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defaultThemeVersion="166925"/>
  <mc:AlternateContent xmlns:mc="http://schemas.openxmlformats.org/markup-compatibility/2006">
    <mc:Choice Requires="x15">
      <x15ac:absPath xmlns:x15ac="http://schemas.microsoft.com/office/spreadsheetml/2010/11/ac" url="https://kc1.sharepoint.com/teams/KCEO-PSB-Grants/Shared Documents/1. Program Folders/5. ESJ/"/>
    </mc:Choice>
  </mc:AlternateContent>
  <xr:revisionPtr revIDLastSave="376" documentId="8_{61C3772C-952C-4E7F-A08A-E732700BF22B}" xr6:coauthVersionLast="47" xr6:coauthVersionMax="47" xr10:uidLastSave="{12D0CDB4-2635-4F3E-82DA-FC38B81959D0}"/>
  <bookViews>
    <workbookView xWindow="22932" yWindow="-108" windowWidth="23256" windowHeight="12576" firstSheet="1" activeTab="1" xr2:uid="{60BD7A0B-D1FE-4262-B3E3-EABE6AAF7FE1}"/>
  </bookViews>
  <sheets>
    <sheet name="INSTRUCTIONS" sheetId="6" r:id="rId1"/>
    <sheet name="SUMMARY BUDGET" sheetId="1" r:id="rId2"/>
  </sheets>
  <externalReferences>
    <externalReference r:id="rId3"/>
    <externalReference r:id="rId4"/>
    <externalReference r:id="rId5"/>
    <externalReference r:id="rId6"/>
    <externalReference r:id="rId7"/>
  </externalReferences>
  <definedNames>
    <definedName name="ACTIVITY_OUTCOMES">'[1]KING COUNTY PROGRAM DETAILS'!$D$17:$D$26</definedName>
    <definedName name="ACTIVITY_OUTPUTS">'[1]KING COUNTY PROGRAM DETAILS'!$F$17:$F$22</definedName>
    <definedName name="ADOPTED">'[2]Proposed vs Adopted'!$B$6:$P$134</definedName>
    <definedName name="Agency_Applicants">#REF!</definedName>
    <definedName name="Agency_Common_Name">#REF!</definedName>
    <definedName name="Appropriation">'[3]2ND Q Appropriation'!$D$2:$H$136</definedName>
    <definedName name="APPROVED_BUDGET_PSB" localSheetId="0">INSTRUCTIONS!#REF!</definedName>
    <definedName name="APPROVED_BUDGET_PSB">'SUMMARY BUDGET'!$C$24:$C$26</definedName>
    <definedName name="Budget">'[4]Capital Tracker'!$G$4:$G$18</definedName>
    <definedName name="CAPITAL">'[4]2021-2022 Adopted Index'!$B$138:$K$170</definedName>
    <definedName name="CapitalMetadata">'[2]2021-2022 METADATA ORIGINAL'!$A$146:$N$195</definedName>
    <definedName name="Essbase">'[5]Exec Final Appro'!$B$11:$P$30</definedName>
    <definedName name="Expense_Categories_PSB" localSheetId="0">INSTRUCTIONS!#REF!</definedName>
    <definedName name="Expense_Categories_PSB">'SUMMARY BUDGET'!$B$24:$B$26</definedName>
    <definedName name="Expense_Types">'[1]KING COUNTY PROGRAM DETAILS'!$B$17:$B$33</definedName>
    <definedName name="Frequency_Type">'[1]KING COUNTY PROGRAM DETAILS'!$J$17:$J$22</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'[4]2021-2022 Adopted Index'!$B$5:$K$133</definedName>
    <definedName name="INTERNAL_EXTERNAL">[1]Lists!$C$23:$C$26</definedName>
    <definedName name="Metadata">'[2]2021-2022 METADATA ORIGINAL'!$A$6:$M$140</definedName>
    <definedName name="PROGRAM_INFO">'[1]KING COUNTY PROGRAM DETAILS'!$D$5:$D$11</definedName>
    <definedName name="Program_POC">'[1]KING COUNTY PROGRAM DETAILS'!$J$5:$J$8</definedName>
    <definedName name="Report_Type">'[1]KING COUNTY PROGRAM DETAILS'!$L$17:$L$20</definedName>
    <definedName name="Request_Type">'[1]KING COUNTY PROGRAM DETAILS'!$H$17:$H$20</definedName>
    <definedName name="Site_Type">#REF!</definedName>
    <definedName name="Status">'[4]Capital Tracker'!$Q$4:$Q$18</definedName>
    <definedName name="Strateg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1" l="1"/>
  <c r="G79" i="1"/>
  <c r="G78" i="1"/>
  <c r="G77" i="1"/>
  <c r="G76" i="1"/>
  <c r="G74" i="1"/>
  <c r="G73" i="1"/>
  <c r="G72" i="1"/>
  <c r="G71" i="1"/>
  <c r="G70" i="1"/>
  <c r="G68" i="1"/>
  <c r="G67" i="1"/>
  <c r="G66" i="1"/>
  <c r="G65" i="1"/>
  <c r="G64" i="1"/>
  <c r="G62" i="1"/>
  <c r="G61" i="1"/>
  <c r="G60" i="1"/>
  <c r="G59" i="1"/>
  <c r="G58" i="1"/>
  <c r="G56" i="1"/>
  <c r="G55" i="1"/>
  <c r="G54" i="1"/>
  <c r="G53" i="1"/>
  <c r="G52" i="1"/>
  <c r="G50" i="1"/>
  <c r="G49" i="1"/>
  <c r="G48" i="1"/>
  <c r="G47" i="1"/>
  <c r="G46" i="1"/>
  <c r="G44" i="1"/>
  <c r="G43" i="1"/>
  <c r="G42" i="1"/>
  <c r="G41" i="1"/>
  <c r="G40" i="1"/>
  <c r="G38" i="1"/>
  <c r="G37" i="1"/>
  <c r="G36" i="1"/>
  <c r="G35" i="1"/>
  <c r="G34" i="1"/>
  <c r="G39" i="1" s="1"/>
  <c r="I17" i="1" s="1"/>
  <c r="G57" i="1"/>
  <c r="I20" i="1" s="1"/>
  <c r="G32" i="1"/>
  <c r="G33" i="1"/>
  <c r="G31" i="1"/>
  <c r="G30" i="1"/>
  <c r="G29" i="1"/>
  <c r="F81" i="1"/>
  <c r="F75" i="1"/>
  <c r="F69" i="1"/>
  <c r="F63" i="1"/>
  <c r="F57" i="1"/>
  <c r="F51" i="1"/>
  <c r="F45" i="1"/>
  <c r="E63" i="1"/>
  <c r="D63" i="1"/>
  <c r="E57" i="1"/>
  <c r="D57" i="1"/>
  <c r="E51" i="1"/>
  <c r="D51" i="1"/>
  <c r="E81" i="1"/>
  <c r="E75" i="1"/>
  <c r="D75" i="1"/>
  <c r="E69" i="1"/>
  <c r="D69" i="1"/>
  <c r="D81" i="1"/>
  <c r="E45" i="1"/>
  <c r="D45" i="1"/>
  <c r="E39" i="1"/>
  <c r="F39" i="1"/>
  <c r="D39" i="1"/>
  <c r="D82" i="1" l="1"/>
  <c r="G51" i="1"/>
  <c r="I19" i="1" s="1"/>
  <c r="G69" i="1"/>
  <c r="I22" i="1" s="1"/>
  <c r="G45" i="1"/>
  <c r="I18" i="1" s="1"/>
  <c r="G63" i="1"/>
  <c r="I21" i="1" s="1"/>
  <c r="G81" i="1"/>
  <c r="I24" i="1" s="1"/>
  <c r="G75" i="1"/>
  <c r="I23" i="1" s="1"/>
  <c r="K17" i="1"/>
  <c r="J25" i="1"/>
  <c r="G82" i="1"/>
  <c r="F82" i="1"/>
  <c r="E82" i="1"/>
  <c r="K20" i="1"/>
  <c r="K19" i="1"/>
  <c r="K21" i="1"/>
  <c r="K23" i="1"/>
  <c r="K24" i="1"/>
  <c r="K18" i="1"/>
  <c r="I25" i="1" l="1"/>
  <c r="K22" i="1"/>
  <c r="K25" i="1"/>
</calcChain>
</file>

<file path=xl/sharedStrings.xml><?xml version="1.0" encoding="utf-8"?>
<sst xmlns="http://schemas.openxmlformats.org/spreadsheetml/2006/main" count="107" uniqueCount="90">
  <si>
    <t>BUDGET APPLICATION DIRECTIONS AND INSTRUCTIONS</t>
  </si>
  <si>
    <t xml:space="preserve">Applicant Directions: Complete all GREEN CELLS on the SUMMARY BUDGET  and the DETAILED BUDGET  for each of Application Budget Excel file. Complete the GREEN BOXES in the Application Budget Narrative Word File. Save the two documents and submit both required documents with your application. </t>
  </si>
  <si>
    <t xml:space="preserve">Required Documents: </t>
  </si>
  <si>
    <t xml:space="preserve"> ARPA CLFR PSB Application Budget (Excel File)  </t>
  </si>
  <si>
    <t xml:space="preserve">Instructions: </t>
  </si>
  <si>
    <t>The Budget must be submitted with visible formulas and references and must be broken out by project period, including itemization of the requested ARPA CLFR PSB grant award and other funding sources for the program amounts. Files must not contain any hidden or otherwise inaccessible cells.   </t>
  </si>
  <si>
    <t xml:space="preserve">The budget must contain sufficient detail to allow King County to understand the proposed costs. The Applicant must ensure the budgeted costs address King County reporting and other compliance requirements set forth in this grant solicitation. </t>
  </si>
  <si>
    <t>3. The Budget must include the following, at a minimum: </t>
  </si>
  <si>
    <r>
      <t>Summary Budget</t>
    </r>
    <r>
      <rPr>
        <sz val="11"/>
        <rFont val="Calibri"/>
        <family val="2"/>
      </rPr>
      <t>, inclusive of all program costs (federal and non-federal), broken out by pre-filled specified major budget category and by pre-filled specified grant periods for activities implemented by the Applicant and any potential sub-applicants for the entire period of the program.  </t>
    </r>
  </si>
  <si>
    <r>
      <t>Detailed Budget</t>
    </r>
    <r>
      <rPr>
        <sz val="11"/>
        <rFont val="Calibri"/>
        <family val="2"/>
      </rPr>
      <t>, including a breakdown by provided grant period, sufficient to allow King County to determine that the costs represent a realistic and efficient use of funding to implement the applicant’s program and are allowable in accordance with the cost principles found in 2 CFR 200 Subpart E. </t>
    </r>
  </si>
  <si>
    <t>4. The Detailed Budget must adhere to the following budget categories and provide the listed information, at a minimum: </t>
  </si>
  <si>
    <r>
      <rPr>
        <b/>
        <i/>
        <sz val="11"/>
        <rFont val="Calibri"/>
        <family val="2"/>
        <scheme val="minor"/>
      </rPr>
      <t xml:space="preserve">Salaries and Benefits </t>
    </r>
    <r>
      <rPr>
        <i/>
        <sz val="11"/>
        <rFont val="Calibri"/>
        <family val="2"/>
        <scheme val="minor"/>
      </rPr>
      <t>-</t>
    </r>
    <r>
      <rPr>
        <b/>
        <sz val="11"/>
        <rFont val="Calibri"/>
        <family val="2"/>
        <scheme val="minor"/>
      </rPr>
      <t> </t>
    </r>
    <r>
      <rPr>
        <sz val="11"/>
        <rFont val="Calibri"/>
        <family val="2"/>
        <scheme val="minor"/>
      </rPr>
      <t>Must be proposed consistent with 2 CFR 200.430 Compensation - Personal Services and 2 CFR 200.431 Compensation - Fringe Benefits.  </t>
    </r>
  </si>
  <si>
    <t>The Applicant’s budget must include position title, salary rate, level of effort, and salary escalation factors for each position over the specified grant periods.  </t>
  </si>
  <si>
    <t>Benefits, when proposed, must be broken down by specific type and by position.  </t>
  </si>
  <si>
    <t>Applicants must explain all assumptions in the Budget Narrative.  </t>
  </si>
  <si>
    <t>The Budget Narrative must demonstrate that the proposed compensation is reasonable for the services rendered and consistent with what is paid for similar work in other activities of the applicant.  </t>
  </si>
  <si>
    <t>Applicants must provide their established written policies on personnel compensation.  If the Applicant’s written policies do not address a specific element of compensation that is being proposed, the Budget Narrative must describe the rationale used and supporting market research. </t>
  </si>
  <si>
    <r>
      <rPr>
        <b/>
        <i/>
        <sz val="11"/>
        <rFont val="Calibri"/>
        <family val="2"/>
        <scheme val="minor"/>
      </rPr>
      <t>Procurement or Rental of Goods (Equipment &amp; Supplies), Services, and Real Property</t>
    </r>
    <r>
      <rPr>
        <i/>
        <sz val="11"/>
        <rFont val="Calibri"/>
        <family val="2"/>
        <scheme val="minor"/>
      </rPr>
      <t xml:space="preserve"> –</t>
    </r>
    <r>
      <rPr>
        <b/>
        <sz val="11"/>
        <rFont val="Calibri"/>
        <family val="2"/>
        <scheme val="minor"/>
      </rPr>
      <t> </t>
    </r>
    <r>
      <rPr>
        <sz val="11"/>
        <rFont val="Calibri"/>
        <family val="2"/>
        <scheme val="minor"/>
      </rPr>
      <t>Must include information on estimated types of equipment, models, supplies and the cost per unit and quantity. The Budget Narrative must include the purpose of the equipment and supplies and the basis for the estimates.  The Budget Narrative must support the necessity of any rental costs and reasonableness in light of such factors as: rental costs of comparable property, if any; market conditions in the area; alternatives available; and the type, life expectancy, condition, and value of the property leased. </t>
    </r>
  </si>
  <si>
    <r>
      <rPr>
        <b/>
        <i/>
        <sz val="11"/>
        <rFont val="Calibri"/>
        <family val="2"/>
        <scheme val="minor"/>
      </rPr>
      <t xml:space="preserve">Subawards (if applicable) </t>
    </r>
    <r>
      <rPr>
        <i/>
        <sz val="11"/>
        <rFont val="Calibri"/>
        <family val="2"/>
        <scheme val="minor"/>
      </rPr>
      <t>– </t>
    </r>
    <r>
      <rPr>
        <sz val="11"/>
        <rFont val="Calibri"/>
        <family val="2"/>
        <scheme val="minor"/>
      </rPr>
      <t>Specify the budget for the portion of the program to be passed through to any subrecipients. See 2 CFR 200.330 for assistance in determining whether the sub-tier entity is a subrecipient or contractor. The subrecipient budgets must align with the same requirements as the Applicant’s budget. </t>
    </r>
  </si>
  <si>
    <t>Other Direct Costs – This may include other costs not elsewhere specified, such as report preparation costs, passports and visas fees, medical exams and inoculations, as well as any other miscellaneous costs which directly benefit the program proposed by the applicant. The applicant should indicate the subject, venue and duration of any proposed conferences and seminars, and their relationship to the objectives of the program, along with estimates of costs.  Otherwise, the narrative should be minimal. </t>
  </si>
  <si>
    <t>Indirect Costs - Applicants must indicate whether they are proposing indirect costs or will charge all costs directly.  In order to better understand indirect costs please see Subpart E of 2 CFR 200.414. The application must identify which approach they are requesting and provide the applicable supporting information.  Below are the most commonly used Indirect Cost Rate methods: </t>
  </si>
  <si>
    <t xml:space="preserve">KING COUNTY PROGRAM INFORMATION </t>
  </si>
  <si>
    <t xml:space="preserve">SUBRECIPIENT/CONTRACTOR INFORMATION </t>
  </si>
  <si>
    <t>King County Program ID:</t>
  </si>
  <si>
    <t>CSGER-OESJ-CAHB</t>
  </si>
  <si>
    <t>Organization Name:</t>
  </si>
  <si>
    <t>Funding Source:</t>
  </si>
  <si>
    <t>CLFR</t>
  </si>
  <si>
    <t>Contact Person Name:</t>
  </si>
  <si>
    <t>Contact Person Email:</t>
  </si>
  <si>
    <t>King County Grant Manager:</t>
  </si>
  <si>
    <t>Magan Do</t>
  </si>
  <si>
    <r>
      <rPr>
        <b/>
        <sz val="11"/>
        <color theme="1"/>
        <rFont val="Calibri"/>
        <family val="2"/>
        <scheme val="minor"/>
      </rPr>
      <t>Organization Address</t>
    </r>
    <r>
      <rPr>
        <sz val="11"/>
        <color theme="1"/>
        <rFont val="Calibri"/>
        <family val="2"/>
        <scheme val="minor"/>
      </rPr>
      <t>:</t>
    </r>
  </si>
  <si>
    <t>Division:</t>
  </si>
  <si>
    <t>PSB</t>
  </si>
  <si>
    <t>Address Line 2:</t>
  </si>
  <si>
    <t>CFDA #:</t>
  </si>
  <si>
    <t>DUNS No.:</t>
  </si>
  <si>
    <t>CLFR Expenditure Category:</t>
  </si>
  <si>
    <t>7: Administrative</t>
  </si>
  <si>
    <t>PSB Contract #:</t>
  </si>
  <si>
    <t>CLFR Expenditure Sub-category:</t>
  </si>
  <si>
    <t>7.2: Evaluation and Data Analysis</t>
  </si>
  <si>
    <t xml:space="preserve">Grant/Contract Period: </t>
  </si>
  <si>
    <t>CPA #:</t>
  </si>
  <si>
    <t>to be assigned</t>
  </si>
  <si>
    <t>Program Name:</t>
  </si>
  <si>
    <t>Coalition Against Hate and Bias Grant Program</t>
  </si>
  <si>
    <t>KING COUNTY EBS BUDGET INFORMATION</t>
  </si>
  <si>
    <t>TOTAL GRANT SUMMARY BUDGET</t>
  </si>
  <si>
    <t>P:</t>
  </si>
  <si>
    <t>Eligible Expense Category</t>
  </si>
  <si>
    <t>Requested Funds</t>
  </si>
  <si>
    <t>Other Funding Sources</t>
  </si>
  <si>
    <t>Total Project Costs</t>
  </si>
  <si>
    <t>O:</t>
  </si>
  <si>
    <t>Salaries</t>
  </si>
  <si>
    <t>E:</t>
  </si>
  <si>
    <t>Fringe Benefits</t>
  </si>
  <si>
    <t>T:</t>
  </si>
  <si>
    <t>001</t>
  </si>
  <si>
    <t>Equipment (&gt; $5,000 per unit)</t>
  </si>
  <si>
    <t>A:</t>
  </si>
  <si>
    <t>121865 - OESJ CLFRF 2021 - 2024</t>
  </si>
  <si>
    <t>Supplies</t>
  </si>
  <si>
    <t xml:space="preserve">Subawards - Contracted Services </t>
  </si>
  <si>
    <t>Subawards - Subrecipients</t>
  </si>
  <si>
    <t>Other Direct Costs</t>
  </si>
  <si>
    <t>Indirect Costs</t>
  </si>
  <si>
    <t>DETAILED BUDGET BY REPORTING PERIOD</t>
  </si>
  <si>
    <t>Unit Definition</t>
  </si>
  <si>
    <t># of Units</t>
  </si>
  <si>
    <t>Unit Price</t>
  </si>
  <si>
    <t># of Months</t>
  </si>
  <si>
    <t>Total</t>
  </si>
  <si>
    <t>Notes</t>
  </si>
  <si>
    <t>Sample Budget (gray area)</t>
  </si>
  <si>
    <t>Position title</t>
  </si>
  <si>
    <t>Hrs/month</t>
  </si>
  <si>
    <t>Laptops</t>
  </si>
  <si>
    <t>units, one time</t>
  </si>
  <si>
    <t>Health insurance premium</t>
  </si>
  <si>
    <t>plans</t>
  </si>
  <si>
    <t>Wi-fi hotspots with data plans</t>
  </si>
  <si>
    <t>prepaid for the year, includes cost of the hotspots with a data plan</t>
  </si>
  <si>
    <t>Office supplies</t>
  </si>
  <si>
    <t>one time</t>
  </si>
  <si>
    <t>n/a</t>
  </si>
  <si>
    <t>Subtotal</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</si>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</sst>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i/>
      <sz val="10"/>
      <color theme="1"/>
      <name val="Calibri"/>
      <family val="2"/>
      <scheme val="minor"/>
    </font>
    <font>
      <b/>
      <sz val="11"/>
      <name val="Calibri"/>
      <family val="2"/>
      <scheme val="minor"/>
    </font>
    <font>
      <b/>
      <sz val="12"/>
      <color theme="1"/>
      <name val="Calibri"/>
      <family val="2"/>
      <scheme val="minor"/>
    </font>
    <font>
      <b/>
      <sz val="12"/>
      <name val="Arial"/>
      <family val="2"/>
    </font>
    <font>
      <sz val="11"/>
      <name val="Calibri"/>
      <family val="2"/>
    </font>
    <font>
      <sz val="11"/>
      <color rgb="FF4F81BD"/>
      <name val="Calibri"/>
      <family val="2"/>
      <scheme val="minor"/>
    </font>
    <font>
      <i/>
      <sz val="11"/>
      <name val="Calibri"/>
      <family val="2"/>
    </font>
    <font>
      <i/>
      <sz val="11"/>
      <name val="Calibri"/>
      <family val="2"/>
      <scheme val="minor"/>
    </font>
    <font>
      <b/>
      <sz val="11"/>
      <name val="Calibri"/>
      <family val="2"/>
    </font>
    <font>
      <b/>
      <i/>
      <sz val="11"/>
      <name val="Calibri"/>
      <family val="2"/>
      <scheme val="minor"/>
    </font>
    <font>
      <b/>
      <i/>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FF"/>
        <bgColor indexed="64"/>
      </patternFill>
    </fill>
    <fill>
      <patternFill patternType="solid">
        <fgColor rgb="FF808080"/>
        <bgColor indexed="64"/>
      </patternFill>
    </fill>
  </fills>
  <borders count="8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theme="0" tint="-0.499984740745262"/>
      </bottom>
      <diagonal/>
    </border>
    <border>
      <left/>
      <right style="thin">
        <color indexed="64"/>
      </right>
      <top style="medium">
        <color indexed="64"/>
      </top>
      <bottom style="thin">
        <color indexed="64"/>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theme="0" tint="-0.499984740745262"/>
      </top>
      <bottom/>
      <diagonal/>
    </border>
    <border>
      <left style="medium">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rgb="FF000000"/>
      </bottom>
      <diagonal/>
    </border>
    <border>
      <left/>
      <right style="thin">
        <color theme="0" tint="-0.499984740745262"/>
      </right>
      <top/>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style="thin">
        <color theme="1" tint="0.34998626667073579"/>
      </top>
      <bottom style="thin">
        <color theme="1" tint="0.34998626667073579"/>
      </bottom>
      <diagonal/>
    </border>
    <border>
      <left style="medium">
        <color indexed="64"/>
      </left>
      <right style="thin">
        <color indexed="64"/>
      </right>
      <top style="thin">
        <color theme="1" tint="0.34998626667073579"/>
      </top>
      <bottom style="thin">
        <color theme="1" tint="0.34998626667073579"/>
      </bottom>
      <diagonal/>
    </border>
    <border>
      <left style="thin">
        <color indexed="64"/>
      </left>
      <right style="medium">
        <color indexed="64"/>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top style="thin">
        <color theme="1" tint="0.34998626667073579"/>
      </top>
      <bottom style="medium">
        <color indexed="64"/>
      </bottom>
      <diagonal/>
    </border>
    <border>
      <left style="medium">
        <color indexed="64"/>
      </left>
      <right style="thin">
        <color indexed="64"/>
      </right>
      <top style="thin">
        <color theme="1" tint="0.34998626667073579"/>
      </top>
      <bottom style="medium">
        <color indexed="64"/>
      </bottom>
      <diagonal/>
    </border>
    <border>
      <left style="thin">
        <color indexed="64"/>
      </left>
      <right style="medium">
        <color indexed="64"/>
      </right>
      <top style="thin">
        <color theme="1" tint="0.34998626667073579"/>
      </top>
      <bottom style="medium">
        <color indexed="64"/>
      </bottom>
      <diagonal/>
    </border>
    <border>
      <left/>
      <right style="thin">
        <color indexed="64"/>
      </right>
      <top style="thin">
        <color theme="1" tint="0.34998626667073579"/>
      </top>
      <bottom style="medium">
        <color indexed="64"/>
      </bottom>
      <diagonal/>
    </border>
    <border>
      <left/>
      <right/>
      <top style="thin">
        <color theme="1" tint="0.34998626667073579"/>
      </top>
      <bottom style="medium">
        <color indexed="64"/>
      </bottom>
      <diagonal/>
    </border>
    <border>
      <left/>
      <right style="medium">
        <color indexed="64"/>
      </right>
      <top style="thin">
        <color theme="1" tint="0.34998626667073579"/>
      </top>
      <bottom style="medium">
        <color indexed="64"/>
      </bottom>
      <diagonal/>
    </border>
    <border>
      <left style="thin">
        <color indexed="64"/>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56">
    <xf numFmtId="0" fontId="0" fillId="0" borderId="0" xfId="0"/>
    <xf numFmtId="0" fontId="3" fillId="0" borderId="0" xfId="0" applyFont="1"/>
    <xf numFmtId="0" fontId="5"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0" xfId="0" applyFont="1" applyAlignment="1">
      <alignment horizontal="right"/>
    </xf>
    <xf numFmtId="164" fontId="9" fillId="0" borderId="4" xfId="1" applyNumberFormat="1" applyFont="1" applyBorder="1" applyProtection="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2" borderId="0" xfId="0" applyFont="1" applyFill="1" applyBorder="1" applyAlignment="1">
      <alignment horizontal="center"/>
    </xf>
    <xf numFmtId="0" fontId="0" fillId="0" borderId="9" xfId="0" applyBorder="1"/>
    <xf numFmtId="0" fontId="8" fillId="0" borderId="0" xfId="0" applyFont="1" applyBorder="1" applyAlignment="1">
      <alignment horizontal="left" vertical="center" wrapText="1"/>
    </xf>
    <xf numFmtId="0" fontId="3" fillId="0" borderId="8" xfId="0" applyFont="1" applyBorder="1" applyAlignment="1">
      <alignment wrapText="1"/>
    </xf>
    <xf numFmtId="0" fontId="8" fillId="4" borderId="0" xfId="0" applyFont="1" applyFill="1" applyBorder="1" applyAlignment="1">
      <alignment horizontal="left" vertical="center" wrapText="1"/>
    </xf>
    <xf numFmtId="0" fontId="3" fillId="0" borderId="8" xfId="0" applyFont="1" applyBorder="1"/>
    <xf numFmtId="0" fontId="10" fillId="0" borderId="0" xfId="0" applyFont="1" applyBorder="1" applyAlignment="1">
      <alignment horizontal="left" vertical="center" wrapText="1" indent="6"/>
    </xf>
    <xf numFmtId="0" fontId="15" fillId="0" borderId="0" xfId="0" applyFont="1" applyBorder="1" applyAlignment="1">
      <alignment horizontal="left" vertical="center" wrapText="1" indent="3"/>
    </xf>
    <xf numFmtId="0" fontId="11" fillId="0" borderId="0" xfId="0" applyFont="1" applyBorder="1" applyAlignment="1">
      <alignment horizontal="left" vertical="center" wrapText="1" indent="3"/>
    </xf>
    <xf numFmtId="0" fontId="8" fillId="0" borderId="0" xfId="0" applyFont="1" applyBorder="1" applyAlignment="1">
      <alignment horizontal="left" vertical="center" wrapText="1" indent="4"/>
    </xf>
    <xf numFmtId="0" fontId="5" fillId="0" borderId="0" xfId="0" applyFont="1" applyBorder="1" applyAlignment="1">
      <alignment horizontal="left" vertical="center" wrapText="1" indent="4"/>
    </xf>
    <xf numFmtId="0" fontId="12" fillId="0" borderId="0" xfId="0" applyFont="1" applyBorder="1" applyAlignment="1">
      <alignment horizontal="left" vertical="center" wrapText="1" indent="4"/>
    </xf>
    <xf numFmtId="0" fontId="13" fillId="0" borderId="0" xfId="0" applyFont="1" applyBorder="1" applyAlignment="1">
      <alignment horizontal="left" vertical="center" wrapText="1" indent="8"/>
    </xf>
    <xf numFmtId="0" fontId="12" fillId="0" borderId="0" xfId="0" applyFont="1" applyBorder="1" applyAlignment="1">
      <alignment horizontal="left" vertical="center" wrapText="1"/>
    </xf>
    <xf numFmtId="0" fontId="14" fillId="0" borderId="0" xfId="0" applyFont="1" applyBorder="1" applyAlignment="1">
      <alignment horizontal="left" vertical="center" wrapText="1" indent="7"/>
    </xf>
    <xf numFmtId="0" fontId="11" fillId="0" borderId="0" xfId="0" applyFont="1" applyBorder="1" applyAlignment="1">
      <alignment horizontal="left" vertical="center" wrapText="1" indent="10"/>
    </xf>
    <xf numFmtId="0" fontId="14" fillId="0" borderId="0" xfId="0" applyFont="1" applyBorder="1" applyAlignment="1">
      <alignment horizontal="left" vertical="center" wrapText="1" indent="8"/>
    </xf>
    <xf numFmtId="0" fontId="12" fillId="0" borderId="0" xfId="0" applyFont="1" applyBorder="1" applyAlignment="1">
      <alignment horizontal="left" vertical="center" wrapText="1" indent="2"/>
    </xf>
    <xf numFmtId="0" fontId="0" fillId="0" borderId="10" xfId="0" applyBorder="1"/>
    <xf numFmtId="0" fontId="0" fillId="0" borderId="11" xfId="0" applyBorder="1"/>
    <xf numFmtId="0" fontId="0" fillId="0" borderId="12" xfId="0" applyBorder="1"/>
    <xf numFmtId="44" fontId="0" fillId="0" borderId="1" xfId="0" applyNumberFormat="1" applyFill="1" applyBorder="1" applyProtection="1"/>
    <xf numFmtId="0" fontId="2" fillId="2" borderId="0" xfId="0" applyFont="1" applyFill="1" applyProtection="1"/>
    <xf numFmtId="0" fontId="4" fillId="2" borderId="0" xfId="0" applyFont="1" applyFill="1" applyProtection="1"/>
    <xf numFmtId="0" fontId="0" fillId="0" borderId="0" xfId="0" applyProtection="1"/>
    <xf numFmtId="0" fontId="3" fillId="0" borderId="0" xfId="0" applyFont="1" applyProtection="1"/>
    <xf numFmtId="0" fontId="3" fillId="0" borderId="0" xfId="0" applyFont="1" applyAlignment="1" applyProtection="1">
      <alignment wrapText="1"/>
    </xf>
    <xf numFmtId="0" fontId="0" fillId="0" borderId="0" xfId="0" applyAlignment="1" applyProtection="1">
      <alignment horizontal="left"/>
    </xf>
    <xf numFmtId="0" fontId="8" fillId="3" borderId="1" xfId="0" applyFont="1" applyFill="1" applyBorder="1" applyProtection="1"/>
    <xf numFmtId="0" fontId="0" fillId="0" borderId="0" xfId="0" applyAlignment="1" applyProtection="1">
      <alignment wrapText="1"/>
    </xf>
    <xf numFmtId="0" fontId="2" fillId="2" borderId="0" xfId="0" applyFont="1" applyFill="1" applyAlignment="1" applyProtection="1"/>
    <xf numFmtId="0" fontId="9" fillId="0" borderId="0" xfId="0" applyFont="1" applyBorder="1" applyProtection="1"/>
    <xf numFmtId="0" fontId="0" fillId="0" borderId="0" xfId="0" applyBorder="1" applyProtection="1"/>
    <xf numFmtId="0" fontId="2" fillId="2" borderId="0" xfId="0" applyFont="1" applyFill="1" applyAlignment="1" applyProtection="1">
      <alignment horizontal="left"/>
    </xf>
    <xf numFmtId="44" fontId="9" fillId="5" borderId="33" xfId="1" applyNumberFormat="1" applyFont="1" applyFill="1" applyBorder="1" applyProtection="1"/>
    <xf numFmtId="0" fontId="9" fillId="0" borderId="37" xfId="0" applyFont="1" applyBorder="1" applyAlignment="1" applyProtection="1">
      <alignment horizontal="left"/>
    </xf>
    <xf numFmtId="0" fontId="3" fillId="0" borderId="27" xfId="0" applyFont="1" applyBorder="1" applyAlignment="1" applyProtection="1">
      <protection locked="0"/>
    </xf>
    <xf numFmtId="0" fontId="17" fillId="0" borderId="10" xfId="0" applyFont="1" applyBorder="1" applyAlignment="1" applyProtection="1">
      <alignment horizontal="right"/>
      <protection locked="0"/>
    </xf>
    <xf numFmtId="0" fontId="3" fillId="0" borderId="5" xfId="0" applyFont="1" applyBorder="1" applyAlignment="1" applyProtection="1">
      <protection locked="0"/>
    </xf>
    <xf numFmtId="0" fontId="8" fillId="3" borderId="15" xfId="0" applyFont="1" applyFill="1" applyBorder="1" applyAlignment="1" applyProtection="1">
      <alignment wrapText="1"/>
    </xf>
    <xf numFmtId="0" fontId="8" fillId="3" borderId="19" xfId="0" applyFont="1" applyFill="1" applyBorder="1" applyAlignment="1" applyProtection="1">
      <alignment wrapText="1"/>
    </xf>
    <xf numFmtId="0" fontId="3" fillId="0" borderId="0" xfId="0" applyFont="1" applyAlignment="1" applyProtection="1">
      <alignment horizontal="left" indent="19"/>
    </xf>
    <xf numFmtId="0" fontId="8" fillId="3" borderId="19" xfId="0" applyFont="1" applyFill="1" applyBorder="1" applyAlignment="1" applyProtection="1">
      <alignment horizontal="center" wrapText="1"/>
    </xf>
    <xf numFmtId="0" fontId="8" fillId="3" borderId="20" xfId="0" applyFont="1" applyFill="1" applyBorder="1" applyAlignment="1" applyProtection="1">
      <alignment horizontal="center" wrapText="1"/>
    </xf>
    <xf numFmtId="0" fontId="8" fillId="3" borderId="40" xfId="0" applyFont="1" applyFill="1" applyBorder="1" applyAlignment="1" applyProtection="1">
      <alignment horizontal="center" wrapText="1"/>
    </xf>
    <xf numFmtId="0" fontId="5" fillId="3" borderId="60" xfId="0" applyFont="1" applyFill="1" applyBorder="1" applyAlignment="1" applyProtection="1">
      <alignment horizontal="left" wrapText="1" indent="1"/>
    </xf>
    <xf numFmtId="0" fontId="5" fillId="3" borderId="61" xfId="0" applyFont="1" applyFill="1" applyBorder="1" applyAlignment="1" applyProtection="1">
      <alignment wrapText="1"/>
    </xf>
    <xf numFmtId="44" fontId="5" fillId="3" borderId="62" xfId="1" applyFont="1" applyFill="1" applyBorder="1" applyAlignment="1" applyProtection="1">
      <alignment wrapText="1"/>
    </xf>
    <xf numFmtId="44" fontId="5" fillId="3" borderId="62" xfId="0" applyNumberFormat="1" applyFont="1" applyFill="1" applyBorder="1" applyAlignment="1" applyProtection="1">
      <alignment wrapText="1"/>
    </xf>
    <xf numFmtId="0" fontId="5" fillId="3" borderId="66" xfId="0" applyFont="1" applyFill="1" applyBorder="1" applyAlignment="1" applyProtection="1">
      <alignment horizontal="left" wrapText="1" indent="1"/>
    </xf>
    <xf numFmtId="0" fontId="5" fillId="3" borderId="67" xfId="0" applyFont="1" applyFill="1" applyBorder="1" applyAlignment="1" applyProtection="1">
      <alignment wrapText="1"/>
    </xf>
    <xf numFmtId="44" fontId="5" fillId="3" borderId="68" xfId="1" applyFont="1" applyFill="1" applyBorder="1" applyAlignment="1" applyProtection="1">
      <alignment wrapText="1"/>
    </xf>
    <xf numFmtId="44" fontId="5" fillId="3" borderId="68" xfId="0" applyNumberFormat="1" applyFont="1" applyFill="1" applyBorder="1" applyAlignment="1" applyProtection="1">
      <alignment wrapText="1"/>
    </xf>
    <xf numFmtId="0" fontId="8" fillId="3" borderId="74" xfId="0" applyFont="1" applyFill="1" applyBorder="1" applyProtection="1"/>
    <xf numFmtId="0" fontId="5" fillId="3" borderId="61" xfId="0" applyFont="1" applyFill="1" applyBorder="1" applyAlignment="1" applyProtection="1">
      <alignment horizontal="center" wrapText="1"/>
    </xf>
    <xf numFmtId="0" fontId="5" fillId="3" borderId="67" xfId="0" applyFont="1" applyFill="1" applyBorder="1" applyAlignment="1" applyProtection="1">
      <alignment horizontal="center" wrapText="1"/>
    </xf>
    <xf numFmtId="0" fontId="5" fillId="3" borderId="63" xfId="0" applyFont="1" applyFill="1" applyBorder="1" applyAlignment="1" applyProtection="1">
      <alignment horizontal="center" wrapText="1"/>
    </xf>
    <xf numFmtId="0" fontId="5" fillId="3" borderId="69" xfId="0" applyFont="1" applyFill="1" applyBorder="1" applyAlignment="1" applyProtection="1">
      <alignment horizontal="center" wrapText="1"/>
    </xf>
    <xf numFmtId="44" fontId="0" fillId="6" borderId="74" xfId="0" applyNumberFormat="1" applyFill="1" applyBorder="1" applyProtection="1">
      <protection locked="0"/>
    </xf>
    <xf numFmtId="0" fontId="3" fillId="4" borderId="29" xfId="0" applyFont="1" applyFill="1" applyBorder="1" applyAlignment="1" applyProtection="1">
      <protection locked="0"/>
    </xf>
    <xf numFmtId="44" fontId="0" fillId="4" borderId="17" xfId="0" applyNumberFormat="1" applyFill="1" applyBorder="1" applyProtection="1">
      <protection locked="0"/>
    </xf>
    <xf numFmtId="0" fontId="0" fillId="4" borderId="17" xfId="0" applyNumberFormat="1" applyFill="1" applyBorder="1" applyAlignment="1" applyProtection="1">
      <alignment horizontal="center"/>
      <protection locked="0"/>
    </xf>
    <xf numFmtId="44" fontId="0" fillId="4" borderId="18" xfId="0" applyNumberFormat="1" applyFill="1" applyBorder="1" applyProtection="1">
      <protection locked="0"/>
    </xf>
    <xf numFmtId="0" fontId="0" fillId="4" borderId="14" xfId="0" applyNumberFormat="1" applyFill="1" applyBorder="1" applyAlignment="1" applyProtection="1">
      <alignment horizontal="center"/>
      <protection locked="0"/>
    </xf>
    <xf numFmtId="0" fontId="3" fillId="4" borderId="31" xfId="0" applyFont="1" applyFill="1" applyBorder="1" applyAlignment="1" applyProtection="1">
      <protection locked="0"/>
    </xf>
    <xf numFmtId="44" fontId="0" fillId="4" borderId="21" xfId="0" applyNumberFormat="1" applyFill="1" applyBorder="1" applyProtection="1">
      <protection locked="0"/>
    </xf>
    <xf numFmtId="0" fontId="0" fillId="4" borderId="21" xfId="0" applyNumberFormat="1" applyFill="1" applyBorder="1" applyAlignment="1" applyProtection="1">
      <alignment horizontal="center"/>
      <protection locked="0"/>
    </xf>
    <xf numFmtId="44" fontId="0" fillId="4" borderId="22" xfId="0" applyNumberFormat="1" applyFill="1" applyBorder="1" applyProtection="1">
      <protection locked="0"/>
    </xf>
    <xf numFmtId="0" fontId="0" fillId="4" borderId="24" xfId="0" applyNumberFormat="1" applyFill="1" applyBorder="1" applyAlignment="1" applyProtection="1">
      <alignment horizontal="center"/>
      <protection locked="0"/>
    </xf>
    <xf numFmtId="0" fontId="3" fillId="4" borderId="30" xfId="0" applyFont="1" applyFill="1" applyBorder="1" applyAlignment="1" applyProtection="1">
      <protection locked="0"/>
    </xf>
    <xf numFmtId="0" fontId="3" fillId="4" borderId="35" xfId="0" applyFont="1" applyFill="1" applyBorder="1" applyAlignment="1" applyProtection="1">
      <protection locked="0"/>
    </xf>
    <xf numFmtId="0" fontId="3" fillId="4" borderId="36" xfId="0" applyFont="1" applyFill="1" applyBorder="1" applyAlignment="1" applyProtection="1">
      <protection locked="0"/>
    </xf>
    <xf numFmtId="0" fontId="3" fillId="4" borderId="38" xfId="0" applyFont="1" applyFill="1" applyBorder="1" applyAlignment="1" applyProtection="1">
      <protection locked="0"/>
    </xf>
    <xf numFmtId="44" fontId="0" fillId="0" borderId="25" xfId="0" applyNumberFormat="1" applyFill="1" applyBorder="1" applyProtection="1">
      <protection locked="0"/>
    </xf>
    <xf numFmtId="0" fontId="0" fillId="0" borderId="25" xfId="0" applyNumberFormat="1" applyFill="1" applyBorder="1" applyAlignment="1" applyProtection="1">
      <alignment horizontal="center"/>
      <protection locked="0"/>
    </xf>
    <xf numFmtId="44" fontId="0" fillId="0" borderId="26" xfId="0" applyNumberFormat="1" applyFill="1" applyBorder="1" applyProtection="1">
      <protection locked="0"/>
    </xf>
    <xf numFmtId="0" fontId="0" fillId="0" borderId="28" xfId="0" applyNumberFormat="1" applyFill="1" applyBorder="1" applyAlignment="1" applyProtection="1">
      <alignment horizontal="center"/>
      <protection locked="0"/>
    </xf>
    <xf numFmtId="44" fontId="0" fillId="0" borderId="18" xfId="0" applyNumberFormat="1" applyFill="1" applyBorder="1" applyProtection="1">
      <protection locked="0"/>
    </xf>
    <xf numFmtId="44" fontId="0" fillId="0" borderId="22" xfId="0" applyNumberFormat="1" applyFill="1" applyBorder="1" applyProtection="1">
      <protection locked="0"/>
    </xf>
    <xf numFmtId="44" fontId="0" fillId="0" borderId="33" xfId="0" applyNumberFormat="1" applyFill="1" applyBorder="1" applyProtection="1">
      <protection locked="0"/>
    </xf>
    <xf numFmtId="44" fontId="0" fillId="0" borderId="32" xfId="0" applyNumberFormat="1" applyFill="1" applyBorder="1" applyProtection="1">
      <protection locked="0"/>
    </xf>
    <xf numFmtId="0" fontId="0" fillId="0" borderId="32" xfId="0" applyNumberFormat="1" applyFill="1" applyBorder="1" applyAlignment="1" applyProtection="1">
      <alignment horizontal="center"/>
      <protection locked="0"/>
    </xf>
    <xf numFmtId="0" fontId="0" fillId="0" borderId="34" xfId="0" applyNumberFormat="1" applyFill="1" applyBorder="1" applyAlignment="1" applyProtection="1">
      <alignment horizontal="center"/>
      <protection locked="0"/>
    </xf>
    <xf numFmtId="44" fontId="9" fillId="0" borderId="32" xfId="1" applyNumberFormat="1" applyFont="1" applyFill="1" applyBorder="1" applyProtection="1"/>
    <xf numFmtId="0" fontId="9" fillId="0" borderId="32" xfId="1" applyNumberFormat="1" applyFont="1" applyFill="1" applyBorder="1" applyAlignment="1" applyProtection="1">
      <alignment horizontal="center"/>
    </xf>
    <xf numFmtId="44" fontId="9" fillId="0" borderId="33" xfId="1" applyNumberFormat="1" applyFont="1" applyFill="1" applyBorder="1" applyProtection="1"/>
    <xf numFmtId="0" fontId="9" fillId="0" borderId="34" xfId="1" applyNumberFormat="1" applyFont="1" applyFill="1" applyBorder="1" applyAlignment="1" applyProtection="1">
      <alignment horizontal="center"/>
    </xf>
    <xf numFmtId="44" fontId="0" fillId="4" borderId="1" xfId="1" applyFont="1" applyFill="1" applyBorder="1" applyProtection="1">
      <protection locked="0"/>
    </xf>
    <xf numFmtId="0" fontId="18" fillId="3" borderId="57" xfId="0" applyFont="1" applyFill="1" applyBorder="1" applyAlignment="1" applyProtection="1">
      <alignment wrapText="1"/>
    </xf>
    <xf numFmtId="0" fontId="18" fillId="7" borderId="57" xfId="0" applyFont="1" applyFill="1" applyBorder="1" applyAlignment="1" applyProtection="1">
      <alignment wrapText="1"/>
    </xf>
    <xf numFmtId="0" fontId="0" fillId="4" borderId="43" xfId="0" applyFill="1" applyBorder="1" applyAlignment="1" applyProtection="1">
      <alignment horizontal="left" wrapText="1"/>
    </xf>
    <xf numFmtId="0" fontId="0" fillId="4" borderId="44" xfId="0" applyFill="1" applyBorder="1" applyAlignment="1" applyProtection="1">
      <alignment horizontal="left" wrapText="1"/>
    </xf>
    <xf numFmtId="0" fontId="0" fillId="4" borderId="47" xfId="0" applyFill="1" applyBorder="1" applyAlignment="1" applyProtection="1">
      <alignment horizontal="left" wrapText="1"/>
    </xf>
    <xf numFmtId="0" fontId="0" fillId="0" borderId="54" xfId="0" applyBorder="1" applyAlignment="1" applyProtection="1">
      <alignment horizontal="left" wrapText="1"/>
    </xf>
    <xf numFmtId="0" fontId="0" fillId="0" borderId="55" xfId="0" applyBorder="1" applyAlignment="1" applyProtection="1">
      <alignment horizontal="left" wrapText="1"/>
    </xf>
    <xf numFmtId="0" fontId="0" fillId="0" borderId="56" xfId="0" applyBorder="1" applyAlignment="1" applyProtection="1">
      <alignment horizontal="left" wrapText="1"/>
    </xf>
    <xf numFmtId="0" fontId="0" fillId="0" borderId="48" xfId="0" applyBorder="1" applyAlignment="1" applyProtection="1">
      <alignment horizontal="left" wrapText="1"/>
    </xf>
    <xf numFmtId="0" fontId="0" fillId="0" borderId="49" xfId="0" applyBorder="1" applyAlignment="1" applyProtection="1">
      <alignment horizontal="left" wrapText="1"/>
    </xf>
    <xf numFmtId="0" fontId="0" fillId="0" borderId="50" xfId="0" applyBorder="1" applyAlignment="1" applyProtection="1">
      <alignment horizontal="left" wrapText="1"/>
    </xf>
    <xf numFmtId="0" fontId="0" fillId="0" borderId="43" xfId="0" applyBorder="1" applyAlignment="1" applyProtection="1">
      <alignment horizontal="left" wrapText="1"/>
    </xf>
    <xf numFmtId="0" fontId="0" fillId="0" borderId="44" xfId="0" applyBorder="1" applyAlignment="1" applyProtection="1">
      <alignment horizontal="left" wrapText="1"/>
    </xf>
    <xf numFmtId="0" fontId="0" fillId="0" borderId="47" xfId="0" applyBorder="1" applyAlignment="1" applyProtection="1">
      <alignment horizontal="left" wrapText="1"/>
    </xf>
    <xf numFmtId="0" fontId="0" fillId="4" borderId="51" xfId="0" applyFill="1" applyBorder="1" applyAlignment="1" applyProtection="1">
      <alignment horizontal="left" wrapText="1"/>
    </xf>
    <xf numFmtId="0" fontId="0" fillId="4" borderId="52" xfId="0" applyFill="1" applyBorder="1" applyAlignment="1" applyProtection="1">
      <alignment horizontal="left" wrapText="1"/>
    </xf>
    <xf numFmtId="0" fontId="0" fillId="4" borderId="53" xfId="0" applyFill="1" applyBorder="1" applyAlignment="1" applyProtection="1">
      <alignment horizontal="left" wrapText="1"/>
    </xf>
    <xf numFmtId="0" fontId="0" fillId="0" borderId="45" xfId="0" applyBorder="1" applyAlignment="1" applyProtection="1">
      <alignment horizontal="left" wrapText="1"/>
    </xf>
    <xf numFmtId="0" fontId="0" fillId="0" borderId="41" xfId="0" applyBorder="1" applyAlignment="1" applyProtection="1">
      <alignment horizontal="left" wrapText="1"/>
    </xf>
    <xf numFmtId="0" fontId="0" fillId="0" borderId="46" xfId="0" applyBorder="1" applyAlignment="1" applyProtection="1">
      <alignment horizontal="left" wrapText="1"/>
    </xf>
    <xf numFmtId="0" fontId="0" fillId="3" borderId="66" xfId="0" applyFill="1" applyBorder="1" applyAlignment="1" applyProtection="1">
      <alignment horizontal="left" wrapText="1"/>
    </xf>
    <xf numFmtId="0" fontId="0" fillId="3" borderId="70" xfId="0" applyFill="1" applyBorder="1" applyAlignment="1" applyProtection="1">
      <alignment horizontal="left" wrapText="1"/>
    </xf>
    <xf numFmtId="0" fontId="0" fillId="3" borderId="71" xfId="0" applyFill="1" applyBorder="1" applyAlignment="1" applyProtection="1">
      <alignment horizontal="left" wrapText="1"/>
    </xf>
    <xf numFmtId="0" fontId="18" fillId="7" borderId="57" xfId="0" applyFont="1" applyFill="1" applyBorder="1" applyAlignment="1" applyProtection="1">
      <alignment horizontal="left" wrapText="1"/>
    </xf>
    <xf numFmtId="0" fontId="18" fillId="7" borderId="58" xfId="0" applyFont="1" applyFill="1" applyBorder="1" applyAlignment="1" applyProtection="1">
      <alignment horizontal="left" wrapText="1"/>
    </xf>
    <xf numFmtId="0" fontId="18" fillId="7" borderId="59" xfId="0" applyFont="1" applyFill="1" applyBorder="1" applyAlignment="1" applyProtection="1">
      <alignment horizontal="left" wrapText="1"/>
    </xf>
    <xf numFmtId="0" fontId="0" fillId="3" borderId="60" xfId="0" applyFill="1" applyBorder="1" applyAlignment="1" applyProtection="1">
      <alignment horizontal="left" wrapText="1"/>
    </xf>
    <xf numFmtId="0" fontId="0" fillId="3" borderId="64" xfId="0" applyFill="1" applyBorder="1" applyAlignment="1" applyProtection="1">
      <alignment horizontal="left" wrapText="1"/>
    </xf>
    <xf numFmtId="0" fontId="0" fillId="3" borderId="65" xfId="0" applyFill="1" applyBorder="1" applyAlignment="1" applyProtection="1">
      <alignment horizontal="left" wrapText="1"/>
    </xf>
    <xf numFmtId="0" fontId="0" fillId="3" borderId="60" xfId="0" applyFill="1" applyBorder="1" applyAlignment="1" applyProtection="1">
      <alignment horizontal="left"/>
    </xf>
    <xf numFmtId="0" fontId="0" fillId="3" borderId="64" xfId="0" applyFill="1" applyBorder="1" applyAlignment="1" applyProtection="1">
      <alignment horizontal="left"/>
    </xf>
    <xf numFmtId="0" fontId="0" fillId="3" borderId="65" xfId="0" applyFill="1" applyBorder="1" applyAlignment="1" applyProtection="1">
      <alignment horizontal="left"/>
    </xf>
    <xf numFmtId="0" fontId="3" fillId="0" borderId="0" xfId="0" applyFont="1" applyAlignment="1" applyProtection="1">
      <alignment horizontal="left" wrapText="1"/>
    </xf>
    <xf numFmtId="0" fontId="3" fillId="0" borderId="42" xfId="0" applyFont="1" applyBorder="1" applyAlignment="1" applyProtection="1">
      <alignment horizontal="left" wrapText="1"/>
    </xf>
    <xf numFmtId="0" fontId="7" fillId="0" borderId="0" xfId="0" applyFont="1" applyAlignment="1" applyProtection="1">
      <alignment horizontal="right" wrapText="1"/>
    </xf>
    <xf numFmtId="0" fontId="7" fillId="0" borderId="42" xfId="0" applyFont="1" applyBorder="1" applyAlignment="1" applyProtection="1">
      <alignment horizontal="right" wrapText="1"/>
    </xf>
    <xf numFmtId="0" fontId="3" fillId="3" borderId="15" xfId="0" applyFont="1" applyFill="1" applyBorder="1" applyAlignment="1">
      <alignment horizontal="left" wrapText="1"/>
    </xf>
    <xf numFmtId="0" fontId="3" fillId="3" borderId="23" xfId="0" applyFont="1" applyFill="1" applyBorder="1" applyAlignment="1">
      <alignment horizontal="left" wrapText="1"/>
    </xf>
    <xf numFmtId="0" fontId="3" fillId="3" borderId="16" xfId="0" applyFont="1" applyFill="1" applyBorder="1" applyAlignment="1">
      <alignment horizontal="left" wrapText="1"/>
    </xf>
    <xf numFmtId="0" fontId="8" fillId="3" borderId="72" xfId="0" applyFont="1" applyFill="1" applyBorder="1" applyAlignment="1" applyProtection="1">
      <alignment horizontal="left"/>
    </xf>
    <xf numFmtId="0" fontId="8" fillId="3" borderId="73" xfId="0" applyFont="1" applyFill="1" applyBorder="1" applyAlignment="1" applyProtection="1">
      <alignment horizontal="left"/>
    </xf>
    <xf numFmtId="0" fontId="3" fillId="0" borderId="75" xfId="0" applyFont="1" applyBorder="1" applyAlignment="1" applyProtection="1">
      <alignment horizontal="left" wrapText="1"/>
    </xf>
    <xf numFmtId="0" fontId="3" fillId="0" borderId="76" xfId="0" applyFont="1" applyBorder="1" applyAlignment="1" applyProtection="1">
      <alignment horizontal="left" wrapText="1"/>
    </xf>
    <xf numFmtId="0" fontId="0" fillId="4" borderId="2" xfId="0" applyFill="1" applyBorder="1" applyAlignment="1" applyProtection="1">
      <alignment horizontal="left"/>
      <protection locked="0"/>
    </xf>
    <xf numFmtId="0" fontId="0" fillId="4" borderId="3" xfId="0" applyFill="1" applyBorder="1" applyAlignment="1" applyProtection="1">
      <alignment horizontal="left"/>
      <protection locked="0"/>
    </xf>
    <xf numFmtId="0" fontId="6" fillId="4" borderId="2" xfId="2" applyFill="1" applyBorder="1" applyAlignment="1" applyProtection="1">
      <alignment horizontal="left"/>
      <protection locked="0"/>
    </xf>
    <xf numFmtId="0" fontId="0" fillId="0" borderId="77" xfId="0" applyBorder="1" applyAlignment="1" applyProtection="1">
      <alignment horizontal="left" wrapText="1"/>
      <protection locked="0"/>
    </xf>
    <xf numFmtId="0" fontId="0" fillId="0" borderId="78" xfId="0" applyBorder="1" applyAlignment="1" applyProtection="1">
      <alignment horizontal="left" wrapText="1"/>
      <protection locked="0"/>
    </xf>
    <xf numFmtId="0" fontId="0" fillId="0" borderId="13" xfId="0" applyBorder="1" applyAlignment="1" applyProtection="1">
      <alignment horizontal="left"/>
      <protection locked="0"/>
    </xf>
    <xf numFmtId="0" fontId="0" fillId="0" borderId="39" xfId="0" applyBorder="1" applyAlignment="1" applyProtection="1">
      <alignment horizontal="left"/>
      <protection locked="0"/>
    </xf>
    <xf numFmtId="0" fontId="0" fillId="0" borderId="14"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79" xfId="0" applyBorder="1" applyAlignment="1" applyProtection="1">
      <alignment horizontal="left" wrapText="1"/>
      <protection locked="0"/>
    </xf>
    <xf numFmtId="0" fontId="0" fillId="0" borderId="80" xfId="0" applyBorder="1" applyAlignment="1" applyProtection="1">
      <alignment horizontal="left" wrapText="1"/>
      <protection locked="0"/>
    </xf>
    <xf numFmtId="0" fontId="0" fillId="0" borderId="81" xfId="0" applyBorder="1" applyAlignment="1" applyProtection="1">
      <alignment horizontal="left" wrapText="1"/>
      <protection locked="0"/>
    </xf>
    <xf numFmtId="0" fontId="0" fillId="0" borderId="82" xfId="0" applyBorder="1" applyAlignment="1" applyProtection="1">
      <alignment horizontal="left"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97155</xdr:colOff>
      <xdr:row>0</xdr:row>
      <xdr:rowOff>114300</xdr:rowOff>
    </xdr:from>
    <xdr:to>
      <xdr:col>3</xdr:col>
      <xdr:colOff>596412</xdr:colOff>
      <xdr:row>6</xdr:row>
      <xdr:rowOff>28575</xdr:rowOff>
    </xdr:to>
    <xdr:pic>
      <xdr:nvPicPr>
        <xdr:cNvPr id="2" name="Picture 1">
          <a:extLst>
            <a:ext uri="{FF2B5EF4-FFF2-40B4-BE49-F238E27FC236}">
              <a16:creationId xmlns:a16="http://schemas.microsoft.com/office/drawing/2014/main" id="{9368FB31-ECA0-47F9-81BD-6518DDDB625B}"/>
            </a:ext>
          </a:extLst>
        </xdr:cNvPr>
        <xdr:cNvPicPr>
          <a:picLocks noChangeAspect="1"/>
        </xdr:cNvPicPr>
      </xdr:nvPicPr>
      <xdr:blipFill>
        <a:blip xmlns:r="http://schemas.openxmlformats.org/officeDocument/2006/relationships" r:embed="rId1"/>
        <a:stretch>
          <a:fillRect/>
        </a:stretch>
      </xdr:blipFill>
      <xdr:spPr>
        <a:xfrm>
          <a:off x="8193405" y="114300"/>
          <a:ext cx="2166132" cy="1819275"/>
        </a:xfrm>
        <a:prstGeom prst="rect">
          <a:avLst/>
        </a:prstGeom>
      </xdr:spPr>
    </xdr:pic>
    <xdr:clientData/>
  </xdr:twoCellAnchor>
  <xdr:twoCellAnchor editAs="oneCell">
    <xdr:from>
      <xdr:col>1</xdr:col>
      <xdr:colOff>1533525</xdr:colOff>
      <xdr:row>35</xdr:row>
      <xdr:rowOff>600075</xdr:rowOff>
    </xdr:from>
    <xdr:to>
      <xdr:col>1</xdr:col>
      <xdr:colOff>7638287</xdr:colOff>
      <xdr:row>52</xdr:row>
      <xdr:rowOff>104361</xdr:rowOff>
    </xdr:to>
    <xdr:pic>
      <xdr:nvPicPr>
        <xdr:cNvPr id="3" name="Picture 2">
          <a:extLst>
            <a:ext uri="{FF2B5EF4-FFF2-40B4-BE49-F238E27FC236}">
              <a16:creationId xmlns:a16="http://schemas.microsoft.com/office/drawing/2014/main" id="{E91DDC22-22BA-4189-83FD-CB6E5EA4C69F}"/>
            </a:ext>
          </a:extLst>
        </xdr:cNvPr>
        <xdr:cNvPicPr>
          <a:picLocks noChangeAspect="1"/>
        </xdr:cNvPicPr>
      </xdr:nvPicPr>
      <xdr:blipFill>
        <a:blip xmlns:r="http://schemas.openxmlformats.org/officeDocument/2006/relationships" r:embed="rId2"/>
        <a:stretch>
          <a:fillRect/>
        </a:stretch>
      </xdr:blipFill>
      <xdr:spPr>
        <a:xfrm>
          <a:off x="1609725" y="12811125"/>
          <a:ext cx="6104762" cy="33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167640</xdr:colOff>
      <xdr:row>0</xdr:row>
      <xdr:rowOff>0</xdr:rowOff>
    </xdr:from>
    <xdr:to>
      <xdr:col>5</xdr:col>
      <xdr:colOff>266700</xdr:colOff>
      <xdr:row>8</xdr:row>
      <xdr:rowOff>123156</xdr:rowOff>
    </xdr:to>
    <xdr:pic>
      <xdr:nvPicPr>
        <xdr:cNvPr id="2" name="Picture 1">
          <a:extLst>
            <a:ext uri="{FF2B5EF4-FFF2-40B4-BE49-F238E27FC236}">
              <a16:creationId xmlns:a16="http://schemas.microsoft.com/office/drawing/2014/main" id="{A1DDDA5F-C72D-4BEC-AD8C-F7E37955BFA7}"/>
            </a:ext>
          </a:extLst>
        </xdr:cNvPr>
        <xdr:cNvPicPr>
          <a:picLocks noChangeAspect="1"/>
        </xdr:cNvPicPr>
      </xdr:nvPicPr>
      <xdr:blipFill>
        <a:blip xmlns:r="http://schemas.openxmlformats.org/officeDocument/2006/relationships" r:embed="rId1"/>
        <a:stretch>
          <a:fillRect/>
        </a:stretch>
      </xdr:blipFill>
      <xdr:spPr>
        <a:xfrm>
          <a:off x="3596640" y="0"/>
          <a:ext cx="1996440" cy="16471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vogelien_wittobriens_com/Documents/ARPA/EXHIBIT%20DRAFTS/Invoice%20Template-2021-Monthly-Quarterly%20Payment%20Request%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Budget\Ord\20-19Ord\2019_2020%202nd%20Year%203Q%20Ord%20L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bfs0prpexe01\omb%20commons\Budget\Ord\StandAloneOrdinances\2021\7th%20COVID-19%20Supplemental\Elka's%203.11.21%20-%207th%20COVID%20Supplemental%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UMMARY"/>
      <sheetName val="EXPENSE REPORT"/>
      <sheetName val="ACTIVITY REPORT"/>
      <sheetName val="KING COUNTY PROGRAM DETAILS"/>
      <sheetName val="QTRLY KPIs REQ BY PROGRAM"/>
      <sheetName val="TREASURY CATEGORIES"/>
      <sheetName val="KC KPIS"/>
      <sheetName val="Lists"/>
    </sheetNames>
    <sheetDataSet>
      <sheetData sheetId="0"/>
      <sheetData sheetId="1"/>
      <sheetData sheetId="2"/>
      <sheetData sheetId="3">
        <row r="5">
          <cell r="D5" t="str">
            <v>CLFR - ARPA</v>
          </cell>
          <cell r="J5" t="str">
            <v xml:space="preserve">Jane Smith </v>
          </cell>
        </row>
        <row r="6">
          <cell r="D6" t="str">
            <v>KCOPS-DCHS-CHILD</v>
          </cell>
          <cell r="J6" t="str">
            <v>jane.smith@kingcounty.gov</v>
          </cell>
        </row>
        <row r="7">
          <cell r="D7">
            <v>123456</v>
          </cell>
          <cell r="J7" t="str">
            <v>Matt Johnson</v>
          </cell>
        </row>
        <row r="8">
          <cell r="D8">
            <v>44378</v>
          </cell>
          <cell r="J8" t="str">
            <v>Matt.Johnson@kingcounty.gov</v>
          </cell>
        </row>
        <row r="9">
          <cell r="D9">
            <v>46387</v>
          </cell>
        </row>
        <row r="10">
          <cell r="D10" t="str">
            <v>2.0 Child Safety</v>
          </cell>
        </row>
        <row r="11">
          <cell r="D11" t="str">
            <v>2.4 Crossing Guards</v>
          </cell>
        </row>
        <row r="17">
          <cell r="B17"/>
          <cell r="D17"/>
          <cell r="F17"/>
          <cell r="H17" t="str">
            <v>SELECTION REQUIRED</v>
          </cell>
          <cell r="J17" t="str">
            <v>SELECTION REQUIRED</v>
          </cell>
          <cell r="L17" t="str">
            <v>SELECTION REQUIRED</v>
          </cell>
        </row>
        <row r="18">
          <cell r="B18" t="str">
            <v>Payroll</v>
          </cell>
          <cell r="D18" t="str">
            <v>Provide food to the food insecure in King County</v>
          </cell>
          <cell r="F18" t="str">
            <v>Number of individuals served</v>
          </cell>
          <cell r="H18" t="str">
            <v xml:space="preserve">3 DAY ADVANCE </v>
          </cell>
          <cell r="J18" t="str">
            <v>FIRST REQUEST</v>
          </cell>
          <cell r="L18" t="str">
            <v>MONTHLY</v>
          </cell>
        </row>
        <row r="19">
          <cell r="B19" t="str">
            <v>Fringe Benefits</v>
          </cell>
          <cell r="D19" t="str">
            <v>Support job creation to stimulate economic recovery</v>
          </cell>
          <cell r="F19" t="str">
            <v>Number of small businesses served</v>
          </cell>
          <cell r="H19" t="str">
            <v>REIMBURSEMENT</v>
          </cell>
          <cell r="J19" t="str">
            <v>SUBSEQUENT REQUEST</v>
          </cell>
          <cell r="L19" t="str">
            <v>QUARTERLY</v>
          </cell>
        </row>
        <row r="20">
          <cell r="B20" t="str">
            <v>Temporary Labor</v>
          </cell>
          <cell r="D20" t="str">
            <v>Provide tools to support improvements for the safe reopening of small businesses</v>
          </cell>
          <cell r="F20" t="str">
            <v>Number of government FTEs responding to COVID-19 supported under this authority</v>
          </cell>
          <cell r="H20" t="str">
            <v>OTHER: PLEASE EXPLAIN BELOW</v>
          </cell>
          <cell r="J20" t="str">
            <v>FINAL REQUEST</v>
          </cell>
          <cell r="L20"/>
        </row>
        <row r="21">
          <cell r="B21" t="str">
            <v>Current Services / Utilites</v>
          </cell>
          <cell r="D21" t="str">
            <v>Provide rental assistance to prevent homelessness</v>
          </cell>
          <cell r="F21" t="str">
            <v>Number of FTEs rehired by governments under this authority</v>
          </cell>
          <cell r="J21" t="str">
            <v>OTHER: PLEASE EXPLAIN BELOW</v>
          </cell>
        </row>
        <row r="22">
          <cell r="B22" t="str">
            <v>Contracted Services</v>
          </cell>
          <cell r="D22" t="str">
            <v>Provide financial assistance for individuals needing short term assistance while isolation/quarantining with the COVID-19 virus</v>
          </cell>
          <cell r="F22" t="str">
            <v>Number of workers to be served</v>
          </cell>
          <cell r="J22" t="str">
            <v>ADVANCE DRAW: N/A</v>
          </cell>
        </row>
        <row r="23">
          <cell r="B23" t="str">
            <v>Supplies and Materials</v>
          </cell>
          <cell r="D23" t="str">
            <v>Provide audio/visual equipment to produce a safe and transparent process in the District Court system</v>
          </cell>
        </row>
        <row r="24">
          <cell r="B24" t="str">
            <v>Capitalized Equipment &gt; $5,000*</v>
          </cell>
          <cell r="D24" t="str">
            <v>Provide services for vulnerable residents who are recovering from COVID-19</v>
          </cell>
        </row>
        <row r="25">
          <cell r="B25" t="str">
            <v>Equipment &lt; $5,000</v>
          </cell>
          <cell r="D25" t="str">
            <v>Provide testing/vaccination programs to prevent the spread for the COVID-19 virus</v>
          </cell>
        </row>
        <row r="26">
          <cell r="B26" t="str">
            <v>Other Personal Property</v>
          </cell>
          <cell r="D26" t="str">
            <v>Other Requirements, …..</v>
          </cell>
        </row>
        <row r="27">
          <cell r="B27" t="str">
            <v>Real Property</v>
          </cell>
        </row>
        <row r="28">
          <cell r="B28" t="str">
            <v>Subrecipient  / Subaward</v>
          </cell>
        </row>
        <row r="29">
          <cell r="B29" t="str">
            <v>Consulting Services</v>
          </cell>
        </row>
        <row r="30">
          <cell r="B30" t="str">
            <v>Indirect Charges</v>
          </cell>
        </row>
        <row r="31">
          <cell r="B31" t="str">
            <v>Other 1</v>
          </cell>
        </row>
        <row r="32">
          <cell r="B32" t="str">
            <v>Other 2</v>
          </cell>
        </row>
        <row r="33">
          <cell r="B33" t="str">
            <v>Other 3</v>
          </cell>
        </row>
      </sheetData>
      <sheetData sheetId="4"/>
      <sheetData sheetId="5"/>
      <sheetData sheetId="6"/>
      <sheetData sheetId="7">
        <row r="23">
          <cell r="C23" t="str">
            <v>SELECTION REQUIRED</v>
          </cell>
        </row>
        <row r="24">
          <cell r="C24" t="str">
            <v>Internal Costs</v>
          </cell>
        </row>
        <row r="25">
          <cell r="C25" t="str">
            <v>External Support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B6"/>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cell r="M6" t="str">
            <v>Program</v>
          </cell>
        </row>
        <row r="7">
          <cell r="A7" t="str">
            <v>EN_A01000</v>
          </cell>
          <cell r="B7">
            <v>5</v>
          </cell>
          <cell r="C7">
            <v>10</v>
          </cell>
          <cell r="D7" t="str">
            <v>GENERAL</v>
          </cell>
          <cell r="E7" t="str">
            <v>general</v>
          </cell>
          <cell r="F7" t="b">
            <v>1</v>
          </cell>
          <cell r="G7" t="str">
            <v>A01000</v>
          </cell>
          <cell r="H7" t="str">
            <v>COUNTY COUNCIL</v>
          </cell>
          <cell r="I7" t="str">
            <v xml:space="preserve">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 xml:space="preserve">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 xml:space="preserve">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 xml:space="preserve">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 xml:space="preserve">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 xml:space="preserve">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 xml:space="preserve">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 xml:space="preserve">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 xml:space="preserve">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 xml:space="preserve">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 xml:space="preserve">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 xml:space="preserve">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 xml:space="preserve">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 xml:space="preserve">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 xml:space="preserve">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 xml:space="preserve">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 xml:space="preserve">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 xml:space="preserve">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 xml:space="preserve">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 xml:space="preserve">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 xml:space="preserve">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 xml:space="preserve">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 xml:space="preserve">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 xml:space="preserve">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 xml:space="preserve">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 xml:space="preserve">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 xml:space="preserve">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 xml:space="preserve">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 xml:space="preserve">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 xml:space="preserve">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 xml:space="preserve">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 xml:space="preserve">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 xml:space="preserve">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 xml:space="preserve">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 xml:space="preserve">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 xml:space="preserve">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 xml:space="preserve">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 xml:space="preserve">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 xml:space="preserve">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 xml:space="preserve">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 xml:space="preserve">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 xml:space="preserve">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 xml:space="preserve">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 xml:space="preserve">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 xml:space="preserve">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 xml:space="preserve">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 xml:space="preserve">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 xml:space="preserve">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 xml:space="preserve">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 xml:space="preserve">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 xml:space="preserve">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 xml:space="preserve">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 xml:space="preserve">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 xml:space="preserve">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 xml:space="preserve">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 xml:space="preserve">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 xml:space="preserve">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 xml:space="preserve">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 xml:space="preserve">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 xml:space="preserve">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 xml:space="preserve">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 xml:space="preserve">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 xml:space="preserve">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 xml:space="preserve">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 xml:space="preserve">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 xml:space="preserve">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 xml:space="preserve">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 xml:space="preserve">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 xml:space="preserve">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 xml:space="preserve">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 xml:space="preserve">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 xml:space="preserve">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 xml:space="preserve">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 xml:space="preserve">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 xml:space="preserve">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 xml:space="preserve">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 xml:space="preserve">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 xml:space="preserve">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 xml:space="preserve">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 xml:space="preserve">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 xml:space="preserve">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 xml:space="preserve">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 xml:space="preserve">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 xml:space="preserve">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 xml:space="preserve">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 xml:space="preserve">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 xml:space="preserve">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 xml:space="preserve">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 xml:space="preserve">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 xml:space="preserve">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 xml:space="preserve">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 xml:space="preserve">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 xml:space="preserve">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 xml:space="preserve">appropriated to </v>
          </cell>
          <cell r="J100" t="str">
            <v>Parks and recreation</v>
          </cell>
          <cell r="K100" t="str">
            <v>parks and recreation</v>
          </cell>
          <cell r="L100" t="b">
            <v>1</v>
          </cell>
          <cell r="M100" t="str">
            <v>PE</v>
          </cell>
        </row>
        <row r="101">
          <cell r="A101" t="str">
            <v>EN_A64200</v>
          </cell>
          <cell r="B101" t="e">
            <v>#N/A</v>
          </cell>
          <cell r="C101">
            <v>1453</v>
          </cell>
          <cell r="D101" t="str">
            <v xml:space="preserve">PARKS, RECREATION AND OPEN SPACE </v>
          </cell>
          <cell r="E101" t="str">
            <v xml:space="preserve">parks, recreation and open space </v>
          </cell>
          <cell r="F101" t="b">
            <v>1</v>
          </cell>
          <cell r="G101" t="str">
            <v>A64200</v>
          </cell>
          <cell r="H101" t="str">
            <v>PARKS OPEN SPACE AND TRAILS LEVY</v>
          </cell>
          <cell r="I101" t="str">
            <v xml:space="preserve">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 xml:space="preserve">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 xml:space="preserve">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 xml:space="preserve">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 xml:space="preserve">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 xml:space="preserve">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 xml:space="preserve">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 xml:space="preserve">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 xml:space="preserve">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 xml:space="preserve">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 xml:space="preserve">ENVIRONMENTAL HEALTH </v>
          </cell>
          <cell r="E111" t="str">
            <v xml:space="preserve">environmental health </v>
          </cell>
          <cell r="F111" t="b">
            <v>1</v>
          </cell>
          <cell r="G111" t="str">
            <v>A85000</v>
          </cell>
          <cell r="H111" t="str">
            <v>ENVIRONMENTAL HEALTH</v>
          </cell>
          <cell r="I111" t="str">
            <v xml:space="preserve">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 xml:space="preserve">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 xml:space="preserve">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 xml:space="preserve">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 xml:space="preserve">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 xml:space="preserve">SOLID WASTE </v>
          </cell>
          <cell r="I116" t="str">
            <v xml:space="preserve">appropriated to </v>
          </cell>
          <cell r="J116" t="str">
            <v xml:space="preserve">Solid waste </v>
          </cell>
          <cell r="K116" t="str">
            <v xml:space="preserve">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 xml:space="preserve">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 xml:space="preserve">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 xml:space="preserve">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 xml:space="preserve">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 xml:space="preserve">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 xml:space="preserve">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 xml:space="preserve">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 xml:space="preserve">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 xml:space="preserve">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 xml:space="preserve">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 xml:space="preserve">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 xml:space="preserve">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 xml:space="preserve">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 xml:space="preserve">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 xml:space="preserve">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 xml:space="preserve">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 xml:space="preserve">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 xml:space="preserve">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 xml:space="preserve">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 xml:space="preserve">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 xml:space="preserve">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 xml:space="preserve">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 xml:space="preserve">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 xml:space="preserve">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I146"/>
          <cell r="J146"/>
          <cell r="K146" t="str">
            <v/>
          </cell>
          <cell r="L146" t="b">
            <v>1</v>
          </cell>
          <cell r="M146"/>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 xml:space="preserve">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 xml:space="preserve">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 xml:space="preserve">E 911 CAPITAL </v>
          </cell>
          <cell r="I149" t="str">
            <v xml:space="preserve">appropriated to </v>
          </cell>
          <cell r="J149" t="str">
            <v xml:space="preserve">e 911 capital </v>
          </cell>
          <cell r="K149" t="str">
            <v xml:space="preserve">e 911 capital </v>
          </cell>
          <cell r="L149" t="b">
            <v>1</v>
          </cell>
          <cell r="M149" t="str">
            <v>CIP</v>
          </cell>
          <cell r="N149"/>
        </row>
        <row r="150">
          <cell r="A150" t="str">
            <v>EN_F3230</v>
          </cell>
          <cell r="B150">
            <v>129.03999999999996</v>
          </cell>
          <cell r="C150" t="str">
            <v>3230</v>
          </cell>
          <cell r="D150" t="str">
            <v xml:space="preserve">DEPARTMENT OF PUBLIC HEALTH TECHNOLOGY CAPITAL </v>
          </cell>
          <cell r="E150" t="str">
            <v xml:space="preserve">department of public health technology capital </v>
          </cell>
          <cell r="F150" t="b">
            <v>1</v>
          </cell>
          <cell r="G150" t="str">
            <v>A30000</v>
          </cell>
          <cell r="H150" t="str">
            <v xml:space="preserve">DEPARTMENT OF PUBLIC HEALTH TECHNOLOGY CAPITAL </v>
          </cell>
          <cell r="I150" t="str">
            <v xml:space="preserve">appropriated to </v>
          </cell>
          <cell r="J150" t="str">
            <v xml:space="preserve">Department of public health technology capital </v>
          </cell>
          <cell r="K150" t="str">
            <v xml:space="preserve">department of public health technology capital </v>
          </cell>
          <cell r="L150" t="b">
            <v>1</v>
          </cell>
          <cell r="M150" t="str">
            <v>CIP</v>
          </cell>
          <cell r="N150"/>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 xml:space="preserve">appropriated to </v>
          </cell>
          <cell r="J151" t="str">
            <v>Department of community and human services technology capital</v>
          </cell>
          <cell r="K151" t="str">
            <v>department of community and human services technology capital</v>
          </cell>
          <cell r="L151" t="b">
            <v>1</v>
          </cell>
          <cell r="M151" t="str">
            <v>CIP</v>
          </cell>
          <cell r="N151" t="str">
            <v xml:space="preserve">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 xml:space="preserve">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 xml:space="preserve">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 xml:space="preserve">appropriated to </v>
          </cell>
          <cell r="J154" t="str">
            <v>PSB general technology capital</v>
          </cell>
          <cell r="K154" t="str">
            <v>psb general technology capital</v>
          </cell>
          <cell r="L154" t="b">
            <v>1</v>
          </cell>
          <cell r="M154" t="str">
            <v>CIP</v>
          </cell>
          <cell r="N154"/>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 xml:space="preserve">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129.09999999999991</v>
          </cell>
          <cell r="C156" t="str">
            <v>3310</v>
          </cell>
          <cell r="D156" t="str">
            <v xml:space="preserve">LONG TERM LEASES </v>
          </cell>
          <cell r="E156" t="str">
            <v xml:space="preserve">long term leases </v>
          </cell>
          <cell r="F156" t="b">
            <v>1</v>
          </cell>
          <cell r="G156" t="str">
            <v>A30000</v>
          </cell>
          <cell r="H156" t="str">
            <v xml:space="preserve">LONG TERM LEASES </v>
          </cell>
          <cell r="I156" t="str">
            <v xml:space="preserve">appropriated to </v>
          </cell>
          <cell r="J156" t="str">
            <v xml:space="preserve">Long term leases </v>
          </cell>
          <cell r="K156" t="str">
            <v xml:space="preserve">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 xml:space="preserve">appropriated to </v>
          </cell>
          <cell r="J157" t="str">
            <v>Youth services facilities construction</v>
          </cell>
          <cell r="K157" t="str">
            <v>youth services facilities construction</v>
          </cell>
          <cell r="L157" t="b">
            <v>1</v>
          </cell>
          <cell r="M157" t="str">
            <v>CIP</v>
          </cell>
        </row>
        <row r="158">
          <cell r="A158" t="str">
            <v>EN_F3361</v>
          </cell>
          <cell r="B158">
            <v>129.11999999999989</v>
          </cell>
          <cell r="C158" t="str">
            <v>3361</v>
          </cell>
          <cell r="D158" t="str">
            <v xml:space="preserve">PUGET SOUND EMERGENCY RADIO NETWORK CAPITAL </v>
          </cell>
          <cell r="E158" t="str">
            <v xml:space="preserve">puget sound emergency radio network capital </v>
          </cell>
          <cell r="F158" t="b">
            <v>1</v>
          </cell>
          <cell r="G158" t="str">
            <v>A30000</v>
          </cell>
          <cell r="H158" t="str">
            <v xml:space="preserve">PUGET SOUND EMERGENCY RADIO CAPITAL </v>
          </cell>
          <cell r="I158" t="str">
            <v xml:space="preserve">appropriated to </v>
          </cell>
          <cell r="J158" t="str">
            <v xml:space="preserve">Puget sound emergency radio capital </v>
          </cell>
          <cell r="K158" t="str">
            <v xml:space="preserve">puget sound emergency radio capital </v>
          </cell>
          <cell r="L158" t="b">
            <v>1</v>
          </cell>
          <cell r="M158" t="str">
            <v>CIP</v>
          </cell>
          <cell r="N158"/>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 xml:space="preserve">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 xml:space="preserve">appropriated to </v>
          </cell>
          <cell r="J160" t="str">
            <v>Urban reforestation and habitat restoration</v>
          </cell>
          <cell r="K160" t="str">
            <v>urban reforestation and habitat restoration</v>
          </cell>
          <cell r="L160" t="b">
            <v>1</v>
          </cell>
          <cell r="M160" t="str">
            <v>CIP</v>
          </cell>
          <cell r="N160"/>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 xml:space="preserve">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 xml:space="preserve">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 xml:space="preserve">appropriated to </v>
          </cell>
          <cell r="J163" t="str">
            <v>radio communication services capital improvement</v>
          </cell>
          <cell r="K163" t="str">
            <v>radio communication services capital improvement</v>
          </cell>
          <cell r="L163" t="b">
            <v>1</v>
          </cell>
          <cell r="M163" t="str">
            <v>CIP</v>
          </cell>
          <cell r="N163"/>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 xml:space="preserve">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 xml:space="preserve">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 xml:space="preserve">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129.20999999999981</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 xml:space="preserve">appropriated to </v>
          </cell>
          <cell r="J167" t="str">
            <v>King County flood control capital contract</v>
          </cell>
          <cell r="K167" t="str">
            <v>king county flood control capital contract</v>
          </cell>
          <cell r="L167" t="b">
            <v>1</v>
          </cell>
          <cell r="M167" t="str">
            <v>CIP</v>
          </cell>
          <cell r="N167"/>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 xml:space="preserve">appropriated to </v>
          </cell>
          <cell r="J168" t="str">
            <v>Parks capital</v>
          </cell>
          <cell r="K168" t="str">
            <v>parks capital</v>
          </cell>
          <cell r="L168" t="b">
            <v>1</v>
          </cell>
          <cell r="M168" t="str">
            <v>CIP</v>
          </cell>
        </row>
        <row r="169">
          <cell r="A169" t="str">
            <v>EN_F3591</v>
          </cell>
          <cell r="B169">
            <v>129.22999999999979</v>
          </cell>
          <cell r="C169" t="str">
            <v>3591</v>
          </cell>
          <cell r="D169" t="str">
            <v>KC MARINE CAPITAL</v>
          </cell>
          <cell r="E169" t="str">
            <v>KC marine capital</v>
          </cell>
          <cell r="F169" t="b">
            <v>1</v>
          </cell>
          <cell r="G169" t="str">
            <v>A30000</v>
          </cell>
          <cell r="H169" t="str">
            <v>KC MARINE CAPITAL</v>
          </cell>
          <cell r="I169" t="str">
            <v xml:space="preserve">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 xml:space="preserve">appropriated to </v>
          </cell>
          <cell r="J170" t="str">
            <v>Water quality construction unrestricted</v>
          </cell>
          <cell r="K170" t="str">
            <v>water quality construction unrestricted</v>
          </cell>
          <cell r="L170" t="b">
            <v>1</v>
          </cell>
          <cell r="M170" t="str">
            <v>CIP</v>
          </cell>
          <cell r="N170"/>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 xml:space="preserve">appropriated to </v>
          </cell>
          <cell r="J171" t="str">
            <v>WTD internally finance projects</v>
          </cell>
          <cell r="K171" t="str">
            <v>wtd internally finance projects</v>
          </cell>
          <cell r="L171" t="b">
            <v>1</v>
          </cell>
          <cell r="M171" t="str">
            <v>CIP</v>
          </cell>
          <cell r="N171"/>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 xml:space="preserve">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 xml:space="preserve">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 xml:space="preserve">ENVIRONMENTAL RESOURCE </v>
          </cell>
          <cell r="E174" t="str">
            <v xml:space="preserve">environmental resource </v>
          </cell>
          <cell r="F174" t="b">
            <v>1</v>
          </cell>
          <cell r="G174" t="str">
            <v>A30000</v>
          </cell>
          <cell r="H174" t="str">
            <v>ENVIRONMENTAL RESOURCE</v>
          </cell>
          <cell r="I174" t="str">
            <v xml:space="preserve">appropriated to </v>
          </cell>
          <cell r="J174" t="str">
            <v>Environmental resource</v>
          </cell>
          <cell r="K174" t="str">
            <v>environmental resource</v>
          </cell>
          <cell r="L174" t="b">
            <v>1</v>
          </cell>
          <cell r="M174" t="str">
            <v>CIP</v>
          </cell>
          <cell r="N174"/>
        </row>
        <row r="175">
          <cell r="A175" t="str">
            <v>EN_F3673</v>
          </cell>
          <cell r="B175">
            <v>129.28999999999974</v>
          </cell>
          <cell r="C175" t="str">
            <v>3673</v>
          </cell>
          <cell r="D175" t="str">
            <v xml:space="preserve">CRITICAL AREAS MITIGATION </v>
          </cell>
          <cell r="E175" t="str">
            <v xml:space="preserve">critical areas mitigation </v>
          </cell>
          <cell r="F175" t="b">
            <v>1</v>
          </cell>
          <cell r="G175" t="str">
            <v>A30000</v>
          </cell>
          <cell r="H175" t="str">
            <v>CRITICAL AREAS MITIGATION</v>
          </cell>
          <cell r="I175" t="str">
            <v xml:space="preserve">appropriated to </v>
          </cell>
          <cell r="J175" t="str">
            <v>Critical areas mitigation</v>
          </cell>
          <cell r="K175" t="str">
            <v>critical areas mitigation</v>
          </cell>
          <cell r="L175" t="b">
            <v>1</v>
          </cell>
          <cell r="M175" t="str">
            <v>CIP</v>
          </cell>
          <cell r="N175"/>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 xml:space="preserve">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 xml:space="preserve">appropriated to </v>
          </cell>
          <cell r="J177" t="str">
            <v>Real estate excise tax number 2</v>
          </cell>
          <cell r="K177" t="str">
            <v>real estate excise tax number 2</v>
          </cell>
          <cell r="L177" t="b">
            <v>1</v>
          </cell>
          <cell r="M177" t="str">
            <v>CIP</v>
          </cell>
          <cell r="N177"/>
        </row>
        <row r="178">
          <cell r="A178" t="str">
            <v>EN_F3691</v>
          </cell>
          <cell r="B178">
            <v>129.31999999999971</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 xml:space="preserve">appropriated to </v>
          </cell>
          <cell r="J178" t="str">
            <v>transfer of development rights bank</v>
          </cell>
          <cell r="K178" t="str">
            <v>transfer of development rights bank</v>
          </cell>
          <cell r="L178" t="b">
            <v>1</v>
          </cell>
          <cell r="M178" t="str">
            <v>CIP</v>
          </cell>
          <cell r="N178"/>
        </row>
        <row r="179">
          <cell r="A179" t="str">
            <v>EN_F3721</v>
          </cell>
          <cell r="B179">
            <v>129.3299999999997</v>
          </cell>
          <cell r="C179" t="str">
            <v>3721</v>
          </cell>
          <cell r="D179" t="str">
            <v xml:space="preserve">GREEN RIVER FLOOD MITIGATION TRANSFERS </v>
          </cell>
          <cell r="E179" t="str">
            <v xml:space="preserve">green river flood mitigation transfers </v>
          </cell>
          <cell r="F179" t="b">
            <v>1</v>
          </cell>
          <cell r="G179" t="str">
            <v>A30000</v>
          </cell>
          <cell r="H179" t="str">
            <v>GREEN RIVER FLOOD MITIGATION TRANSFERS</v>
          </cell>
          <cell r="I179" t="str">
            <v xml:space="preserve">appropriated to </v>
          </cell>
          <cell r="J179" t="str">
            <v>Green river flood mitigation transfers</v>
          </cell>
          <cell r="K179" t="str">
            <v>green river flood mitigation transfers</v>
          </cell>
          <cell r="L179" t="b">
            <v>1</v>
          </cell>
          <cell r="M179" t="str">
            <v>CIP</v>
          </cell>
        </row>
        <row r="180">
          <cell r="A180" t="str">
            <v>EN_F3760</v>
          </cell>
          <cell r="B180">
            <v>129.33999999999969</v>
          </cell>
          <cell r="C180">
            <v>3760</v>
          </cell>
          <cell r="D180" t="str">
            <v>UNINCORPORATED KING COUNTY CAPITAL</v>
          </cell>
          <cell r="E180" t="str">
            <v>unincorporated King County capital</v>
          </cell>
          <cell r="F180" t="b">
            <v>1</v>
          </cell>
          <cell r="G180" t="str">
            <v>A30000</v>
          </cell>
          <cell r="H180" t="str">
            <v>UNINCORPORATED KING COUNTY CAPITAL</v>
          </cell>
          <cell r="I180" t="str">
            <v xml:space="preserve">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 xml:space="preserve">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 xml:space="preserve">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 xml:space="preserve">HMC/MEI 2000 PROJECTS </v>
          </cell>
          <cell r="E183" t="str">
            <v xml:space="preserve">HMC/MEI 2000 projects </v>
          </cell>
          <cell r="F183" t="b">
            <v>1</v>
          </cell>
          <cell r="G183" t="str">
            <v>A30000</v>
          </cell>
          <cell r="H183" t="str">
            <v>HMC/MEI 2000 PROJECTS</v>
          </cell>
          <cell r="I183" t="str">
            <v xml:space="preserve">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 xml:space="preserve">appropriated to </v>
          </cell>
          <cell r="J184" t="str">
            <v>solid waste capital equipment recovery</v>
          </cell>
          <cell r="K184" t="str">
            <v>solid waste capital equipment recovery</v>
          </cell>
          <cell r="L184" t="b">
            <v>1</v>
          </cell>
          <cell r="M184" t="str">
            <v>CIP</v>
          </cell>
          <cell r="N184"/>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 xml:space="preserve">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 xml:space="preserve">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 xml:space="preserve">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 xml:space="preserve">appropriated to </v>
          </cell>
          <cell r="J188" t="str">
            <v>County road construction</v>
          </cell>
          <cell r="K188" t="str">
            <v>county road construction</v>
          </cell>
          <cell r="L188" t="b">
            <v>1</v>
          </cell>
          <cell r="M188" t="str">
            <v>CIP</v>
          </cell>
        </row>
        <row r="189">
          <cell r="A189" t="str">
            <v>EN_F3865</v>
          </cell>
          <cell r="B189">
            <v>129.42999999999961</v>
          </cell>
          <cell r="C189" t="str">
            <v>3865</v>
          </cell>
          <cell r="D189" t="str">
            <v xml:space="preserve">COUNTY ROAD CONSTRUCTION </v>
          </cell>
          <cell r="E189" t="str">
            <v>county road construction</v>
          </cell>
          <cell r="F189" t="b">
            <v>0</v>
          </cell>
          <cell r="G189" t="str">
            <v>A30000</v>
          </cell>
          <cell r="H189" t="str">
            <v>COUNTY ROAD CONSTRUCTION</v>
          </cell>
          <cell r="I189" t="str">
            <v xml:space="preserve">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 xml:space="preserve">appropriated to </v>
          </cell>
          <cell r="J190" t="str">
            <v>Harborview medical center construction 1997</v>
          </cell>
          <cell r="K190" t="str">
            <v>harborview medical center construction 1997</v>
          </cell>
          <cell r="L190" t="b">
            <v>1</v>
          </cell>
          <cell r="M190" t="str">
            <v>CIP</v>
          </cell>
          <cell r="N190"/>
        </row>
        <row r="191">
          <cell r="A191" t="str">
            <v>EN_F3901</v>
          </cell>
          <cell r="B191">
            <v>129.44999999999959</v>
          </cell>
          <cell r="C191" t="str">
            <v>3901</v>
          </cell>
          <cell r="D191" t="str">
            <v>SOLID WASTE CONSTRUCTION</v>
          </cell>
          <cell r="E191" t="str">
            <v>solid waste construction</v>
          </cell>
          <cell r="F191" t="b">
            <v>1</v>
          </cell>
          <cell r="G191" t="str">
            <v>A30000</v>
          </cell>
          <cell r="H191" t="str">
            <v>SOLID WASTE CONSTRUCTION</v>
          </cell>
          <cell r="I191" t="str">
            <v xml:space="preserve">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 xml:space="preserve">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 xml:space="preserve">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 xml:space="preserve">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 xml:space="preserve">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C57"/>
          <cell r="D57">
            <v>1211</v>
          </cell>
          <cell r="E57" t="str">
            <v>RAINY DAY RESERVE</v>
          </cell>
          <cell r="F57" t="str">
            <v>A65300</v>
          </cell>
          <cell r="G57" t="str">
            <v>RAINY DAY RESERVE</v>
          </cell>
          <cell r="J57"/>
          <cell r="K57"/>
          <cell r="L57">
            <v>128</v>
          </cell>
          <cell r="M57">
            <v>5905000</v>
          </cell>
          <cell r="N57">
            <v>0</v>
          </cell>
          <cell r="O57">
            <v>0</v>
          </cell>
          <cell r="P57">
            <v>0</v>
          </cell>
        </row>
        <row r="58">
          <cell r="B58" t="str">
            <v>EN_A15000</v>
          </cell>
          <cell r="C58"/>
          <cell r="D58">
            <v>10</v>
          </cell>
          <cell r="E58" t="str">
            <v>GENERAL</v>
          </cell>
          <cell r="F58" t="str">
            <v>A15000</v>
          </cell>
          <cell r="G58"/>
          <cell r="H58">
            <v>0</v>
          </cell>
          <cell r="I58">
            <v>0</v>
          </cell>
          <cell r="J58">
            <v>0</v>
          </cell>
          <cell r="K58">
            <v>1319425000</v>
          </cell>
          <cell r="L58"/>
          <cell r="M58">
            <v>0</v>
          </cell>
          <cell r="N58">
            <v>0</v>
          </cell>
          <cell r="O58">
            <v>0</v>
          </cell>
          <cell r="P58">
            <v>1319425000</v>
          </cell>
        </row>
        <row r="59">
          <cell r="B59"/>
          <cell r="C59"/>
          <cell r="D59"/>
          <cell r="E59" t="str">
            <v>TOTAL GENERAL FUND</v>
          </cell>
          <cell r="F59"/>
          <cell r="G59"/>
          <cell r="H59">
            <v>1921277000</v>
          </cell>
          <cell r="I59">
            <v>4731.8999999999996</v>
          </cell>
          <cell r="J59">
            <v>32.200000000000003</v>
          </cell>
          <cell r="K59">
            <v>1884504000</v>
          </cell>
          <cell r="L59"/>
          <cell r="M59">
            <v>1936470000</v>
          </cell>
          <cell r="N59">
            <v>4742.8999999999996</v>
          </cell>
          <cell r="O59">
            <v>32.200000000000003</v>
          </cell>
          <cell r="P59">
            <v>1884504000</v>
          </cell>
        </row>
        <row r="60">
          <cell r="B60"/>
          <cell r="C60"/>
          <cell r="D60"/>
          <cell r="E60" t="str">
            <v>NON GENERAL FUNDS</v>
          </cell>
          <cell r="F60"/>
          <cell r="G60"/>
          <cell r="H60"/>
          <cell r="J60"/>
          <cell r="L60"/>
          <cell r="M60"/>
          <cell r="O60"/>
          <cell r="P60"/>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33.799999999999997</v>
          </cell>
          <cell r="J65">
            <v>0</v>
          </cell>
          <cell r="K65">
            <v>145017000</v>
          </cell>
          <cell r="L65">
            <v>59</v>
          </cell>
          <cell r="M65">
            <v>147523000</v>
          </cell>
          <cell r="N65">
            <v>33.799999999999997</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137.30000000000001</v>
          </cell>
          <cell r="J82">
            <v>0</v>
          </cell>
          <cell r="K82">
            <v>205018000</v>
          </cell>
          <cell r="L82">
            <v>76</v>
          </cell>
          <cell r="M82">
            <v>209582000</v>
          </cell>
          <cell r="N82">
            <v>137.30000000000001</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262.10000000000002</v>
          </cell>
          <cell r="J98">
            <v>1</v>
          </cell>
          <cell r="K98">
            <v>96281000</v>
          </cell>
          <cell r="L98">
            <v>92</v>
          </cell>
          <cell r="M98">
            <v>105038000</v>
          </cell>
          <cell r="N98">
            <v>262.10000000000002</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 xml:space="preserve">ENVIRONMENTAL HEALTH </v>
          </cell>
          <cell r="F108" t="str">
            <v>A85000</v>
          </cell>
          <cell r="G108" t="str">
            <v>ENVIRONMENTAL HEALTH</v>
          </cell>
          <cell r="H108">
            <v>63178000</v>
          </cell>
          <cell r="I108">
            <v>156.30000000000001</v>
          </cell>
          <cell r="J108">
            <v>4</v>
          </cell>
          <cell r="K108">
            <v>58191000</v>
          </cell>
          <cell r="L108">
            <v>102</v>
          </cell>
          <cell r="M108">
            <v>63178000</v>
          </cell>
          <cell r="N108">
            <v>156.30000000000001</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 xml:space="preserve">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C120"/>
          <cell r="D120">
            <v>4643</v>
          </cell>
          <cell r="E120" t="str">
            <v>TRANSIT REVENUE STABILIZATION</v>
          </cell>
          <cell r="F120" t="str">
            <v>A75700</v>
          </cell>
          <cell r="G120" t="str">
            <v>TRANSIT REVENUE STABILIZATION</v>
          </cell>
          <cell r="H120">
            <v>0</v>
          </cell>
          <cell r="I120">
            <v>0</v>
          </cell>
          <cell r="J120">
            <v>0</v>
          </cell>
          <cell r="K120">
            <v>3202000</v>
          </cell>
          <cell r="L120"/>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320.10000000000002</v>
          </cell>
          <cell r="J126">
            <v>2</v>
          </cell>
          <cell r="K126">
            <v>127865000</v>
          </cell>
          <cell r="L126">
            <v>119</v>
          </cell>
          <cell r="M126">
            <v>130254000</v>
          </cell>
          <cell r="N126">
            <v>325.10000000000002</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4th COVID 19 ORD"/>
      <sheetName val="19157 4TH COVID CIP"/>
      <sheetName val="Master"/>
      <sheetName val="CIPMASTER"/>
      <sheetName val="2020 3RD Q ORD LOG"/>
      <sheetName val="2020 3RD Q CIP ORDLOG"/>
      <sheetName val="2020 3RD Q FTE_TLT LOG"/>
      <sheetName val="2019-2020 Ordinance List"/>
      <sheetName val="Project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26148733.199999999</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297940.21999999997</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7929435.9000000004</v>
          </cell>
        </row>
        <row r="16">
          <cell r="D16" t="str">
            <v>A14000</v>
          </cell>
          <cell r="E16" t="str">
            <v>14000 - OFFICE OF PERFORMANCE STRATEGY AND BUDGET</v>
          </cell>
          <cell r="F16">
            <v>26273732</v>
          </cell>
          <cell r="G16">
            <v>34878212</v>
          </cell>
          <cell r="H16">
            <v>18779134.030000001</v>
          </cell>
        </row>
        <row r="17">
          <cell r="D17" t="str">
            <v>A14100</v>
          </cell>
          <cell r="E17" t="str">
            <v>14100 - OFFICE OF EQUITY AND SOCIAL JUSTICE</v>
          </cell>
          <cell r="F17">
            <v>4073954</v>
          </cell>
          <cell r="G17">
            <v>7248954</v>
          </cell>
          <cell r="H17">
            <v>3495632.75</v>
          </cell>
        </row>
        <row r="18">
          <cell r="D18" t="str">
            <v>A15000</v>
          </cell>
          <cell r="E18" t="str">
            <v>15000 - FINANCE GF</v>
          </cell>
          <cell r="F18"/>
          <cell r="G18">
            <v>0</v>
          </cell>
          <cell r="H18">
            <v>36356.53</v>
          </cell>
        </row>
        <row r="19">
          <cell r="D19" t="str">
            <v>A20000</v>
          </cell>
          <cell r="E19" t="str">
            <v>20000 - SHERIFF</v>
          </cell>
          <cell r="F19">
            <v>398530502</v>
          </cell>
          <cell r="G19">
            <v>414759576</v>
          </cell>
          <cell r="H19">
            <v>304939225.35000002</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20703173.289999999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19166152.920000002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82896297.159999996</v>
          </cell>
        </row>
        <row r="31">
          <cell r="D31" t="str">
            <v>A53000</v>
          </cell>
          <cell r="E31" t="str">
            <v>53000 - DISTRICT COURT</v>
          </cell>
          <cell r="F31">
            <v>69880209</v>
          </cell>
          <cell r="G31">
            <v>72183323</v>
          </cell>
          <cell r="H31">
            <v>51665928.909999996</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37049621.490000002</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32483404.210000001</v>
          </cell>
        </row>
        <row r="39">
          <cell r="D39" t="str">
            <v>A67000</v>
          </cell>
          <cell r="E39" t="str">
            <v>67000 - ASSESSMENTS</v>
          </cell>
          <cell r="F39">
            <v>60192103</v>
          </cell>
          <cell r="G39">
            <v>60616201</v>
          </cell>
          <cell r="H39">
            <v>44712717.109999999</v>
          </cell>
        </row>
        <row r="40">
          <cell r="D40" t="str">
            <v>A69100</v>
          </cell>
          <cell r="E40" t="str">
            <v>69100 - GF TRANSFER TO DEBT SERVICE</v>
          </cell>
          <cell r="F40">
            <v>60019998</v>
          </cell>
          <cell r="G40">
            <v>60019998</v>
          </cell>
          <cell r="H40">
            <v>53767701.509999998</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7509111.3600000003</v>
          </cell>
        </row>
        <row r="48">
          <cell r="D48" t="str">
            <v>A82000</v>
          </cell>
          <cell r="E48" t="str">
            <v>82000 - JAIL HEALTH SERVICES</v>
          </cell>
          <cell r="F48">
            <v>79697773</v>
          </cell>
          <cell r="G48">
            <v>81472847</v>
          </cell>
          <cell r="H48">
            <v>61783207.880000003</v>
          </cell>
        </row>
        <row r="49">
          <cell r="D49" t="str">
            <v>A87000</v>
          </cell>
          <cell r="E49" t="str">
            <v>87000 - MEDICAL EXAMINER</v>
          </cell>
          <cell r="F49">
            <v>13878398</v>
          </cell>
          <cell r="G49">
            <v>14165594</v>
          </cell>
          <cell r="H49">
            <v>10479763.369999999</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147792528.86000001</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61675982.450000003</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431115016.48000002</v>
          </cell>
        </row>
        <row r="63">
          <cell r="D63" t="str">
            <v>A58300</v>
          </cell>
          <cell r="E63" t="str">
            <v>58300 - JUDICIAL ADMIN MIDD</v>
          </cell>
          <cell r="F63">
            <v>3502197</v>
          </cell>
          <cell r="G63">
            <v>3532595</v>
          </cell>
          <cell r="H63">
            <v>2568496.9700000002</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92109498.239999995</v>
          </cell>
        </row>
        <row r="69">
          <cell r="D69" t="str">
            <v>A11900</v>
          </cell>
          <cell r="E69" t="str">
            <v>11900 - VETERANS SENIORS &amp; HUMAN SVCS LEVY</v>
          </cell>
          <cell r="F69">
            <v>109610131</v>
          </cell>
          <cell r="G69">
            <v>112968981</v>
          </cell>
          <cell r="H69">
            <v>62709272.299999997</v>
          </cell>
        </row>
        <row r="70">
          <cell r="D70" t="str">
            <v>A30100</v>
          </cell>
          <cell r="E70" t="str">
            <v>30100 - ARTS AND CULTURAL DEVELOPMENT</v>
          </cell>
          <cell r="F70">
            <v>7752240</v>
          </cell>
          <cell r="G70">
            <v>29752240</v>
          </cell>
          <cell r="H70">
            <v>14335413.470000001</v>
          </cell>
        </row>
        <row r="71">
          <cell r="D71" t="str">
            <v>A83000</v>
          </cell>
          <cell r="E71" t="str">
            <v>83000 - EMERGENCY MEDICAL SVCS</v>
          </cell>
          <cell r="F71">
            <v>94713986</v>
          </cell>
          <cell r="G71">
            <v>191077423</v>
          </cell>
          <cell r="H71">
            <v>119014393.18000001</v>
          </cell>
        </row>
        <row r="72">
          <cell r="D72" t="str">
            <v>A74100</v>
          </cell>
          <cell r="E72" t="str">
            <v>74100 - WATER AND LAND RESOURCES</v>
          </cell>
          <cell r="F72">
            <v>74621879</v>
          </cell>
          <cell r="G72">
            <v>75430707</v>
          </cell>
          <cell r="H72">
            <v>51912368.969999999</v>
          </cell>
        </row>
        <row r="73">
          <cell r="D73" t="str">
            <v>A84500</v>
          </cell>
          <cell r="E73" t="str">
            <v>84500 - WATER AND LAND RESOURCES SWM</v>
          </cell>
          <cell r="F73">
            <v>81764956.819999993</v>
          </cell>
          <cell r="G73">
            <v>83888172.819999993</v>
          </cell>
          <cell r="H73">
            <v>54512436.289999999</v>
          </cell>
        </row>
        <row r="74">
          <cell r="D74" t="str">
            <v>A20800</v>
          </cell>
          <cell r="E74" t="str">
            <v>20800 - AUTO FINGERPRINT IDENT</v>
          </cell>
          <cell r="F74">
            <v>43745127</v>
          </cell>
          <cell r="G74">
            <v>50863161</v>
          </cell>
          <cell r="H74">
            <v>34794532.340000004</v>
          </cell>
        </row>
        <row r="75">
          <cell r="D75" t="str">
            <v>A86000</v>
          </cell>
          <cell r="E75" t="str">
            <v>86000 - LOCAL HAZARDOUS WASTE</v>
          </cell>
          <cell r="F75">
            <v>41743839</v>
          </cell>
          <cell r="G75">
            <v>41743839</v>
          </cell>
          <cell r="H75">
            <v>19520390.039999999</v>
          </cell>
        </row>
        <row r="76">
          <cell r="D76" t="str">
            <v>A35500</v>
          </cell>
          <cell r="E76" t="str">
            <v>35500 - YOUTH AND AMATEUR SPORTS FUND</v>
          </cell>
          <cell r="F76">
            <v>9357900</v>
          </cell>
          <cell r="G76">
            <v>20264170</v>
          </cell>
          <cell r="H76">
            <v>7272308.1100000003</v>
          </cell>
        </row>
        <row r="77">
          <cell r="D77" t="str">
            <v>A38400</v>
          </cell>
          <cell r="E77" t="str">
            <v>38400 - NOXIOUS WEED CONTROL PROGRAM</v>
          </cell>
          <cell r="F77">
            <v>9028580</v>
          </cell>
          <cell r="G77">
            <v>9028580</v>
          </cell>
          <cell r="H77">
            <v>5141226.8899999997</v>
          </cell>
        </row>
        <row r="78">
          <cell r="D78" t="str">
            <v>A32510</v>
          </cell>
          <cell r="E78" t="str">
            <v>32510 - PLANNING AND PERMITTING</v>
          </cell>
          <cell r="F78">
            <v>30590769</v>
          </cell>
          <cell r="G78">
            <v>30590769</v>
          </cell>
          <cell r="H78">
            <v>22378066.260000002</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5698148.6900000004</v>
          </cell>
        </row>
        <row r="82">
          <cell r="D82" t="str">
            <v>A60150</v>
          </cell>
          <cell r="E82" t="str">
            <v>60150 - FMD PARKING FACILITIES</v>
          </cell>
          <cell r="F82">
            <v>8871272</v>
          </cell>
          <cell r="G82">
            <v>8871272</v>
          </cell>
          <cell r="H82">
            <v>5890594.6900000004</v>
          </cell>
        </row>
        <row r="83">
          <cell r="D83" t="str">
            <v>A88800</v>
          </cell>
          <cell r="E83" t="str">
            <v>88800 - COMMUNITY SERVICES OPERATING</v>
          </cell>
          <cell r="F83">
            <v>12948149</v>
          </cell>
          <cell r="G83">
            <v>39325067</v>
          </cell>
          <cell r="H83">
            <v>10085956.289999999</v>
          </cell>
        </row>
        <row r="84">
          <cell r="D84" t="str">
            <v>A53400</v>
          </cell>
          <cell r="E84" t="str">
            <v>53400 - REGIONAL ANIMAL SERVICES</v>
          </cell>
          <cell r="F84">
            <v>15457987</v>
          </cell>
          <cell r="G84">
            <v>15457987</v>
          </cell>
          <cell r="H84">
            <v>10857302.720000001</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67759961.950000003</v>
          </cell>
        </row>
        <row r="87">
          <cell r="D87" t="str">
            <v>A64200</v>
          </cell>
          <cell r="E87" t="str">
            <v>64200 - PARKS OPEN SPACE AND TRAILS LEVY</v>
          </cell>
          <cell r="F87">
            <v>77274987</v>
          </cell>
          <cell r="G87">
            <v>79655787</v>
          </cell>
          <cell r="H87">
            <v>40885449.159999996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11715257.050000001</v>
          </cell>
        </row>
        <row r="93">
          <cell r="D93" t="str">
            <v>A80000</v>
          </cell>
          <cell r="E93" t="str">
            <v>80000 - PUBLIC HEALTH</v>
          </cell>
          <cell r="F93">
            <v>419006971</v>
          </cell>
          <cell r="G93">
            <v>487747219.63</v>
          </cell>
          <cell r="H93">
            <v>309779875.26999998</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42368180.350000001</v>
          </cell>
        </row>
        <row r="96">
          <cell r="D96" t="str">
            <v>A89000</v>
          </cell>
          <cell r="E96" t="str">
            <v>89000 - PUBLIC HEALTH ADMIN</v>
          </cell>
          <cell r="F96">
            <v>33120816</v>
          </cell>
          <cell r="G96">
            <v>33120816</v>
          </cell>
          <cell r="H96">
            <v>24601897.510000002</v>
          </cell>
        </row>
        <row r="97">
          <cell r="D97" t="str">
            <v>A20300</v>
          </cell>
          <cell r="E97" t="str">
            <v>20300 - SHERIFF GRANTS</v>
          </cell>
          <cell r="F97">
            <v>4602049</v>
          </cell>
          <cell r="G97">
            <v>4602049</v>
          </cell>
          <cell r="H97">
            <v>1223898.4099999999</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7142547.0700000003</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24180921.329999998</v>
          </cell>
        </row>
        <row r="104">
          <cell r="D104" t="str">
            <v>A35000</v>
          </cell>
          <cell r="E104" t="str">
            <v>35000 - FEDERAL HSG AND CMTY DEV</v>
          </cell>
          <cell r="F104">
            <v>347797501</v>
          </cell>
          <cell r="G104">
            <v>359045238</v>
          </cell>
          <cell r="H104">
            <v>163895737.86000001</v>
          </cell>
        </row>
        <row r="105">
          <cell r="D105" t="str">
            <v>A72000</v>
          </cell>
          <cell r="E105" t="str">
            <v>72000 - SOLID WASTE</v>
          </cell>
          <cell r="F105">
            <v>318685867</v>
          </cell>
          <cell r="G105">
            <v>317418281</v>
          </cell>
          <cell r="H105">
            <v>206012366.28999999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12971106.199999999</v>
          </cell>
        </row>
        <row r="111">
          <cell r="D111" t="str">
            <v>A15000</v>
          </cell>
          <cell r="E111" t="str">
            <v>15000 - FINANCE GF</v>
          </cell>
          <cell r="F111"/>
          <cell r="G111">
            <v>0</v>
          </cell>
          <cell r="H111">
            <v>0</v>
          </cell>
        </row>
        <row r="112">
          <cell r="D112" t="str">
            <v>A46100</v>
          </cell>
          <cell r="E112" t="str">
            <v>46100 - WASTEWATER TREATMENT</v>
          </cell>
          <cell r="F112">
            <v>335900014</v>
          </cell>
          <cell r="G112">
            <v>342181419</v>
          </cell>
          <cell r="H112">
            <v>239676062.22999999</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F114"/>
          <cell r="G114">
            <v>0</v>
          </cell>
          <cell r="H114">
            <v>0</v>
          </cell>
        </row>
        <row r="115">
          <cell r="D115" t="str">
            <v>A66600</v>
          </cell>
          <cell r="E115" t="str">
            <v>66600 - SAFETY AND CLAIMS MANAGEMNT</v>
          </cell>
          <cell r="F115">
            <v>77838148</v>
          </cell>
          <cell r="G115">
            <v>77838148</v>
          </cell>
          <cell r="H115">
            <v>47735985.799999997</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51295441.310000002</v>
          </cell>
        </row>
        <row r="118">
          <cell r="D118" t="str">
            <v>A15000</v>
          </cell>
          <cell r="E118" t="str">
            <v>15000 - FINANCE GF</v>
          </cell>
          <cell r="F118"/>
          <cell r="G118">
            <v>0</v>
          </cell>
          <cell r="H118">
            <v>0</v>
          </cell>
        </row>
        <row r="119">
          <cell r="D119" t="str">
            <v>A01100</v>
          </cell>
          <cell r="E119" t="str">
            <v>01100 - COUNTY GIS</v>
          </cell>
          <cell r="F119">
            <v>15739194</v>
          </cell>
          <cell r="G119">
            <v>15739194</v>
          </cell>
          <cell r="H119">
            <v>8718795.0199999996</v>
          </cell>
        </row>
        <row r="120">
          <cell r="D120" t="str">
            <v>A30000</v>
          </cell>
          <cell r="E120" t="str">
            <v>30000 - BUSINESS RESOURCE CENTER</v>
          </cell>
          <cell r="F120">
            <v>40601563</v>
          </cell>
          <cell r="G120">
            <v>41563043</v>
          </cell>
          <cell r="H120">
            <v>31385842.760000002</v>
          </cell>
        </row>
        <row r="121">
          <cell r="D121" t="str">
            <v>A42900</v>
          </cell>
          <cell r="E121" t="str">
            <v>42900 - EMPLOYEE BENEFITS</v>
          </cell>
          <cell r="F121">
            <v>612984636</v>
          </cell>
          <cell r="G121">
            <v>612984636</v>
          </cell>
          <cell r="H121">
            <v>420943373.16000003</v>
          </cell>
        </row>
        <row r="122">
          <cell r="D122" t="str">
            <v>A15000</v>
          </cell>
          <cell r="E122" t="str">
            <v>15000 - FINANCE GF</v>
          </cell>
          <cell r="F122"/>
          <cell r="G122">
            <v>0</v>
          </cell>
          <cell r="H122">
            <v>0</v>
          </cell>
        </row>
        <row r="123">
          <cell r="D123" t="str">
            <v>A60100</v>
          </cell>
          <cell r="E123" t="str">
            <v>60100 - FACILITIES MANAGEMENT DIVISION</v>
          </cell>
          <cell r="F123">
            <v>122492347</v>
          </cell>
          <cell r="G123">
            <v>135444939</v>
          </cell>
          <cell r="H123">
            <v>92334636.230000004</v>
          </cell>
        </row>
        <row r="124">
          <cell r="D124" t="str">
            <v>A15400</v>
          </cell>
          <cell r="E124" t="str">
            <v>15400 - RISK MANAGEMENT</v>
          </cell>
          <cell r="F124">
            <v>85853991</v>
          </cell>
          <cell r="G124">
            <v>85853991</v>
          </cell>
          <cell r="H124">
            <v>51635811.380000003</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20390294.239999998</v>
          </cell>
        </row>
        <row r="127">
          <cell r="D127" t="str">
            <v>A15000</v>
          </cell>
          <cell r="E127" t="str">
            <v>15000 - FINANCE GF</v>
          </cell>
          <cell r="F127"/>
          <cell r="G127">
            <v>0</v>
          </cell>
          <cell r="H127">
            <v>0</v>
          </cell>
        </row>
        <row r="128">
          <cell r="D128" t="str">
            <v>A78000</v>
          </cell>
          <cell r="E128" t="str">
            <v>78000 - FLEET MOTOR POOL</v>
          </cell>
          <cell r="F128">
            <v>35907070</v>
          </cell>
          <cell r="G128">
            <v>39786728</v>
          </cell>
          <cell r="H128">
            <v>19423135.579999998</v>
          </cell>
        </row>
        <row r="129">
          <cell r="D129" t="str">
            <v>A15000</v>
          </cell>
          <cell r="E129" t="str">
            <v>15000 - FINANCE GF</v>
          </cell>
          <cell r="F129"/>
          <cell r="G129">
            <v>0</v>
          </cell>
          <cell r="H129">
            <v>0</v>
          </cell>
        </row>
        <row r="130">
          <cell r="D130" t="str">
            <v>A15000</v>
          </cell>
          <cell r="E130" t="str">
            <v>15000 - FINANCE GF</v>
          </cell>
          <cell r="F130"/>
          <cell r="G130">
            <v>0</v>
          </cell>
          <cell r="H130">
            <v>0</v>
          </cell>
        </row>
        <row r="131">
          <cell r="D131" t="str">
            <v>A15000</v>
          </cell>
          <cell r="E131" t="str">
            <v>15000 - FINANCE GF</v>
          </cell>
          <cell r="F131"/>
          <cell r="G131">
            <v>0</v>
          </cell>
          <cell r="H131">
            <v>0</v>
          </cell>
        </row>
        <row r="132">
          <cell r="D132" t="str">
            <v>A46500</v>
          </cell>
          <cell r="E132" t="str">
            <v>46500 - LIMITED GO BOND REDEMPTION</v>
          </cell>
          <cell r="F132">
            <v>243097359</v>
          </cell>
          <cell r="G132">
            <v>243097359</v>
          </cell>
          <cell r="H132">
            <v>177683425.90000001</v>
          </cell>
        </row>
        <row r="133">
          <cell r="D133" t="str">
            <v>A48700</v>
          </cell>
          <cell r="E133" t="str">
            <v>48700 - HUD SEC 108 LOAN REPAY</v>
          </cell>
          <cell r="F133">
            <v>577996</v>
          </cell>
          <cell r="G133">
            <v>577996</v>
          </cell>
          <cell r="H133">
            <v>278762.78000000003</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row r="4">
          <cell r="G4" t="str">
            <v>Supplemental Budget Requested</v>
          </cell>
          <cell r="Q4" t="str">
            <v>Approval Status</v>
          </cell>
        </row>
        <row r="5">
          <cell r="G5">
            <v>10428011</v>
          </cell>
          <cell r="Q5" t="str">
            <v>Approved</v>
          </cell>
        </row>
        <row r="6">
          <cell r="G6">
            <v>1731800</v>
          </cell>
          <cell r="Q6" t="str">
            <v>Approved</v>
          </cell>
        </row>
        <row r="7">
          <cell r="G7">
            <v>2450356</v>
          </cell>
          <cell r="Q7" t="str">
            <v>Approved</v>
          </cell>
        </row>
        <row r="8">
          <cell r="G8">
            <v>700000</v>
          </cell>
          <cell r="Q8" t="str">
            <v>Approved</v>
          </cell>
        </row>
        <row r="9">
          <cell r="G9">
            <v>3475791</v>
          </cell>
          <cell r="Q9" t="str">
            <v>Approved</v>
          </cell>
        </row>
        <row r="10">
          <cell r="G10">
            <v>1000000</v>
          </cell>
          <cell r="Q10" t="str">
            <v>Not Approved</v>
          </cell>
        </row>
        <row r="11">
          <cell r="G11">
            <v>2213229</v>
          </cell>
          <cell r="Q11" t="str">
            <v>Approved</v>
          </cell>
        </row>
        <row r="12">
          <cell r="G12">
            <v>237099</v>
          </cell>
          <cell r="Q12" t="str">
            <v>approved</v>
          </cell>
        </row>
        <row r="13">
          <cell r="G13">
            <v>1500000</v>
          </cell>
          <cell r="Q13" t="str">
            <v>Approved</v>
          </cell>
        </row>
        <row r="14">
          <cell r="G14">
            <v>1500000</v>
          </cell>
          <cell r="Q14" t="str">
            <v>Approved</v>
          </cell>
        </row>
        <row r="15">
          <cell r="G15">
            <v>1500000</v>
          </cell>
          <cell r="Q15" t="str">
            <v>Approved</v>
          </cell>
        </row>
        <row r="16">
          <cell r="G16">
            <v>380000</v>
          </cell>
          <cell r="Q16" t="str">
            <v>Approved</v>
          </cell>
        </row>
        <row r="17">
          <cell r="G17">
            <v>8000000</v>
          </cell>
          <cell r="Q17" t="str">
            <v>Approved</v>
          </cell>
        </row>
        <row r="18">
          <cell r="G18">
            <v>3100000</v>
          </cell>
          <cell r="Q18"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4742.8999999999996</v>
          </cell>
          <cell r="J58">
            <v>32.200000000000003</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33.799999999999997</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137.30000000000001</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262.10000000000002</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 xml:space="preserve">ENVIRONMENTAL HEALTH </v>
          </cell>
          <cell r="F107" t="str">
            <v>A85000</v>
          </cell>
          <cell r="G107" t="str">
            <v>ENVIRONMENTAL HEALTH</v>
          </cell>
          <cell r="H107">
            <v>63178000</v>
          </cell>
          <cell r="I107">
            <v>156.30000000000001</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 xml:space="preserve">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325.10000000000002</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129.09999999999991</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129.11999999999989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129.20999999999981</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129.22999999999979</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129.31999999999971</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sheetData sheetId="1"/>
      <sheetData sheetId="2"/>
      <sheetData sheetId="3"/>
      <sheetData sheetId="4"/>
      <sheetData sheetId="5"/>
      <sheetData sheetId="6">
        <row r="11">
          <cell r="B11" t="str">
            <v>ORD SECTION</v>
          </cell>
          <cell r="C11"/>
          <cell r="D11"/>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37679.749999999993</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-8.4499999999999993</v>
          </cell>
          <cell r="K26">
            <v>0</v>
          </cell>
          <cell r="L26">
            <v>-86686.666666666657</v>
          </cell>
          <cell r="M26">
            <v>-2508000</v>
          </cell>
          <cell r="N26">
            <v>-996751.66666666663</v>
          </cell>
          <cell r="O26">
            <v>-8.4499999999999993</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515E-8971-4E24-AA84-DE0C4A805EC4}">
  <sheetPr codeName="Sheet3">
    <pageSetUpPr fitToPage="1"/>
  </sheetPr>
  <dimension ref="A1:L54"/>
  <sheetViews>
    <sheetView showGridLines="0" workbookViewId="0">
      <selection activeCell="B12" sqref="B12"/>
    </sheetView>
  </sheetViews>
  <sheetFormatPr defaultColWidth="9.28515625" defaultRowHeight="14.45"/>
  <cols>
    <col min="1" max="1" width="1.28515625" customWidth="1"/>
    <col min="2" max="2" width="120.28515625" customWidth="1"/>
    <col min="3" max="3" width="25" bestFit="1" customWidth="1"/>
    <col min="4" max="4" width="10" customWidth="1"/>
    <col min="5" max="5" width="12.7109375" customWidth="1"/>
    <col min="6" max="6" width="18.7109375" customWidth="1"/>
    <col min="7" max="7" width="21.42578125" customWidth="1"/>
    <col min="8" max="8" width="22.5703125" customWidth="1"/>
    <col min="9" max="9" width="21.28515625" customWidth="1"/>
    <col min="10" max="10" width="16.28515625" customWidth="1"/>
  </cols>
  <sheetData>
    <row r="1" spans="1:5">
      <c r="A1" s="7"/>
      <c r="B1" s="8"/>
      <c r="C1" s="8"/>
      <c r="D1" s="9"/>
    </row>
    <row r="2" spans="1:5">
      <c r="A2" s="10"/>
      <c r="B2" s="11" t="s">
        <v>0</v>
      </c>
      <c r="C2" s="6"/>
      <c r="D2" s="12"/>
    </row>
    <row r="3" spans="1:5">
      <c r="A3" s="10"/>
      <c r="B3" s="13"/>
      <c r="C3" s="6"/>
      <c r="D3" s="12"/>
    </row>
    <row r="4" spans="1:5" ht="72" customHeight="1">
      <c r="A4" s="14"/>
      <c r="B4" s="15" t="s">
        <v>1</v>
      </c>
      <c r="C4" s="6"/>
      <c r="D4" s="12"/>
    </row>
    <row r="5" spans="1:5" ht="17.25" customHeight="1">
      <c r="A5" s="14"/>
      <c r="B5" s="15"/>
      <c r="C5" s="6"/>
      <c r="D5" s="12"/>
    </row>
    <row r="6" spans="1:5" ht="15.6">
      <c r="A6" s="16" t="s">
        <v>2</v>
      </c>
      <c r="B6" s="17"/>
      <c r="C6" s="6"/>
      <c r="D6" s="12"/>
    </row>
    <row r="7" spans="1:5">
      <c r="A7" s="10"/>
      <c r="B7" s="18" t="s">
        <v>3</v>
      </c>
      <c r="C7" s="6"/>
      <c r="D7" s="12"/>
    </row>
    <row r="8" spans="1:5">
      <c r="A8" s="10"/>
      <c r="B8" s="18"/>
      <c r="C8" s="6"/>
      <c r="D8" s="12"/>
    </row>
    <row r="9" spans="1:5">
      <c r="A9" s="10"/>
      <c r="B9" s="19"/>
      <c r="C9" s="6"/>
      <c r="D9" s="12"/>
    </row>
    <row r="10" spans="1:5" ht="15.6">
      <c r="A10" s="16" t="s">
        <v>4</v>
      </c>
      <c r="B10" s="17"/>
      <c r="C10" s="6"/>
      <c r="D10" s="12"/>
      <c r="E10" s="4"/>
    </row>
    <row r="11" spans="1:5" ht="45">
      <c r="A11" s="10"/>
      <c r="B11" s="20" t="s">
        <v>5</v>
      </c>
      <c r="C11" s="6"/>
      <c r="D11" s="12"/>
    </row>
    <row r="12" spans="1:5">
      <c r="A12" s="10"/>
      <c r="B12" s="21"/>
      <c r="C12" s="6"/>
      <c r="D12" s="12"/>
    </row>
    <row r="13" spans="1:5" ht="30">
      <c r="A13" s="10"/>
      <c r="B13" s="20" t="s">
        <v>6</v>
      </c>
      <c r="C13" s="6"/>
      <c r="D13" s="12"/>
    </row>
    <row r="14" spans="1:5">
      <c r="A14" s="10"/>
      <c r="B14" s="22"/>
      <c r="C14" s="6"/>
      <c r="D14" s="12"/>
    </row>
    <row r="15" spans="1:5">
      <c r="A15" s="10"/>
      <c r="B15" s="20" t="s">
        <v>7</v>
      </c>
      <c r="C15" s="6"/>
      <c r="D15" s="12"/>
    </row>
    <row r="16" spans="1:5">
      <c r="A16" s="10"/>
      <c r="B16" s="21"/>
      <c r="C16" s="6"/>
      <c r="D16" s="12"/>
    </row>
    <row r="17" spans="1:12" ht="43.15">
      <c r="A17" s="10"/>
      <c r="B17" s="23" t="s">
        <v>8</v>
      </c>
      <c r="C17" s="6"/>
      <c r="D17" s="12"/>
    </row>
    <row r="18" spans="1:12">
      <c r="A18" s="10"/>
      <c r="B18" s="23"/>
      <c r="C18" s="6"/>
      <c r="D18" s="12"/>
    </row>
    <row r="19" spans="1:12" ht="43.15">
      <c r="A19" s="10"/>
      <c r="B19" s="23" t="s">
        <v>9</v>
      </c>
      <c r="C19" s="6"/>
      <c r="D19" s="12"/>
    </row>
    <row r="20" spans="1:12">
      <c r="A20" s="10"/>
      <c r="B20" s="24"/>
      <c r="C20" s="6"/>
      <c r="D20" s="12"/>
      <c r="L20" s="1"/>
    </row>
    <row r="21" spans="1:12">
      <c r="A21" s="10"/>
      <c r="B21" s="20" t="s">
        <v>10</v>
      </c>
      <c r="C21" s="6"/>
      <c r="D21" s="12"/>
    </row>
    <row r="22" spans="1:12">
      <c r="A22" s="10"/>
      <c r="B22" s="24"/>
      <c r="C22" s="6"/>
      <c r="D22" s="12"/>
    </row>
    <row r="23" spans="1:12" ht="28.9">
      <c r="A23" s="10"/>
      <c r="B23" s="25" t="s">
        <v>11</v>
      </c>
      <c r="C23" s="6"/>
      <c r="D23" s="12"/>
    </row>
    <row r="24" spans="1:12" ht="28.9">
      <c r="A24" s="10"/>
      <c r="B24" s="26" t="s">
        <v>12</v>
      </c>
      <c r="C24" s="6"/>
      <c r="D24" s="12"/>
    </row>
    <row r="25" spans="1:12">
      <c r="A25" s="10"/>
      <c r="B25" s="26" t="s">
        <v>13</v>
      </c>
      <c r="C25" s="6"/>
      <c r="D25" s="12"/>
    </row>
    <row r="26" spans="1:12">
      <c r="A26" s="10"/>
      <c r="B26" s="26" t="s">
        <v>14</v>
      </c>
      <c r="C26" s="6"/>
      <c r="D26" s="12"/>
    </row>
    <row r="27" spans="1:12" ht="28.9">
      <c r="A27" s="10"/>
      <c r="B27" s="26" t="s">
        <v>15</v>
      </c>
      <c r="C27" s="6"/>
      <c r="D27" s="12"/>
    </row>
    <row r="28" spans="1:12" ht="43.15">
      <c r="A28" s="10"/>
      <c r="B28" s="26" t="s">
        <v>16</v>
      </c>
      <c r="C28" s="6"/>
      <c r="D28" s="12"/>
    </row>
    <row r="29" spans="1:12">
      <c r="A29" s="10"/>
      <c r="B29" s="24"/>
      <c r="C29" s="6"/>
      <c r="D29" s="12"/>
    </row>
    <row r="30" spans="1:12" ht="72">
      <c r="A30" s="10"/>
      <c r="B30" s="27" t="s">
        <v>17</v>
      </c>
      <c r="C30" s="6"/>
      <c r="D30" s="12"/>
    </row>
    <row r="31" spans="1:12" ht="15.75" customHeight="1">
      <c r="A31" s="10"/>
      <c r="B31" s="22"/>
      <c r="C31" s="6"/>
      <c r="D31" s="12"/>
    </row>
    <row r="32" spans="1:12" ht="43.15">
      <c r="A32" s="10"/>
      <c r="B32" s="27" t="s">
        <v>18</v>
      </c>
      <c r="C32" s="6"/>
      <c r="D32" s="12"/>
    </row>
    <row r="33" spans="1:4">
      <c r="A33" s="10"/>
      <c r="B33" s="22"/>
      <c r="C33" s="6"/>
      <c r="D33" s="12"/>
    </row>
    <row r="34" spans="1:4" ht="57.6">
      <c r="A34" s="10"/>
      <c r="B34" s="27" t="s">
        <v>19</v>
      </c>
      <c r="C34" s="6"/>
      <c r="D34" s="12"/>
    </row>
    <row r="35" spans="1:4">
      <c r="A35" s="10"/>
      <c r="B35" s="22"/>
      <c r="C35" s="6"/>
      <c r="D35" s="12"/>
    </row>
    <row r="36" spans="1:4" ht="43.15">
      <c r="A36" s="10"/>
      <c r="B36" s="27" t="s">
        <v>20</v>
      </c>
      <c r="C36" s="6"/>
      <c r="D36" s="12"/>
    </row>
    <row r="37" spans="1:4">
      <c r="A37" s="10"/>
      <c r="B37" s="28"/>
      <c r="C37" s="6"/>
      <c r="D37" s="12"/>
    </row>
    <row r="38" spans="1:4">
      <c r="A38" s="10"/>
      <c r="B38" s="6"/>
      <c r="C38" s="6"/>
      <c r="D38" s="12"/>
    </row>
    <row r="39" spans="1:4">
      <c r="A39" s="10"/>
      <c r="B39" s="6"/>
      <c r="C39" s="6"/>
      <c r="D39" s="12"/>
    </row>
    <row r="40" spans="1:4">
      <c r="A40" s="10"/>
      <c r="B40" s="6"/>
      <c r="C40" s="6"/>
      <c r="D40" s="12"/>
    </row>
    <row r="41" spans="1:4">
      <c r="A41" s="10"/>
      <c r="B41" s="6"/>
      <c r="C41" s="6"/>
      <c r="D41" s="12"/>
    </row>
    <row r="42" spans="1:4">
      <c r="A42" s="10"/>
      <c r="B42" s="6"/>
      <c r="C42" s="6"/>
      <c r="D42" s="12"/>
    </row>
    <row r="43" spans="1:4">
      <c r="A43" s="10"/>
      <c r="B43" s="6"/>
      <c r="C43" s="6"/>
      <c r="D43" s="12"/>
    </row>
    <row r="44" spans="1:4">
      <c r="A44" s="10"/>
      <c r="B44" s="6"/>
      <c r="C44" s="6"/>
      <c r="D44" s="12"/>
    </row>
    <row r="45" spans="1:4">
      <c r="A45" s="10"/>
      <c r="B45" s="6"/>
      <c r="C45" s="6"/>
      <c r="D45" s="12"/>
    </row>
    <row r="46" spans="1:4">
      <c r="A46" s="10"/>
      <c r="B46" s="6"/>
      <c r="C46" s="6"/>
      <c r="D46" s="12"/>
    </row>
    <row r="47" spans="1:4">
      <c r="A47" s="10"/>
      <c r="B47" s="6"/>
      <c r="C47" s="6"/>
      <c r="D47" s="12"/>
    </row>
    <row r="48" spans="1:4">
      <c r="A48" s="10"/>
      <c r="B48" s="6"/>
      <c r="C48" s="6"/>
      <c r="D48" s="12"/>
    </row>
    <row r="49" spans="1:4">
      <c r="A49" s="10"/>
      <c r="B49" s="6"/>
      <c r="C49" s="6"/>
      <c r="D49" s="12"/>
    </row>
    <row r="50" spans="1:4">
      <c r="A50" s="10"/>
      <c r="B50" s="6"/>
      <c r="C50" s="6"/>
      <c r="D50" s="12"/>
    </row>
    <row r="51" spans="1:4">
      <c r="A51" s="10"/>
      <c r="B51" s="6"/>
      <c r="C51" s="6"/>
      <c r="D51" s="12"/>
    </row>
    <row r="52" spans="1:4">
      <c r="A52" s="10"/>
      <c r="B52" s="6"/>
      <c r="C52" s="6"/>
      <c r="D52" s="12"/>
    </row>
    <row r="53" spans="1:4">
      <c r="A53" s="10"/>
      <c r="B53" s="6"/>
      <c r="C53" s="6"/>
      <c r="D53" s="12"/>
    </row>
    <row r="54" spans="1:4" ht="15" thickBot="1">
      <c r="A54" s="29"/>
      <c r="B54" s="30"/>
      <c r="C54" s="30"/>
      <c r="D54" s="31"/>
    </row>
  </sheetData>
  <sheetProtection selectLockedCells="1"/>
  <printOptions horizontalCentered="1"/>
  <pageMargins left="0.2" right="0.2" top="0.75" bottom="0.75" header="0.3" footer="0.3"/>
  <pageSetup scale="5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D6D9-C19C-44CB-93E3-6EF1BA5D5649}">
  <sheetPr codeName="Sheet1">
    <tabColor theme="9" tint="0.59999389629810485"/>
    <pageSetUpPr fitToPage="1"/>
  </sheetPr>
  <dimension ref="B1:K82"/>
  <sheetViews>
    <sheetView showGridLines="0" tabSelected="1" zoomScaleNormal="100" workbookViewId="0">
      <selection activeCell="I14" sqref="I14"/>
    </sheetView>
  </sheetViews>
  <sheetFormatPr defaultColWidth="9.28515625" defaultRowHeight="14.45"/>
  <cols>
    <col min="1" max="1" width="1.28515625" style="35" customWidth="1"/>
    <col min="2" max="2" width="28.5703125" style="35" customWidth="1"/>
    <col min="3" max="3" width="20.28515625" style="35" customWidth="1"/>
    <col min="4" max="4" width="13.28515625" style="35" customWidth="1"/>
    <col min="5" max="5" width="14.42578125" style="35" customWidth="1"/>
    <col min="6" max="6" width="12" style="35" customWidth="1"/>
    <col min="7" max="7" width="15.140625" style="35" customWidth="1"/>
    <col min="8" max="8" width="11.42578125" style="35" customWidth="1"/>
    <col min="9" max="9" width="16.42578125" style="35" bestFit="1" customWidth="1"/>
    <col min="10" max="10" width="20.7109375" style="35" customWidth="1"/>
    <col min="11" max="11" width="16.7109375" style="35" bestFit="1" customWidth="1"/>
    <col min="12" max="16384" width="9.28515625" style="35"/>
  </cols>
  <sheetData>
    <row r="1" spans="2:11" ht="15" customHeight="1">
      <c r="B1" s="33" t="s">
        <v>21</v>
      </c>
      <c r="C1" s="34"/>
      <c r="G1" s="33" t="s">
        <v>22</v>
      </c>
      <c r="H1" s="33"/>
      <c r="I1" s="33"/>
      <c r="J1" s="34"/>
    </row>
    <row r="2" spans="2:11" ht="15" customHeight="1">
      <c r="B2" s="36" t="s">
        <v>23</v>
      </c>
      <c r="C2" s="2" t="s">
        <v>24</v>
      </c>
      <c r="G2" s="131" t="s">
        <v>25</v>
      </c>
      <c r="H2" s="132"/>
      <c r="I2" s="142"/>
      <c r="J2" s="143"/>
    </row>
    <row r="3" spans="2:11" ht="15" customHeight="1">
      <c r="B3" s="36" t="s">
        <v>26</v>
      </c>
      <c r="C3" s="3" t="s">
        <v>27</v>
      </c>
      <c r="G3" s="131" t="s">
        <v>28</v>
      </c>
      <c r="H3" s="132"/>
      <c r="I3" s="142"/>
      <c r="J3" s="143"/>
    </row>
    <row r="4" spans="2:11" ht="15" customHeight="1">
      <c r="G4" s="131" t="s">
        <v>29</v>
      </c>
      <c r="H4" s="132"/>
      <c r="I4" s="144"/>
      <c r="J4" s="143"/>
    </row>
    <row r="5" spans="2:11" ht="15" customHeight="1">
      <c r="B5" s="37" t="s">
        <v>30</v>
      </c>
      <c r="C5" s="3" t="s">
        <v>31</v>
      </c>
      <c r="G5" s="131" t="s">
        <v>32</v>
      </c>
      <c r="H5" s="132"/>
      <c r="I5" s="142"/>
      <c r="J5" s="143"/>
    </row>
    <row r="6" spans="2:11" ht="15" customHeight="1">
      <c r="B6" s="36" t="s">
        <v>33</v>
      </c>
      <c r="C6" s="3" t="s">
        <v>34</v>
      </c>
      <c r="G6" s="133" t="s">
        <v>35</v>
      </c>
      <c r="H6" s="134"/>
      <c r="I6" s="142"/>
      <c r="J6" s="143"/>
    </row>
    <row r="7" spans="2:11" ht="15" customHeight="1">
      <c r="B7" s="36" t="s">
        <v>36</v>
      </c>
      <c r="C7" s="2">
        <v>21.027000000000001</v>
      </c>
      <c r="G7" s="131" t="s">
        <v>37</v>
      </c>
      <c r="H7" s="132"/>
      <c r="I7" s="142"/>
      <c r="J7" s="143"/>
    </row>
    <row r="8" spans="2:11" ht="15" customHeight="1">
      <c r="B8" s="36"/>
    </row>
    <row r="9" spans="2:11" ht="15">
      <c r="G9" s="40"/>
      <c r="H9" s="40"/>
      <c r="I9" s="38"/>
    </row>
    <row r="10" spans="2:11" ht="15">
      <c r="B10" s="36" t="s">
        <v>38</v>
      </c>
      <c r="C10" s="145" t="s">
        <v>39</v>
      </c>
      <c r="D10" s="146"/>
      <c r="G10" s="131" t="s">
        <v>40</v>
      </c>
      <c r="H10" s="132"/>
      <c r="I10" s="150"/>
      <c r="J10" s="151"/>
    </row>
    <row r="11" spans="2:11" ht="15" customHeight="1">
      <c r="B11" s="36" t="s">
        <v>41</v>
      </c>
      <c r="C11" s="152" t="s">
        <v>42</v>
      </c>
      <c r="D11" s="153"/>
      <c r="G11" s="131" t="s">
        <v>43</v>
      </c>
      <c r="H11" s="132"/>
      <c r="I11" s="150"/>
      <c r="J11" s="151"/>
    </row>
    <row r="12" spans="2:11" ht="15" customHeight="1">
      <c r="C12" s="154"/>
      <c r="D12" s="155"/>
      <c r="G12" s="40"/>
      <c r="H12" s="40"/>
    </row>
    <row r="13" spans="2:11" ht="15" customHeight="1">
      <c r="B13" s="36" t="s">
        <v>44</v>
      </c>
      <c r="C13" s="145" t="s">
        <v>45</v>
      </c>
      <c r="D13" s="146"/>
      <c r="G13" s="131" t="s">
        <v>46</v>
      </c>
      <c r="H13" s="132"/>
      <c r="I13" s="147" t="s">
        <v>47</v>
      </c>
      <c r="J13" s="148"/>
      <c r="K13" s="149"/>
    </row>
    <row r="14" spans="2:11" ht="15" customHeight="1"/>
    <row r="15" spans="2:11" ht="15" customHeight="1">
      <c r="B15" s="33" t="s">
        <v>48</v>
      </c>
      <c r="C15" s="34"/>
      <c r="G15" s="44" t="s">
        <v>49</v>
      </c>
      <c r="H15" s="44"/>
      <c r="I15" s="44"/>
    </row>
    <row r="16" spans="2:11" ht="15">
      <c r="B16" s="52" t="s">
        <v>50</v>
      </c>
      <c r="C16" s="145">
        <v>1142207</v>
      </c>
      <c r="D16" s="146"/>
      <c r="G16" s="138" t="s">
        <v>51</v>
      </c>
      <c r="H16" s="139"/>
      <c r="I16" s="64" t="s">
        <v>52</v>
      </c>
      <c r="J16" s="39" t="s">
        <v>53</v>
      </c>
      <c r="K16" s="39" t="s">
        <v>54</v>
      </c>
    </row>
    <row r="17" spans="2:11" ht="15">
      <c r="B17" s="52" t="s">
        <v>55</v>
      </c>
      <c r="C17" s="145">
        <v>141001</v>
      </c>
      <c r="D17" s="146"/>
      <c r="G17" s="140" t="s">
        <v>56</v>
      </c>
      <c r="H17" s="141"/>
      <c r="I17" s="69">
        <f>G39</f>
        <v>0</v>
      </c>
      <c r="J17" s="98"/>
      <c r="K17" s="32">
        <f>SUM(I17:J17)</f>
        <v>0</v>
      </c>
    </row>
    <row r="18" spans="2:11" ht="15">
      <c r="B18" s="52" t="s">
        <v>57</v>
      </c>
      <c r="C18" s="145"/>
      <c r="D18" s="146"/>
      <c r="G18" s="140" t="s">
        <v>58</v>
      </c>
      <c r="H18" s="141"/>
      <c r="I18" s="69">
        <f>G45</f>
        <v>0</v>
      </c>
      <c r="J18" s="98"/>
      <c r="K18" s="32">
        <f t="shared" ref="K18:K24" si="0">SUM(I18:J18)</f>
        <v>0</v>
      </c>
    </row>
    <row r="19" spans="2:11" ht="15">
      <c r="B19" s="52" t="s">
        <v>59</v>
      </c>
      <c r="C19" s="145" t="s">
        <v>60</v>
      </c>
      <c r="D19" s="146"/>
      <c r="G19" s="140" t="s">
        <v>61</v>
      </c>
      <c r="H19" s="141"/>
      <c r="I19" s="69">
        <f>G51</f>
        <v>0</v>
      </c>
      <c r="J19" s="98"/>
      <c r="K19" s="32">
        <f t="shared" si="0"/>
        <v>0</v>
      </c>
    </row>
    <row r="20" spans="2:11" ht="15" customHeight="1">
      <c r="B20" s="52" t="s">
        <v>62</v>
      </c>
      <c r="C20" s="145" t="s">
        <v>63</v>
      </c>
      <c r="D20" s="146"/>
      <c r="G20" s="140" t="s">
        <v>64</v>
      </c>
      <c r="H20" s="141"/>
      <c r="I20" s="69">
        <f>G57</f>
        <v>0</v>
      </c>
      <c r="J20" s="98"/>
      <c r="K20" s="32">
        <f t="shared" si="0"/>
        <v>0</v>
      </c>
    </row>
    <row r="21" spans="2:11" ht="15" customHeight="1">
      <c r="G21" s="140" t="s">
        <v>65</v>
      </c>
      <c r="H21" s="141"/>
      <c r="I21" s="69">
        <f>G63</f>
        <v>0</v>
      </c>
      <c r="J21" s="98"/>
      <c r="K21" s="32">
        <f t="shared" si="0"/>
        <v>0</v>
      </c>
    </row>
    <row r="22" spans="2:11" ht="15" customHeight="1">
      <c r="G22" s="140" t="s">
        <v>66</v>
      </c>
      <c r="H22" s="141"/>
      <c r="I22" s="69">
        <f>G69</f>
        <v>0</v>
      </c>
      <c r="J22" s="98"/>
      <c r="K22" s="32">
        <f t="shared" si="0"/>
        <v>0</v>
      </c>
    </row>
    <row r="23" spans="2:11" ht="15" customHeight="1">
      <c r="F23" s="43"/>
      <c r="G23" s="140" t="s">
        <v>67</v>
      </c>
      <c r="H23" s="141"/>
      <c r="I23" s="69">
        <f>G75</f>
        <v>0</v>
      </c>
      <c r="J23" s="98"/>
      <c r="K23" s="32">
        <f t="shared" si="0"/>
        <v>0</v>
      </c>
    </row>
    <row r="24" spans="2:11" ht="15" customHeight="1">
      <c r="F24" s="43"/>
      <c r="G24" s="140" t="s">
        <v>68</v>
      </c>
      <c r="H24" s="141"/>
      <c r="I24" s="69">
        <f>G81</f>
        <v>0</v>
      </c>
      <c r="J24" s="98"/>
      <c r="K24" s="32">
        <f t="shared" si="0"/>
        <v>0</v>
      </c>
    </row>
    <row r="25" spans="2:11" ht="15" customHeight="1">
      <c r="F25" s="42"/>
      <c r="G25" s="42"/>
      <c r="H25" s="42"/>
      <c r="I25" s="5">
        <f>SUM(I17:I24)</f>
        <v>0</v>
      </c>
      <c r="J25" s="5">
        <f>SUM(J17:J24)</f>
        <v>0</v>
      </c>
      <c r="K25" s="5">
        <f>SUM(K17:K24)</f>
        <v>0</v>
      </c>
    </row>
    <row r="26" spans="2:11" ht="18" customHeight="1" thickBot="1">
      <c r="B26" s="41" t="s">
        <v>69</v>
      </c>
      <c r="C26" s="41"/>
    </row>
    <row r="27" spans="2:11" s="40" customFormat="1" ht="15" thickBot="1">
      <c r="B27" s="50" t="s">
        <v>51</v>
      </c>
      <c r="C27" s="51" t="s">
        <v>70</v>
      </c>
      <c r="D27" s="53" t="s">
        <v>71</v>
      </c>
      <c r="E27" s="54" t="s">
        <v>72</v>
      </c>
      <c r="F27" s="55" t="s">
        <v>73</v>
      </c>
      <c r="G27" s="54" t="s">
        <v>74</v>
      </c>
      <c r="H27" s="135" t="s">
        <v>75</v>
      </c>
      <c r="I27" s="136"/>
      <c r="J27" s="137"/>
    </row>
    <row r="28" spans="2:11" s="40" customFormat="1" ht="15">
      <c r="B28" s="99" t="s">
        <v>76</v>
      </c>
      <c r="C28" s="100"/>
      <c r="D28" s="100"/>
      <c r="E28" s="100"/>
      <c r="F28" s="100"/>
      <c r="G28" s="100"/>
      <c r="H28" s="122"/>
      <c r="I28" s="123"/>
      <c r="J28" s="124"/>
    </row>
    <row r="29" spans="2:11" s="40" customFormat="1">
      <c r="B29" s="56" t="s">
        <v>77</v>
      </c>
      <c r="C29" s="57" t="s">
        <v>78</v>
      </c>
      <c r="D29" s="65">
        <v>160</v>
      </c>
      <c r="E29" s="58">
        <v>25</v>
      </c>
      <c r="F29" s="67">
        <v>9</v>
      </c>
      <c r="G29" s="59">
        <f>+D29*E29*F29</f>
        <v>36000</v>
      </c>
      <c r="H29" s="125"/>
      <c r="I29" s="126"/>
      <c r="J29" s="127"/>
    </row>
    <row r="30" spans="2:11" s="40" customFormat="1">
      <c r="B30" s="56" t="s">
        <v>79</v>
      </c>
      <c r="C30" s="57" t="s">
        <v>80</v>
      </c>
      <c r="D30" s="65">
        <v>50</v>
      </c>
      <c r="E30" s="58">
        <v>500</v>
      </c>
      <c r="F30" s="67">
        <v>1</v>
      </c>
      <c r="G30" s="59">
        <f>+D30*E30*F30</f>
        <v>25000</v>
      </c>
      <c r="H30" s="125"/>
      <c r="I30" s="126"/>
      <c r="J30" s="127"/>
    </row>
    <row r="31" spans="2:11" s="40" customFormat="1">
      <c r="B31" s="56" t="s">
        <v>81</v>
      </c>
      <c r="C31" s="57" t="s">
        <v>82</v>
      </c>
      <c r="D31" s="65">
        <v>5</v>
      </c>
      <c r="E31" s="58">
        <v>350</v>
      </c>
      <c r="F31" s="67">
        <v>9</v>
      </c>
      <c r="G31" s="59">
        <f>+D31*E31*F31</f>
        <v>15750</v>
      </c>
      <c r="H31" s="125"/>
      <c r="I31" s="126"/>
      <c r="J31" s="127"/>
    </row>
    <row r="32" spans="2:11" s="40" customFormat="1" ht="15">
      <c r="B32" s="56" t="s">
        <v>83</v>
      </c>
      <c r="C32" s="57" t="s">
        <v>80</v>
      </c>
      <c r="D32" s="65">
        <v>100</v>
      </c>
      <c r="E32" s="58">
        <v>225</v>
      </c>
      <c r="F32" s="67">
        <v>1</v>
      </c>
      <c r="G32" s="59">
        <f>+D32*E32*F32</f>
        <v>22500</v>
      </c>
      <c r="H32" s="128" t="s">
        <v>84</v>
      </c>
      <c r="I32" s="129"/>
      <c r="J32" s="130"/>
    </row>
    <row r="33" spans="2:10" s="40" customFormat="1" ht="15" thickBot="1">
      <c r="B33" s="60" t="s">
        <v>85</v>
      </c>
      <c r="C33" s="61" t="s">
        <v>86</v>
      </c>
      <c r="D33" s="66" t="s">
        <v>87</v>
      </c>
      <c r="E33" s="62">
        <v>1000</v>
      </c>
      <c r="F33" s="68">
        <v>1</v>
      </c>
      <c r="G33" s="63">
        <f>+E33*F33</f>
        <v>1000</v>
      </c>
      <c r="H33" s="119"/>
      <c r="I33" s="120"/>
      <c r="J33" s="121"/>
    </row>
    <row r="34" spans="2:10">
      <c r="B34" s="47" t="s">
        <v>56</v>
      </c>
      <c r="C34" s="84"/>
      <c r="D34" s="85"/>
      <c r="E34" s="86"/>
      <c r="F34" s="87"/>
      <c r="G34" s="86">
        <f t="shared" ref="G34:G38" si="1">+D34*E34*F34</f>
        <v>0</v>
      </c>
      <c r="H34" s="116"/>
      <c r="I34" s="117"/>
      <c r="J34" s="118"/>
    </row>
    <row r="35" spans="2:10">
      <c r="B35" s="70"/>
      <c r="C35" s="71"/>
      <c r="D35" s="72"/>
      <c r="E35" s="73"/>
      <c r="F35" s="74"/>
      <c r="G35" s="88">
        <f t="shared" si="1"/>
        <v>0</v>
      </c>
      <c r="H35" s="101"/>
      <c r="I35" s="102"/>
      <c r="J35" s="103"/>
    </row>
    <row r="36" spans="2:10">
      <c r="B36" s="70"/>
      <c r="C36" s="71"/>
      <c r="D36" s="72"/>
      <c r="E36" s="73"/>
      <c r="F36" s="74"/>
      <c r="G36" s="88">
        <f t="shared" si="1"/>
        <v>0</v>
      </c>
      <c r="H36" s="101"/>
      <c r="I36" s="102"/>
      <c r="J36" s="103"/>
    </row>
    <row r="37" spans="2:10">
      <c r="B37" s="70"/>
      <c r="C37" s="71"/>
      <c r="D37" s="72"/>
      <c r="E37" s="73"/>
      <c r="F37" s="74"/>
      <c r="G37" s="88">
        <f t="shared" si="1"/>
        <v>0</v>
      </c>
      <c r="H37" s="101"/>
      <c r="I37" s="102"/>
      <c r="J37" s="103"/>
    </row>
    <row r="38" spans="2:10" ht="15" thickBot="1">
      <c r="B38" s="75"/>
      <c r="C38" s="76"/>
      <c r="D38" s="77"/>
      <c r="E38" s="78"/>
      <c r="F38" s="79"/>
      <c r="G38" s="89">
        <f t="shared" si="1"/>
        <v>0</v>
      </c>
      <c r="H38" s="113"/>
      <c r="I38" s="114"/>
      <c r="J38" s="115"/>
    </row>
    <row r="39" spans="2:10" ht="15.6" thickTop="1" thickBot="1">
      <c r="B39" s="48" t="s">
        <v>88</v>
      </c>
      <c r="C39" s="91"/>
      <c r="D39" s="92">
        <f t="shared" ref="D39:G39" si="2">SUM(D34:D38)</f>
        <v>0</v>
      </c>
      <c r="E39" s="90">
        <f t="shared" si="2"/>
        <v>0</v>
      </c>
      <c r="F39" s="93">
        <f t="shared" si="2"/>
        <v>0</v>
      </c>
      <c r="G39" s="90">
        <f>SUM(G34:G38)</f>
        <v>0</v>
      </c>
      <c r="H39" s="104"/>
      <c r="I39" s="105"/>
      <c r="J39" s="106"/>
    </row>
    <row r="40" spans="2:10">
      <c r="B40" s="47" t="s">
        <v>58</v>
      </c>
      <c r="C40" s="84"/>
      <c r="D40" s="85"/>
      <c r="E40" s="86"/>
      <c r="F40" s="87"/>
      <c r="G40" s="86">
        <f t="shared" ref="G40:G44" si="3">+D40*E40*F40</f>
        <v>0</v>
      </c>
      <c r="H40" s="116"/>
      <c r="I40" s="117"/>
      <c r="J40" s="118"/>
    </row>
    <row r="41" spans="2:10">
      <c r="B41" s="80"/>
      <c r="C41" s="71"/>
      <c r="D41" s="72"/>
      <c r="E41" s="73"/>
      <c r="F41" s="74"/>
      <c r="G41" s="88">
        <f t="shared" si="3"/>
        <v>0</v>
      </c>
      <c r="H41" s="101"/>
      <c r="I41" s="102"/>
      <c r="J41" s="103"/>
    </row>
    <row r="42" spans="2:10">
      <c r="B42" s="80"/>
      <c r="C42" s="71"/>
      <c r="D42" s="72"/>
      <c r="E42" s="73"/>
      <c r="F42" s="74"/>
      <c r="G42" s="88">
        <f t="shared" si="3"/>
        <v>0</v>
      </c>
      <c r="H42" s="101"/>
      <c r="I42" s="102"/>
      <c r="J42" s="103"/>
    </row>
    <row r="43" spans="2:10">
      <c r="B43" s="80"/>
      <c r="C43" s="71"/>
      <c r="D43" s="72"/>
      <c r="E43" s="73"/>
      <c r="F43" s="74"/>
      <c r="G43" s="88">
        <f t="shared" si="3"/>
        <v>0</v>
      </c>
      <c r="H43" s="101"/>
      <c r="I43" s="102"/>
      <c r="J43" s="103"/>
    </row>
    <row r="44" spans="2:10" ht="15" thickBot="1">
      <c r="B44" s="75"/>
      <c r="C44" s="76"/>
      <c r="D44" s="77"/>
      <c r="E44" s="78"/>
      <c r="F44" s="79"/>
      <c r="G44" s="89">
        <f t="shared" si="3"/>
        <v>0</v>
      </c>
      <c r="H44" s="101"/>
      <c r="I44" s="102"/>
      <c r="J44" s="103"/>
    </row>
    <row r="45" spans="2:10" ht="15.6" thickTop="1" thickBot="1">
      <c r="B45" s="48" t="s">
        <v>88</v>
      </c>
      <c r="C45" s="91"/>
      <c r="D45" s="92">
        <f t="shared" ref="D45:G45" si="4">SUM(D40:D44)</f>
        <v>0</v>
      </c>
      <c r="E45" s="90">
        <f t="shared" si="4"/>
        <v>0</v>
      </c>
      <c r="F45" s="93">
        <f t="shared" si="4"/>
        <v>0</v>
      </c>
      <c r="G45" s="90">
        <f t="shared" si="4"/>
        <v>0</v>
      </c>
      <c r="H45" s="104"/>
      <c r="I45" s="105"/>
      <c r="J45" s="106"/>
    </row>
    <row r="46" spans="2:10">
      <c r="B46" s="47" t="s">
        <v>61</v>
      </c>
      <c r="C46" s="84"/>
      <c r="D46" s="85"/>
      <c r="E46" s="86"/>
      <c r="F46" s="87"/>
      <c r="G46" s="86">
        <f t="shared" ref="G46:G50" si="5">+D46*E46*F46</f>
        <v>0</v>
      </c>
      <c r="H46" s="110"/>
      <c r="I46" s="111"/>
      <c r="J46" s="112"/>
    </row>
    <row r="47" spans="2:10">
      <c r="B47" s="80"/>
      <c r="C47" s="71"/>
      <c r="D47" s="72"/>
      <c r="E47" s="73"/>
      <c r="F47" s="74"/>
      <c r="G47" s="88">
        <f t="shared" si="5"/>
        <v>0</v>
      </c>
      <c r="H47" s="101"/>
      <c r="I47" s="102"/>
      <c r="J47" s="103"/>
    </row>
    <row r="48" spans="2:10">
      <c r="B48" s="80"/>
      <c r="C48" s="71"/>
      <c r="D48" s="72"/>
      <c r="E48" s="73"/>
      <c r="F48" s="74"/>
      <c r="G48" s="88">
        <f t="shared" si="5"/>
        <v>0</v>
      </c>
      <c r="H48" s="101"/>
      <c r="I48" s="102"/>
      <c r="J48" s="103"/>
    </row>
    <row r="49" spans="2:10">
      <c r="B49" s="80"/>
      <c r="C49" s="71"/>
      <c r="D49" s="72"/>
      <c r="E49" s="73"/>
      <c r="F49" s="74"/>
      <c r="G49" s="88">
        <f t="shared" si="5"/>
        <v>0</v>
      </c>
      <c r="H49" s="101"/>
      <c r="I49" s="102"/>
      <c r="J49" s="103"/>
    </row>
    <row r="50" spans="2:10" ht="15" thickBot="1">
      <c r="B50" s="75"/>
      <c r="C50" s="76"/>
      <c r="D50" s="77"/>
      <c r="E50" s="78"/>
      <c r="F50" s="79"/>
      <c r="G50" s="89">
        <f t="shared" si="5"/>
        <v>0</v>
      </c>
      <c r="H50" s="101"/>
      <c r="I50" s="102"/>
      <c r="J50" s="103"/>
    </row>
    <row r="51" spans="2:10" ht="15.6" thickTop="1" thickBot="1">
      <c r="B51" s="48" t="s">
        <v>88</v>
      </c>
      <c r="C51" s="91"/>
      <c r="D51" s="92">
        <f t="shared" ref="D51:G51" si="6">SUM(D46:D50)</f>
        <v>0</v>
      </c>
      <c r="E51" s="90">
        <f t="shared" si="6"/>
        <v>0</v>
      </c>
      <c r="F51" s="93">
        <f t="shared" si="6"/>
        <v>0</v>
      </c>
      <c r="G51" s="90">
        <f t="shared" si="6"/>
        <v>0</v>
      </c>
      <c r="H51" s="104"/>
      <c r="I51" s="105"/>
      <c r="J51" s="106"/>
    </row>
    <row r="52" spans="2:10">
      <c r="B52" s="47" t="s">
        <v>64</v>
      </c>
      <c r="C52" s="84"/>
      <c r="D52" s="85"/>
      <c r="E52" s="86"/>
      <c r="F52" s="87"/>
      <c r="G52" s="86">
        <f t="shared" ref="G52:G56" si="7">+D52*E52*F52</f>
        <v>0</v>
      </c>
      <c r="H52" s="110"/>
      <c r="I52" s="111"/>
      <c r="J52" s="112"/>
    </row>
    <row r="53" spans="2:10">
      <c r="B53" s="80"/>
      <c r="C53" s="71"/>
      <c r="D53" s="72"/>
      <c r="E53" s="73"/>
      <c r="F53" s="74"/>
      <c r="G53" s="88">
        <f t="shared" si="7"/>
        <v>0</v>
      </c>
      <c r="H53" s="101"/>
      <c r="I53" s="102"/>
      <c r="J53" s="103"/>
    </row>
    <row r="54" spans="2:10">
      <c r="B54" s="80"/>
      <c r="C54" s="71"/>
      <c r="D54" s="72"/>
      <c r="E54" s="73"/>
      <c r="F54" s="74"/>
      <c r="G54" s="88">
        <f t="shared" si="7"/>
        <v>0</v>
      </c>
      <c r="H54" s="101"/>
      <c r="I54" s="102"/>
      <c r="J54" s="103"/>
    </row>
    <row r="55" spans="2:10">
      <c r="B55" s="80"/>
      <c r="C55" s="71"/>
      <c r="D55" s="72"/>
      <c r="E55" s="73"/>
      <c r="F55" s="74"/>
      <c r="G55" s="88">
        <f t="shared" si="7"/>
        <v>0</v>
      </c>
      <c r="H55" s="101"/>
      <c r="I55" s="102"/>
      <c r="J55" s="103"/>
    </row>
    <row r="56" spans="2:10" ht="15" thickBot="1">
      <c r="B56" s="75"/>
      <c r="C56" s="76"/>
      <c r="D56" s="77"/>
      <c r="E56" s="78"/>
      <c r="F56" s="79"/>
      <c r="G56" s="89">
        <f t="shared" si="7"/>
        <v>0</v>
      </c>
      <c r="H56" s="101"/>
      <c r="I56" s="102"/>
      <c r="J56" s="103"/>
    </row>
    <row r="57" spans="2:10" ht="15.6" thickTop="1" thickBot="1">
      <c r="B57" s="48" t="s">
        <v>88</v>
      </c>
      <c r="C57" s="91"/>
      <c r="D57" s="92">
        <f t="shared" ref="D57:G57" si="8">SUM(D52:D56)</f>
        <v>0</v>
      </c>
      <c r="E57" s="90">
        <f t="shared" si="8"/>
        <v>0</v>
      </c>
      <c r="F57" s="93">
        <f t="shared" si="8"/>
        <v>0</v>
      </c>
      <c r="G57" s="90">
        <f t="shared" si="8"/>
        <v>0</v>
      </c>
      <c r="H57" s="104"/>
      <c r="I57" s="105"/>
      <c r="J57" s="106"/>
    </row>
    <row r="58" spans="2:10">
      <c r="B58" s="47" t="s">
        <v>65</v>
      </c>
      <c r="C58" s="84"/>
      <c r="D58" s="85"/>
      <c r="E58" s="86"/>
      <c r="F58" s="87"/>
      <c r="G58" s="86">
        <f t="shared" ref="G58:G62" si="9">+D58*E58*F58</f>
        <v>0</v>
      </c>
      <c r="H58" s="110"/>
      <c r="I58" s="111"/>
      <c r="J58" s="112"/>
    </row>
    <row r="59" spans="2:10">
      <c r="B59" s="80"/>
      <c r="C59" s="71"/>
      <c r="D59" s="72"/>
      <c r="E59" s="73"/>
      <c r="F59" s="74"/>
      <c r="G59" s="88">
        <f t="shared" si="9"/>
        <v>0</v>
      </c>
      <c r="H59" s="101"/>
      <c r="I59" s="102"/>
      <c r="J59" s="103"/>
    </row>
    <row r="60" spans="2:10">
      <c r="B60" s="80"/>
      <c r="C60" s="71"/>
      <c r="D60" s="72"/>
      <c r="E60" s="73"/>
      <c r="F60" s="74"/>
      <c r="G60" s="88">
        <f t="shared" si="9"/>
        <v>0</v>
      </c>
      <c r="H60" s="101"/>
      <c r="I60" s="102"/>
      <c r="J60" s="103"/>
    </row>
    <row r="61" spans="2:10">
      <c r="B61" s="80"/>
      <c r="C61" s="71"/>
      <c r="D61" s="72"/>
      <c r="E61" s="73"/>
      <c r="F61" s="74"/>
      <c r="G61" s="88">
        <f t="shared" si="9"/>
        <v>0</v>
      </c>
      <c r="H61" s="101"/>
      <c r="I61" s="102"/>
      <c r="J61" s="103"/>
    </row>
    <row r="62" spans="2:10" ht="15" thickBot="1">
      <c r="B62" s="75"/>
      <c r="C62" s="76"/>
      <c r="D62" s="77"/>
      <c r="E62" s="78"/>
      <c r="F62" s="79"/>
      <c r="G62" s="89">
        <f t="shared" si="9"/>
        <v>0</v>
      </c>
      <c r="H62" s="101"/>
      <c r="I62" s="102"/>
      <c r="J62" s="103"/>
    </row>
    <row r="63" spans="2:10" ht="15.6" thickTop="1" thickBot="1">
      <c r="B63" s="48" t="s">
        <v>88</v>
      </c>
      <c r="C63" s="91"/>
      <c r="D63" s="92">
        <f t="shared" ref="D63:G63" si="10">SUM(D58:D62)</f>
        <v>0</v>
      </c>
      <c r="E63" s="90">
        <f t="shared" si="10"/>
        <v>0</v>
      </c>
      <c r="F63" s="93">
        <f t="shared" si="10"/>
        <v>0</v>
      </c>
      <c r="G63" s="90">
        <f t="shared" si="10"/>
        <v>0</v>
      </c>
      <c r="H63" s="104"/>
      <c r="I63" s="105"/>
      <c r="J63" s="106"/>
    </row>
    <row r="64" spans="2:10">
      <c r="B64" s="47" t="s">
        <v>66</v>
      </c>
      <c r="C64" s="84"/>
      <c r="D64" s="85"/>
      <c r="E64" s="86"/>
      <c r="F64" s="87"/>
      <c r="G64" s="86">
        <f t="shared" ref="G64:G68" si="11">+D64*E64*F64</f>
        <v>0</v>
      </c>
      <c r="H64" s="110"/>
      <c r="I64" s="111"/>
      <c r="J64" s="112"/>
    </row>
    <row r="65" spans="2:10">
      <c r="B65" s="80"/>
      <c r="C65" s="71"/>
      <c r="D65" s="72"/>
      <c r="E65" s="73"/>
      <c r="F65" s="74"/>
      <c r="G65" s="88">
        <f t="shared" si="11"/>
        <v>0</v>
      </c>
      <c r="H65" s="101"/>
      <c r="I65" s="102"/>
      <c r="J65" s="103"/>
    </row>
    <row r="66" spans="2:10">
      <c r="B66" s="80"/>
      <c r="C66" s="71"/>
      <c r="D66" s="72"/>
      <c r="E66" s="73"/>
      <c r="F66" s="74"/>
      <c r="G66" s="88">
        <f t="shared" si="11"/>
        <v>0</v>
      </c>
      <c r="H66" s="101"/>
      <c r="I66" s="102"/>
      <c r="J66" s="103"/>
    </row>
    <row r="67" spans="2:10">
      <c r="B67" s="80"/>
      <c r="C67" s="71"/>
      <c r="D67" s="72"/>
      <c r="E67" s="73"/>
      <c r="F67" s="74"/>
      <c r="G67" s="88">
        <f t="shared" si="11"/>
        <v>0</v>
      </c>
      <c r="H67" s="101"/>
      <c r="I67" s="102"/>
      <c r="J67" s="103"/>
    </row>
    <row r="68" spans="2:10" ht="15" thickBot="1">
      <c r="B68" s="75"/>
      <c r="C68" s="76"/>
      <c r="D68" s="77"/>
      <c r="E68" s="78"/>
      <c r="F68" s="79"/>
      <c r="G68" s="89">
        <f t="shared" si="11"/>
        <v>0</v>
      </c>
      <c r="H68" s="101"/>
      <c r="I68" s="102"/>
      <c r="J68" s="103"/>
    </row>
    <row r="69" spans="2:10" ht="15.6" thickTop="1" thickBot="1">
      <c r="B69" s="48" t="s">
        <v>88</v>
      </c>
      <c r="C69" s="91"/>
      <c r="D69" s="92">
        <f t="shared" ref="D69:G69" si="12">SUM(D64:D68)</f>
        <v>0</v>
      </c>
      <c r="E69" s="90">
        <f t="shared" si="12"/>
        <v>0</v>
      </c>
      <c r="F69" s="93">
        <f t="shared" si="12"/>
        <v>0</v>
      </c>
      <c r="G69" s="90">
        <f t="shared" si="12"/>
        <v>0</v>
      </c>
      <c r="H69" s="104"/>
      <c r="I69" s="105"/>
      <c r="J69" s="106"/>
    </row>
    <row r="70" spans="2:10">
      <c r="B70" s="47" t="s">
        <v>67</v>
      </c>
      <c r="C70" s="84"/>
      <c r="D70" s="85"/>
      <c r="E70" s="86"/>
      <c r="F70" s="87"/>
      <c r="G70" s="86">
        <f t="shared" ref="G70:G74" si="13">+D70*E70*F70</f>
        <v>0</v>
      </c>
      <c r="H70" s="110"/>
      <c r="I70" s="111"/>
      <c r="J70" s="112"/>
    </row>
    <row r="71" spans="2:10">
      <c r="B71" s="81"/>
      <c r="C71" s="71"/>
      <c r="D71" s="72"/>
      <c r="E71" s="73"/>
      <c r="F71" s="74"/>
      <c r="G71" s="88">
        <f t="shared" si="13"/>
        <v>0</v>
      </c>
      <c r="H71" s="101"/>
      <c r="I71" s="102"/>
      <c r="J71" s="103"/>
    </row>
    <row r="72" spans="2:10">
      <c r="B72" s="81"/>
      <c r="C72" s="71"/>
      <c r="D72" s="72"/>
      <c r="E72" s="73"/>
      <c r="F72" s="74"/>
      <c r="G72" s="88">
        <f t="shared" si="13"/>
        <v>0</v>
      </c>
      <c r="H72" s="101"/>
      <c r="I72" s="102"/>
      <c r="J72" s="103"/>
    </row>
    <row r="73" spans="2:10">
      <c r="B73" s="81"/>
      <c r="C73" s="71"/>
      <c r="D73" s="72"/>
      <c r="E73" s="73"/>
      <c r="F73" s="74"/>
      <c r="G73" s="88">
        <f t="shared" si="13"/>
        <v>0</v>
      </c>
      <c r="H73" s="101"/>
      <c r="I73" s="102"/>
      <c r="J73" s="103"/>
    </row>
    <row r="74" spans="2:10" ht="15" thickBot="1">
      <c r="B74" s="82"/>
      <c r="C74" s="76"/>
      <c r="D74" s="77"/>
      <c r="E74" s="78"/>
      <c r="F74" s="79"/>
      <c r="G74" s="89">
        <f t="shared" si="13"/>
        <v>0</v>
      </c>
      <c r="H74" s="101"/>
      <c r="I74" s="102"/>
      <c r="J74" s="103"/>
    </row>
    <row r="75" spans="2:10" ht="15.6" thickTop="1" thickBot="1">
      <c r="B75" s="48" t="s">
        <v>88</v>
      </c>
      <c r="C75" s="91"/>
      <c r="D75" s="92">
        <f t="shared" ref="D75:G75" si="14">SUM(D70:D74)</f>
        <v>0</v>
      </c>
      <c r="E75" s="90">
        <f t="shared" si="14"/>
        <v>0</v>
      </c>
      <c r="F75" s="93">
        <f t="shared" si="14"/>
        <v>0</v>
      </c>
      <c r="G75" s="90">
        <f t="shared" si="14"/>
        <v>0</v>
      </c>
      <c r="H75" s="104"/>
      <c r="I75" s="105"/>
      <c r="J75" s="106"/>
    </row>
    <row r="76" spans="2:10">
      <c r="B76" s="49" t="s">
        <v>68</v>
      </c>
      <c r="C76" s="84"/>
      <c r="D76" s="85"/>
      <c r="E76" s="86"/>
      <c r="F76" s="87"/>
      <c r="G76" s="86">
        <f t="shared" ref="G76:G80" si="15">+D76*E76*F76</f>
        <v>0</v>
      </c>
      <c r="H76" s="110"/>
      <c r="I76" s="111"/>
      <c r="J76" s="112"/>
    </row>
    <row r="77" spans="2:10">
      <c r="B77" s="83"/>
      <c r="C77" s="71"/>
      <c r="D77" s="72"/>
      <c r="E77" s="73"/>
      <c r="F77" s="74"/>
      <c r="G77" s="88">
        <f t="shared" si="15"/>
        <v>0</v>
      </c>
      <c r="H77" s="101"/>
      <c r="I77" s="102"/>
      <c r="J77" s="103"/>
    </row>
    <row r="78" spans="2:10">
      <c r="B78" s="83"/>
      <c r="C78" s="71"/>
      <c r="D78" s="72"/>
      <c r="E78" s="73"/>
      <c r="F78" s="74"/>
      <c r="G78" s="88">
        <f t="shared" si="15"/>
        <v>0</v>
      </c>
      <c r="H78" s="101"/>
      <c r="I78" s="102"/>
      <c r="J78" s="103"/>
    </row>
    <row r="79" spans="2:10">
      <c r="B79" s="83"/>
      <c r="C79" s="71"/>
      <c r="D79" s="72"/>
      <c r="E79" s="73"/>
      <c r="F79" s="74"/>
      <c r="G79" s="88">
        <f t="shared" si="15"/>
        <v>0</v>
      </c>
      <c r="H79" s="101"/>
      <c r="I79" s="102"/>
      <c r="J79" s="103"/>
    </row>
    <row r="80" spans="2:10" ht="15" thickBot="1">
      <c r="B80" s="82"/>
      <c r="C80" s="76"/>
      <c r="D80" s="77"/>
      <c r="E80" s="78"/>
      <c r="F80" s="79"/>
      <c r="G80" s="89">
        <f t="shared" si="15"/>
        <v>0</v>
      </c>
      <c r="H80" s="101"/>
      <c r="I80" s="102"/>
      <c r="J80" s="103"/>
    </row>
    <row r="81" spans="2:10" ht="15.6" thickTop="1" thickBot="1">
      <c r="B81" s="48" t="s">
        <v>88</v>
      </c>
      <c r="C81" s="91"/>
      <c r="D81" s="92">
        <f t="shared" ref="D81:G81" si="16">SUM(D76:D80)</f>
        <v>0</v>
      </c>
      <c r="E81" s="90">
        <f t="shared" si="16"/>
        <v>0</v>
      </c>
      <c r="F81" s="93">
        <f t="shared" si="16"/>
        <v>0</v>
      </c>
      <c r="G81" s="90">
        <f t="shared" si="16"/>
        <v>0</v>
      </c>
      <c r="H81" s="104"/>
      <c r="I81" s="105"/>
      <c r="J81" s="106"/>
    </row>
    <row r="82" spans="2:10" ht="16.149999999999999" thickBot="1">
      <c r="B82" s="46" t="s">
        <v>89</v>
      </c>
      <c r="C82" s="94"/>
      <c r="D82" s="95">
        <f>SUM(D81,D75,D69,D63,D57,D51,D45,D39)</f>
        <v>0</v>
      </c>
      <c r="E82" s="96">
        <f t="shared" ref="D82:G82" si="17">SUM(E81,E75,E69,E63,E57,E51,E45,E39)</f>
        <v>0</v>
      </c>
      <c r="F82" s="97">
        <f t="shared" si="17"/>
        <v>0</v>
      </c>
      <c r="G82" s="45">
        <f t="shared" si="17"/>
        <v>0</v>
      </c>
      <c r="H82" s="107"/>
      <c r="I82" s="108"/>
      <c r="J82" s="109"/>
    </row>
  </sheetData>
  <sheetProtection selectLockedCells="1"/>
  <mergeCells count="91">
    <mergeCell ref="C13:D13"/>
    <mergeCell ref="C10:D10"/>
    <mergeCell ref="I13:K13"/>
    <mergeCell ref="C20:D20"/>
    <mergeCell ref="C19:D19"/>
    <mergeCell ref="C18:D18"/>
    <mergeCell ref="C17:D17"/>
    <mergeCell ref="C16:D16"/>
    <mergeCell ref="I10:J10"/>
    <mergeCell ref="I11:J11"/>
    <mergeCell ref="G10:H10"/>
    <mergeCell ref="G11:H11"/>
    <mergeCell ref="G13:H13"/>
    <mergeCell ref="C11:D12"/>
    <mergeCell ref="I7:J7"/>
    <mergeCell ref="I2:J2"/>
    <mergeCell ref="I3:J3"/>
    <mergeCell ref="I4:J4"/>
    <mergeCell ref="I5:J5"/>
    <mergeCell ref="I6:J6"/>
    <mergeCell ref="H27:J27"/>
    <mergeCell ref="G16:H16"/>
    <mergeCell ref="G17:H17"/>
    <mergeCell ref="G18:H18"/>
    <mergeCell ref="G19:H19"/>
    <mergeCell ref="G20:H20"/>
    <mergeCell ref="G21:H21"/>
    <mergeCell ref="G22:H22"/>
    <mergeCell ref="G23:H23"/>
    <mergeCell ref="G24:H24"/>
    <mergeCell ref="G2:H2"/>
    <mergeCell ref="G3:H3"/>
    <mergeCell ref="G4:H4"/>
    <mergeCell ref="G5:H5"/>
    <mergeCell ref="G7:H7"/>
    <mergeCell ref="G6:H6"/>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 ref="H66:J66"/>
    <mergeCell ref="H67:J67"/>
    <mergeCell ref="H68:J68"/>
    <mergeCell ref="H69:J69"/>
    <mergeCell ref="H70:J70"/>
    <mergeCell ref="H71:J71"/>
    <mergeCell ref="H72:J72"/>
    <mergeCell ref="H73:J73"/>
    <mergeCell ref="H74:J74"/>
    <mergeCell ref="H75:J75"/>
    <mergeCell ref="H76:J76"/>
    <mergeCell ref="H77:J77"/>
    <mergeCell ref="H78:J78"/>
    <mergeCell ref="H79:J79"/>
    <mergeCell ref="H80:J80"/>
    <mergeCell ref="H81:J81"/>
    <mergeCell ref="H82:J82"/>
  </mergeCells>
  <printOptions horizontalCentered="1"/>
  <pageMargins left="0.25" right="0.25" top="0.75" bottom="0.75" header="0.3" footer="0.3"/>
  <pageSetup scale="43"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A96997E1F64F49BF9F4C581A4ACD3D" ma:contentTypeVersion="10" ma:contentTypeDescription="Create a new document." ma:contentTypeScope="" ma:versionID="9b53532f242da428109cb55d4d158851">
  <xsd:schema xmlns:xsd="http://www.w3.org/2001/XMLSchema" xmlns:xs="http://www.w3.org/2001/XMLSchema" xmlns:p="http://schemas.microsoft.com/office/2006/metadata/properties" xmlns:ns2="f71f6131-b7f3-43d9-ba8f-daa3f8b66b65" xmlns:ns3="61a2e5c0-2cad-47a8-9ba7-5beb111ec8fc" targetNamespace="http://schemas.microsoft.com/office/2006/metadata/properties" ma:root="true" ma:fieldsID="a3ae931f14e1f1ba2c1fee36a9980ab3" ns2:_="" ns3:_="">
    <xsd:import namespace="f71f6131-b7f3-43d9-ba8f-daa3f8b66b65"/>
    <xsd:import namespace="61a2e5c0-2cad-47a8-9ba7-5beb111ec8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f6131-b7f3-43d9-ba8f-daa3f8b66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a2e5c0-2cad-47a8-9ba7-5beb111ec8f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1a2e5c0-2cad-47a8-9ba7-5beb111ec8fc">
      <UserInfo>
        <DisplayName>Ishii, Cheryse</DisplayName>
        <AccountId>57</AccountId>
        <AccountType/>
      </UserInfo>
      <UserInfo>
        <DisplayName>Larson, Andrew</DisplayName>
        <AccountId>22</AccountId>
        <AccountType/>
      </UserInfo>
    </SharedWithUsers>
  </documentManagement>
</p:properties>
</file>

<file path=customXml/itemProps1.xml><?xml version="1.0" encoding="utf-8"?>
<ds:datastoreItem xmlns:ds="http://schemas.openxmlformats.org/officeDocument/2006/customXml" ds:itemID="{8758199A-DA92-4CF3-B6B5-2054A64B9AF4}"/>
</file>

<file path=customXml/itemProps2.xml><?xml version="1.0" encoding="utf-8"?>
<ds:datastoreItem xmlns:ds="http://schemas.openxmlformats.org/officeDocument/2006/customXml" ds:itemID="{6C96A069-7EB6-4384-9784-739997865DA0}"/>
</file>

<file path=customXml/itemProps3.xml><?xml version="1.0" encoding="utf-8"?>
<ds:datastoreItem xmlns:ds="http://schemas.openxmlformats.org/officeDocument/2006/customXml" ds:itemID="{2C5E4B53-714F-48BB-9C84-44497C76E5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WOB</dc:creator>
  <cp:keywords/>
  <dc:description/>
  <cp:lastModifiedBy>Killough, Stephanie</cp:lastModifiedBy>
  <cp:revision/>
  <dcterms:created xsi:type="dcterms:W3CDTF">2021-08-28T21:33:50Z</dcterms:created>
  <dcterms:modified xsi:type="dcterms:W3CDTF">2021-11-02T23:45:25Z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0x01010080A96997E1F64F49BF9F4C581A4ACD3D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