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cacalla\Dropbox\Economics\Forecast History\2020_3 August\"/>
    </mc:Choice>
  </mc:AlternateContent>
  <bookViews>
    <workbookView xWindow="-15" yWindow="765" windowWidth="18180" windowHeight="9060" tabRatio="681"/>
  </bookViews>
  <sheets>
    <sheet name="Contents" sheetId="20" r:id="rId1"/>
    <sheet name="Countywide AV" sheetId="16" r:id="rId2"/>
    <sheet name="Unincorporated AV" sheetId="18" r:id="rId3"/>
    <sheet name="Countywide NC" sheetId="17" r:id="rId4"/>
    <sheet name="Unincorporated NC" sheetId="19" r:id="rId5"/>
    <sheet name="Sales and Use Taxbase" sheetId="26" r:id="rId6"/>
    <sheet name="Local Sales Tax" sheetId="1" r:id="rId7"/>
    <sheet name="Transit Sales Tax" sheetId="8" r:id="rId8"/>
    <sheet name="Mental Health Sales Tax" sheetId="21" r:id="rId9"/>
    <sheet name="CJ Sales Tax" sheetId="9" r:id="rId10"/>
    <sheet name="Hotel Sales Tax" sheetId="10" r:id="rId11"/>
    <sheet name="Rental Car Sales Tax" sheetId="11" r:id="rId12"/>
    <sheet name="REET" sheetId="4" r:id="rId13"/>
    <sheet name="Investment Pool Nom" sheetId="5" r:id="rId14"/>
    <sheet name="Investment Pool Real" sheetId="35" r:id="rId15"/>
    <sheet name="CPI-U" sheetId="34" r:id="rId16"/>
    <sheet name="CPI-W" sheetId="7" r:id="rId17"/>
    <sheet name="Seattle CPI-U" sheetId="33" r:id="rId18"/>
    <sheet name="Seattle CPI-W" sheetId="13" r:id="rId19"/>
    <sheet name="COLA(new)" sheetId="62" r:id="rId20"/>
    <sheet name="Pharmaceuticals PPI" sheetId="14" r:id="rId21"/>
    <sheet name="Transportation CPI" sheetId="15" r:id="rId22"/>
    <sheet name="Retail Gas" sheetId="37" r:id="rId23"/>
    <sheet name="Diesel and Gas" sheetId="32" r:id="rId24"/>
    <sheet name="Docs" sheetId="36" r:id="rId25"/>
    <sheet name="Gambling" sheetId="69" r:id="rId26"/>
    <sheet name="E911" sheetId="61" r:id="rId27"/>
    <sheet name="Delinquencies" sheetId="66" r:id="rId28"/>
    <sheet name="CX" sheetId="39" r:id="rId29"/>
    <sheet name="DD-MH" sheetId="40" r:id="rId30"/>
    <sheet name="Veterans" sheetId="41" r:id="rId31"/>
    <sheet name="ICRI" sheetId="55" r:id="rId32"/>
    <sheet name="AFIS" sheetId="42" r:id="rId33"/>
    <sheet name="Parks" sheetId="43" r:id="rId34"/>
    <sheet name="YSC" sheetId="45" r:id="rId35"/>
    <sheet name="VSHSL" sheetId="46" r:id="rId36"/>
    <sheet name="PSERN" sheetId="63" r:id="rId37"/>
    <sheet name="BSFK" sheetId="64" r:id="rId38"/>
    <sheet name="EMS" sheetId="48" r:id="rId39"/>
    <sheet name="CF" sheetId="49" r:id="rId40"/>
    <sheet name="Roads" sheetId="50" r:id="rId41"/>
    <sheet name="Roads2" sheetId="68" r:id="rId42"/>
    <sheet name="Flood" sheetId="56" r:id="rId43"/>
    <sheet name="Marine" sheetId="70" r:id="rId44"/>
    <sheet name="Transit " sheetId="53" r:id="rId45"/>
    <sheet name="UTGO" sheetId="54" r:id="rId46"/>
    <sheet name="KC I+P Index" sheetId="78" r:id="rId47"/>
    <sheet name="Appendix" sheetId="77" r:id="rId48"/>
    <sheet name="Headings" sheetId="29" r:id="rId49"/>
  </sheets>
  <definedNames>
    <definedName name="_xlnm.Print_Area" localSheetId="32">AFIS!$A$1:$E$30</definedName>
    <definedName name="_xlnm.Print_Area" localSheetId="47">Appendix!$A$1:$C$30</definedName>
    <definedName name="_xlnm.Print_Area" localSheetId="37">BSFK!$A$1:$E$30</definedName>
    <definedName name="_xlnm.Print_Area" localSheetId="39">CF!$A$1:$E$30</definedName>
    <definedName name="_xlnm.Print_Area" localSheetId="9">'CJ Sales Tax'!$A$1:$E$30</definedName>
    <definedName name="_xlnm.Print_Area" localSheetId="19">'COLA(new)'!$A$1:$D$30</definedName>
    <definedName name="_xlnm.Print_Area" localSheetId="0">Contents!$A$1:$F$30</definedName>
    <definedName name="_xlnm.Print_Area" localSheetId="1">'Countywide AV'!$A$1:$E$30</definedName>
    <definedName name="_xlnm.Print_Area" localSheetId="3">'Countywide NC'!$A$1:$E$30</definedName>
    <definedName name="_xlnm.Print_Area" localSheetId="15">'CPI-U'!$A$1:$D$30</definedName>
    <definedName name="_xlnm.Print_Area" localSheetId="16">'CPI-W'!$A$1:$D$30</definedName>
    <definedName name="_xlnm.Print_Area" localSheetId="28">CX!$A$1:$E$30</definedName>
    <definedName name="_xlnm.Print_Area" localSheetId="29">'DD-MH'!$A$1:$E$30</definedName>
    <definedName name="_xlnm.Print_Area" localSheetId="27">Delinquencies!$A$1:$E$30</definedName>
    <definedName name="_xlnm.Print_Area" localSheetId="23">'Diesel and Gas'!$A$1:$E$30</definedName>
    <definedName name="_xlnm.Print_Area" localSheetId="24">Docs!$A$1:$E$30</definedName>
    <definedName name="_xlnm.Print_Area" localSheetId="26">'E911'!$A$1:$E$30</definedName>
    <definedName name="_xlnm.Print_Area" localSheetId="38">EMS!$A$1:$E$30</definedName>
    <definedName name="_xlnm.Print_Area" localSheetId="42">Flood!$A$1:$E$30</definedName>
    <definedName name="_xlnm.Print_Area" localSheetId="25">Gambling!$A$1:$E$30</definedName>
    <definedName name="_xlnm.Print_Area" localSheetId="10">'Hotel Sales Tax'!$A$1:$E$30</definedName>
    <definedName name="_xlnm.Print_Area" localSheetId="31">ICRI!$A$1:$E$30</definedName>
    <definedName name="_xlnm.Print_Area" localSheetId="13">'Investment Pool Nom'!$A$1:$D$30</definedName>
    <definedName name="_xlnm.Print_Area" localSheetId="14">'Investment Pool Real'!$A$1:$D$30</definedName>
    <definedName name="_xlnm.Print_Area" localSheetId="46">'KC I+P Index'!$A$1:$D$30</definedName>
    <definedName name="_xlnm.Print_Area" localSheetId="6">'Local Sales Tax'!$A$1:$E$30</definedName>
    <definedName name="_xlnm.Print_Area" localSheetId="43">Marine!$A$1:$E$30</definedName>
    <definedName name="_xlnm.Print_Area" localSheetId="8">'Mental Health Sales Tax'!$A$1:$E$30</definedName>
    <definedName name="_xlnm.Print_Area" localSheetId="33">Parks!$A$1:$E$30</definedName>
    <definedName name="_xlnm.Print_Area" localSheetId="20">'Pharmaceuticals PPI'!$A$1:$D$30</definedName>
    <definedName name="_xlnm.Print_Area" localSheetId="36">PSERN!$A$1:$E$30</definedName>
    <definedName name="_xlnm.Print_Area" localSheetId="12">REET!$A$1:$E$30</definedName>
    <definedName name="_xlnm.Print_Area" localSheetId="11">'Rental Car Sales Tax'!$A$1:$E$30</definedName>
    <definedName name="_xlnm.Print_Area" localSheetId="22">'Retail Gas'!$A$1:$E$31</definedName>
    <definedName name="_xlnm.Print_Area" localSheetId="40">Roads!$A$1:$E$30</definedName>
    <definedName name="_xlnm.Print_Area" localSheetId="41">Roads2!$A$1:$E$27</definedName>
    <definedName name="_xlnm.Print_Area" localSheetId="5">'Sales and Use Taxbase'!$A$1:$E$30</definedName>
    <definedName name="_xlnm.Print_Area" localSheetId="17">'Seattle CPI-U'!$A$1:$D$30</definedName>
    <definedName name="_xlnm.Print_Area" localSheetId="18">'Seattle CPI-W'!$A$1:$D$30</definedName>
    <definedName name="_xlnm.Print_Area" localSheetId="44">'Transit '!$A$1:$E$30</definedName>
    <definedName name="_xlnm.Print_Area" localSheetId="7">'Transit Sales Tax'!$A$1:$E$30</definedName>
    <definedName name="_xlnm.Print_Area" localSheetId="21">'Transportation CPI'!$A$1:$D$30</definedName>
    <definedName name="_xlnm.Print_Area" localSheetId="2">'Unincorporated AV'!$A$1:$E$30</definedName>
    <definedName name="_xlnm.Print_Area" localSheetId="4">'Unincorporated NC'!$A$1:$E$30</definedName>
    <definedName name="_xlnm.Print_Area" localSheetId="45">UTGO!$A$1:$E$30</definedName>
    <definedName name="_xlnm.Print_Area" localSheetId="30">Veterans!$A$1:$E$30</definedName>
    <definedName name="_xlnm.Print_Area" localSheetId="35">VSHSL!$A$1:$E$30</definedName>
    <definedName name="_xlnm.Print_Area" localSheetId="34">YSC!$A$1:$E$30</definedName>
  </definedNames>
  <calcPr calcId="152511"/>
</workbook>
</file>

<file path=xl/calcChain.xml><?xml version="1.0" encoding="utf-8"?>
<calcChain xmlns="http://schemas.openxmlformats.org/spreadsheetml/2006/main">
  <c r="E48" i="29" l="1"/>
  <c r="E47" i="29"/>
  <c r="F47" i="29"/>
  <c r="G47" i="29"/>
  <c r="F48" i="29"/>
  <c r="G48" i="29"/>
  <c r="G46" i="29"/>
  <c r="F46" i="29"/>
  <c r="E46" i="29"/>
  <c r="A1" i="78" l="1"/>
  <c r="A30" i="78"/>
  <c r="D4" i="78" l="1"/>
  <c r="A30" i="77" l="1"/>
  <c r="F44" i="29" l="1"/>
  <c r="F45" i="29"/>
  <c r="E28" i="29" l="1"/>
  <c r="A1" i="66" s="1"/>
  <c r="E27" i="29"/>
  <c r="E44" i="29" l="1"/>
  <c r="G44" i="29" l="1"/>
  <c r="E4" i="70"/>
  <c r="D4" i="70"/>
  <c r="G2" i="29" l="1"/>
  <c r="G28" i="29"/>
  <c r="F42" i="29"/>
  <c r="A25" i="68" s="1"/>
  <c r="G41" i="29"/>
  <c r="G42" i="29"/>
  <c r="E4" i="69" l="1"/>
  <c r="D4" i="69"/>
  <c r="F3" i="29" l="1"/>
  <c r="F4" i="29"/>
  <c r="F5" i="29"/>
  <c r="F6" i="29"/>
  <c r="F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A30" i="62" s="1"/>
  <c r="F21" i="29"/>
  <c r="F22" i="29"/>
  <c r="F23" i="29"/>
  <c r="F24" i="29"/>
  <c r="F25" i="29"/>
  <c r="F26" i="29"/>
  <c r="F27" i="29"/>
  <c r="F28" i="29"/>
  <c r="F29" i="29"/>
  <c r="F30" i="29"/>
  <c r="F31" i="29"/>
  <c r="F32" i="29"/>
  <c r="F33" i="29"/>
  <c r="F34" i="29"/>
  <c r="F35" i="29"/>
  <c r="F36" i="29"/>
  <c r="F37" i="29"/>
  <c r="F38" i="29"/>
  <c r="A30" i="64" s="1"/>
  <c r="F39" i="29"/>
  <c r="F40" i="29"/>
  <c r="F41" i="29"/>
  <c r="A30" i="50" s="1"/>
  <c r="F43" i="29"/>
  <c r="A30" i="70"/>
  <c r="F2" i="29"/>
  <c r="G3" i="29"/>
  <c r="G4" i="29"/>
  <c r="G5" i="29"/>
  <c r="G6" i="29"/>
  <c r="G7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9" i="29"/>
  <c r="G30" i="29"/>
  <c r="G31" i="29"/>
  <c r="G32" i="29"/>
  <c r="G33" i="29"/>
  <c r="G34" i="29"/>
  <c r="G35" i="29"/>
  <c r="G36" i="29"/>
  <c r="G37" i="29"/>
  <c r="G38" i="29"/>
  <c r="G39" i="29"/>
  <c r="G40" i="29"/>
  <c r="G43" i="29"/>
  <c r="G45" i="29"/>
  <c r="A30" i="69" l="1"/>
  <c r="E38" i="29"/>
  <c r="A1" i="64" s="1"/>
  <c r="D4" i="15" l="1"/>
  <c r="A30" i="66" l="1"/>
  <c r="E4" i="66"/>
  <c r="D4" i="66"/>
  <c r="A30" i="54" l="1"/>
  <c r="A1" i="54"/>
  <c r="A30" i="63" l="1"/>
  <c r="E37" i="29"/>
  <c r="A1" i="63" s="1"/>
  <c r="E4" i="64" l="1"/>
  <c r="D4" i="64"/>
  <c r="E4" i="63"/>
  <c r="D4" i="63"/>
  <c r="A30" i="21" l="1"/>
  <c r="E4" i="61" l="1"/>
  <c r="A30" i="9" l="1"/>
  <c r="D4" i="16" l="1"/>
  <c r="E4" i="16"/>
  <c r="A30" i="16"/>
  <c r="D4" i="18"/>
  <c r="E4" i="18"/>
  <c r="A30" i="18"/>
  <c r="D4" i="17"/>
  <c r="E4" i="17"/>
  <c r="A30" i="17"/>
  <c r="D4" i="19"/>
  <c r="E4" i="19"/>
  <c r="A30" i="19"/>
  <c r="D4" i="26"/>
  <c r="E4" i="26"/>
  <c r="A30" i="26"/>
  <c r="D4" i="1"/>
  <c r="E4" i="1"/>
  <c r="A30" i="1"/>
  <c r="D4" i="8"/>
  <c r="E4" i="8"/>
  <c r="A30" i="8"/>
  <c r="D4" i="21"/>
  <c r="E4" i="21"/>
  <c r="D4" i="9"/>
  <c r="E4" i="9"/>
  <c r="D4" i="10"/>
  <c r="E4" i="10"/>
  <c r="A30" i="10"/>
  <c r="D4" i="11"/>
  <c r="E4" i="11"/>
  <c r="A30" i="11"/>
  <c r="D4" i="4"/>
  <c r="E4" i="4"/>
  <c r="A30" i="4"/>
  <c r="D4" i="5"/>
  <c r="A30" i="5"/>
  <c r="D4" i="35"/>
  <c r="A30" i="35"/>
  <c r="D4" i="34"/>
  <c r="A30" i="34"/>
  <c r="D4" i="7"/>
  <c r="A30" i="7"/>
  <c r="D4" i="33"/>
  <c r="A30" i="33"/>
  <c r="D4" i="13"/>
  <c r="A30" i="13"/>
  <c r="D4" i="14"/>
  <c r="A30" i="14"/>
  <c r="A30" i="15"/>
  <c r="D4" i="37"/>
  <c r="E4" i="37"/>
  <c r="A31" i="37"/>
  <c r="A30" i="32"/>
  <c r="D4" i="36"/>
  <c r="E4" i="36"/>
  <c r="A30" i="36"/>
  <c r="D4" i="61"/>
  <c r="A30" i="61"/>
  <c r="D4" i="39"/>
  <c r="E4" i="39"/>
  <c r="A30" i="39"/>
  <c r="D4" i="40"/>
  <c r="E4" i="40"/>
  <c r="A30" i="40"/>
  <c r="D4" i="41"/>
  <c r="E4" i="41"/>
  <c r="A30" i="41"/>
  <c r="D4" i="55"/>
  <c r="E4" i="55"/>
  <c r="A30" i="55"/>
  <c r="D4" i="42"/>
  <c r="E4" i="42"/>
  <c r="A30" i="42"/>
  <c r="D4" i="43"/>
  <c r="E4" i="43"/>
  <c r="A30" i="43"/>
  <c r="D4" i="45"/>
  <c r="E4" i="45"/>
  <c r="A30" i="45"/>
  <c r="D4" i="46"/>
  <c r="E4" i="46"/>
  <c r="A30" i="46"/>
  <c r="D4" i="48"/>
  <c r="E4" i="48"/>
  <c r="A30" i="48"/>
  <c r="D4" i="49"/>
  <c r="E4" i="49"/>
  <c r="A30" i="49"/>
  <c r="D4" i="50"/>
  <c r="E4" i="50"/>
  <c r="D4" i="56"/>
  <c r="E4" i="56"/>
  <c r="A30" i="56"/>
  <c r="D4" i="53"/>
  <c r="E4" i="53"/>
  <c r="A30" i="53"/>
  <c r="D4" i="54"/>
  <c r="E4" i="54"/>
  <c r="E2" i="29"/>
  <c r="A1" i="16" s="1"/>
  <c r="E3" i="29"/>
  <c r="A1" i="18" s="1"/>
  <c r="E4" i="29"/>
  <c r="A1" i="17" s="1"/>
  <c r="E5" i="29"/>
  <c r="A1" i="19" s="1"/>
  <c r="E6" i="29"/>
  <c r="A1" i="26" s="1"/>
  <c r="E7" i="29"/>
  <c r="A1" i="1" s="1"/>
  <c r="E8" i="29"/>
  <c r="A1" i="8" s="1"/>
  <c r="E9" i="29"/>
  <c r="A1" i="21" s="1"/>
  <c r="E10" i="29"/>
  <c r="A1" i="9" s="1"/>
  <c r="E11" i="29"/>
  <c r="A1" i="10" s="1"/>
  <c r="E12" i="29"/>
  <c r="A1" i="11" s="1"/>
  <c r="E13" i="29"/>
  <c r="A1" i="4" s="1"/>
  <c r="E14" i="29"/>
  <c r="A1" i="5" s="1"/>
  <c r="E15" i="29"/>
  <c r="A1" i="35" s="1"/>
  <c r="E16" i="29"/>
  <c r="E17" i="29"/>
  <c r="A1" i="7" s="1"/>
  <c r="E18" i="29"/>
  <c r="A1" i="33" s="1"/>
  <c r="E19" i="29"/>
  <c r="A1" i="13" s="1"/>
  <c r="E20" i="29"/>
  <c r="A1" i="62" s="1"/>
  <c r="E21" i="29"/>
  <c r="A1" i="14" s="1"/>
  <c r="E22" i="29"/>
  <c r="A1" i="15" s="1"/>
  <c r="E23" i="29"/>
  <c r="A1" i="37" s="1"/>
  <c r="E24" i="29"/>
  <c r="E25" i="29"/>
  <c r="A1" i="36" s="1"/>
  <c r="E26" i="29"/>
  <c r="A1" i="61"/>
  <c r="E29" i="29"/>
  <c r="A1" i="39" s="1"/>
  <c r="E30" i="29"/>
  <c r="A1" i="40" s="1"/>
  <c r="E31" i="29"/>
  <c r="A1" i="41" s="1"/>
  <c r="E32" i="29"/>
  <c r="A1" i="55" s="1"/>
  <c r="E33" i="29"/>
  <c r="A1" i="42" s="1"/>
  <c r="E34" i="29"/>
  <c r="A1" i="43" s="1"/>
  <c r="E35" i="29"/>
  <c r="A1" i="45" s="1"/>
  <c r="E36" i="29"/>
  <c r="A1" i="46" s="1"/>
  <c r="E39" i="29"/>
  <c r="A1" i="48" s="1"/>
  <c r="E40" i="29"/>
  <c r="A1" i="49" s="1"/>
  <c r="E41" i="29"/>
  <c r="A1" i="50" s="1"/>
  <c r="E43" i="29"/>
  <c r="A1" i="56" s="1"/>
  <c r="E45" i="29"/>
  <c r="A1" i="34" l="1"/>
  <c r="A1" i="70"/>
  <c r="A1" i="69"/>
  <c r="A1" i="53"/>
</calcChain>
</file>

<file path=xl/sharedStrings.xml><?xml version="1.0" encoding="utf-8"?>
<sst xmlns="http://schemas.openxmlformats.org/spreadsheetml/2006/main" count="1060" uniqueCount="280">
  <si>
    <t>Page 37</t>
  </si>
  <si>
    <t>Page 38</t>
  </si>
  <si>
    <t>Page 39</t>
  </si>
  <si>
    <t>Page 40</t>
  </si>
  <si>
    <t>Notes:</t>
  </si>
  <si>
    <t>Seattle Annual CPI-U</t>
  </si>
  <si>
    <t>YOY Change</t>
  </si>
  <si>
    <t>Recorded Documents</t>
  </si>
  <si>
    <t>Page 1</t>
  </si>
  <si>
    <t xml:space="preserve">The Investment Pool Real Rate of Return Forecast is deflated by the </t>
  </si>
  <si>
    <t>National CPI-W</t>
  </si>
  <si>
    <t>Retail Gas</t>
  </si>
  <si>
    <t>Veteran's Aid</t>
  </si>
  <si>
    <t>Transit</t>
  </si>
  <si>
    <t>UTGO</t>
  </si>
  <si>
    <t>Seattle CPI-U</t>
  </si>
  <si>
    <t>Page 6</t>
  </si>
  <si>
    <t>Diesel and Gasoline</t>
  </si>
  <si>
    <t>1. Values are nominal annual returns for the King County investment pool.</t>
  </si>
  <si>
    <t>Veterans Aid Property Tax</t>
  </si>
  <si>
    <t xml:space="preserve"> </t>
  </si>
  <si>
    <t>Transit Property Tax</t>
  </si>
  <si>
    <t>Unincorporated Area/Roads Property Tax Levy</t>
  </si>
  <si>
    <t>AFIS Lid Lift</t>
  </si>
  <si>
    <t>Children and Family Justice Center Lid Lift</t>
  </si>
  <si>
    <t>NH Sliver and Triangle</t>
  </si>
  <si>
    <t>North Highline Y (remainder)</t>
  </si>
  <si>
    <t>King County Sales and Use Taxbase</t>
  </si>
  <si>
    <t>Area</t>
  </si>
  <si>
    <t>1. Distribution is 0.1% of countywide taxable sales less sales at lodging establishments with</t>
  </si>
  <si>
    <t>Annual Change</t>
  </si>
  <si>
    <t>Page 26</t>
  </si>
  <si>
    <t>Diesel &amp; Gas Wholesale</t>
  </si>
  <si>
    <t>Annual Growth</t>
  </si>
  <si>
    <t>The Local Option and Criminal Justice Sales Tax Forecasts</t>
  </si>
  <si>
    <t>Outyear COLA Comparison</t>
  </si>
  <si>
    <t>1. Distribution is 0.9% of countywide taxable sales less sales at lodging establishments with</t>
  </si>
  <si>
    <t>Mental Health Sales Tax</t>
  </si>
  <si>
    <t>Seattle CPI-W</t>
  </si>
  <si>
    <t xml:space="preserve">1. Values are real annual returns for the King County investment pool using </t>
  </si>
  <si>
    <t>EMS</t>
  </si>
  <si>
    <t>Conservation Futures</t>
  </si>
  <si>
    <t>Flood</t>
  </si>
  <si>
    <t>Page 27</t>
  </si>
  <si>
    <t>Page 28</t>
  </si>
  <si>
    <t>Page 29</t>
  </si>
  <si>
    <t>Page 30</t>
  </si>
  <si>
    <t>Page 31</t>
  </si>
  <si>
    <t>Page 32</t>
  </si>
  <si>
    <t>Metro Transit Sales Tax</t>
  </si>
  <si>
    <t>Page 18</t>
  </si>
  <si>
    <t>Page 19</t>
  </si>
  <si>
    <t>Page 20</t>
  </si>
  <si>
    <t>Emergency Medical Services (EMS) Property Tax</t>
  </si>
  <si>
    <t>1. Series CUUR0000SAT. Values are annual growth.</t>
  </si>
  <si>
    <t>Page 16</t>
  </si>
  <si>
    <t>Page 17</t>
  </si>
  <si>
    <t>Page 21</t>
  </si>
  <si>
    <t>Page 22</t>
  </si>
  <si>
    <t xml:space="preserve">1. Distribution is 1% of taxable sales in unincorporated KC and 0.15% of taxable sales in </t>
  </si>
  <si>
    <t>Investment Pool Real Rate of Return</t>
  </si>
  <si>
    <t>1. Values listed are the sum of official public records, recorded maps and marriage records.</t>
  </si>
  <si>
    <t>National CPI-U</t>
  </si>
  <si>
    <t>Parks</t>
  </si>
  <si>
    <t>UTGO Bond Property Tax</t>
  </si>
  <si>
    <t>Current Expense</t>
  </si>
  <si>
    <t>Countywide Assessed Value</t>
  </si>
  <si>
    <t xml:space="preserve">The Uninc Area Assessed Value, Uninc New Construction and UAL/Roads Levy </t>
  </si>
  <si>
    <t>Page 2</t>
  </si>
  <si>
    <t>Page 3</t>
  </si>
  <si>
    <t>Page 4</t>
  </si>
  <si>
    <t>Page 5</t>
  </si>
  <si>
    <t>Conservation Futures Property Tax</t>
  </si>
  <si>
    <t>Flood District Property Tax</t>
  </si>
  <si>
    <t>Investment Pool Real Rate of Return:</t>
  </si>
  <si>
    <t>Page 11</t>
  </si>
  <si>
    <t>Page 12</t>
  </si>
  <si>
    <t>Page 13</t>
  </si>
  <si>
    <t>Page 14</t>
  </si>
  <si>
    <t>Page 15</t>
  </si>
  <si>
    <t>Unincorporated New Construction</t>
  </si>
  <si>
    <t>Unincorporated Assessed Value</t>
  </si>
  <si>
    <t>Quarter</t>
  </si>
  <si>
    <t>Diesel</t>
  </si>
  <si>
    <t>Gasoline</t>
  </si>
  <si>
    <t>-</t>
  </si>
  <si>
    <t>Year</t>
  </si>
  <si>
    <t>Value</t>
  </si>
  <si>
    <t>Date Annexed</t>
  </si>
  <si>
    <t>Page 10</t>
  </si>
  <si>
    <t>1. Distribution is 0.25% of taxable real estate sales in unincorporated King County.</t>
  </si>
  <si>
    <t>Office of Economic and Financial Analysis</t>
  </si>
  <si>
    <t>Criminal Justice Sales Tax</t>
  </si>
  <si>
    <t>Local and Option Sales Tax</t>
  </si>
  <si>
    <t>Category</t>
  </si>
  <si>
    <t>Forecast</t>
  </si>
  <si>
    <t>Type</t>
  </si>
  <si>
    <t>Link</t>
  </si>
  <si>
    <t>1. Series PCU446110446110. Values are annual growth.</t>
  </si>
  <si>
    <t>DD/MH</t>
  </si>
  <si>
    <t>AFIS</t>
  </si>
  <si>
    <t>Rental Car Sales Tax</t>
  </si>
  <si>
    <t>Countywide New Construction</t>
  </si>
  <si>
    <t>New COLA</t>
  </si>
  <si>
    <t>Pharmaceuticals PPI</t>
  </si>
  <si>
    <t>Transportation CPI</t>
  </si>
  <si>
    <t>Hotel Sales Tax</t>
  </si>
  <si>
    <t>Contents</t>
  </si>
  <si>
    <t>Property tax adjustments:</t>
  </si>
  <si>
    <t>Inter-County River</t>
  </si>
  <si>
    <t>Page 41</t>
  </si>
  <si>
    <t>1. Distribution is 1% of taxable sales on rental cars within King County.</t>
  </si>
  <si>
    <t>Investment Pool Nominal Rate of Return</t>
  </si>
  <si>
    <t>Real Estate Excise Tax (REET 1)</t>
  </si>
  <si>
    <t>Sales and Use Taxbase</t>
  </si>
  <si>
    <t>Tax Year</t>
  </si>
  <si>
    <t>Inter County River Improvement Property Tax</t>
  </si>
  <si>
    <t>1. Unincorporated new construction values are affected by annexations (see appendix).</t>
  </si>
  <si>
    <t>Page 35</t>
  </si>
  <si>
    <t>Page 36</t>
  </si>
  <si>
    <t>Page 43</t>
  </si>
  <si>
    <t>Current Expense Property Tax</t>
  </si>
  <si>
    <t>1. Values are total levy amounts and have not been adjusted for undercollections.</t>
  </si>
  <si>
    <t>Page 7</t>
  </si>
  <si>
    <t>Page 8</t>
  </si>
  <si>
    <t>Page 9</t>
  </si>
  <si>
    <t>1. Values are tax receipts reported for all taxable gambling activities.</t>
  </si>
  <si>
    <t>Sales tax adjustments:</t>
  </si>
  <si>
    <t>Retail Gas Prices</t>
  </si>
  <si>
    <t>Children &amp; Family Center</t>
  </si>
  <si>
    <t>UAL/Roads</t>
  </si>
  <si>
    <t>Renton West Hill</t>
  </si>
  <si>
    <t>1. Values are for Seattle, WA, regular grades, regular formulations as quoted by the Energy</t>
  </si>
  <si>
    <t>1. Values are total levy amounts and have been adjusted for undercollections.</t>
  </si>
  <si>
    <t>1. Distribution is 2% of taxable sales on accomodations within King County.</t>
  </si>
  <si>
    <t>Page 23</t>
  </si>
  <si>
    <t>Page 24</t>
  </si>
  <si>
    <t>1. Series CUUR0000SAO. Values are annual growth.</t>
  </si>
  <si>
    <t>Parks Lid Lift</t>
  </si>
  <si>
    <t>Gambling Tax</t>
  </si>
  <si>
    <t>E-911 Tax</t>
  </si>
  <si>
    <t>Page 42</t>
  </si>
  <si>
    <t>Q1 2017</t>
  </si>
  <si>
    <t>Q2 2017</t>
  </si>
  <si>
    <t>Q3 2017</t>
  </si>
  <si>
    <t>Q4 2017</t>
  </si>
  <si>
    <t>Page 33</t>
  </si>
  <si>
    <t>Page 34</t>
  </si>
  <si>
    <t>Appendix</t>
  </si>
  <si>
    <t>REET Adjustments:</t>
  </si>
  <si>
    <t>Page 25</t>
  </si>
  <si>
    <t>The REET Forecast has been adjusted for the annexations listed above.</t>
  </si>
  <si>
    <t>Q1 2018</t>
  </si>
  <si>
    <t>Q2 2018</t>
  </si>
  <si>
    <t>Q3 2018</t>
  </si>
  <si>
    <t>Q4 2018</t>
  </si>
  <si>
    <t>1. Includes taxable value only.</t>
  </si>
  <si>
    <t>1. Actual values are taxable sales for King County as reported by the Washington DOR.</t>
  </si>
  <si>
    <t xml:space="preserve">1. Distribution is 0.1% of countywide sales allocated 10% to counties and 90% by population </t>
  </si>
  <si>
    <t>Dev. Disabilities &amp; Mental Health Property Tax</t>
  </si>
  <si>
    <t xml:space="preserve">    between the City of Seattle and King County.</t>
  </si>
  <si>
    <t>1. Values are tax revenues for cellular (regular and prepaid), landline and VOIP accounts.</t>
  </si>
  <si>
    <t>Q1 2019</t>
  </si>
  <si>
    <t>Q2 2019</t>
  </si>
  <si>
    <t>Q3 2019</t>
  </si>
  <si>
    <t>Q4 2019</t>
  </si>
  <si>
    <t>1. Values are the "Grand Recapitulation" amounts as listed by King County Dept. of</t>
  </si>
  <si>
    <t xml:space="preserve">1. Values are local area new construction only. Change in state assessed utility value </t>
  </si>
  <si>
    <t xml:space="preserve">    to cities/counties per WA DOR.</t>
  </si>
  <si>
    <t xml:space="preserve">    incorporated cities per WA DOR. </t>
  </si>
  <si>
    <t>2. King County stopped receiving hotel taxes within the City of Bellevue starting in 2013.</t>
  </si>
  <si>
    <t>1. Series CWUR0000SAO. Values are annual growth.</t>
  </si>
  <si>
    <t>1. The COLA values are calculated as 95% of the Seattle CPI-W where the CPI-W</t>
  </si>
  <si>
    <t xml:space="preserve">    value is the average of the six most recent July-June tax year values less the</t>
  </si>
  <si>
    <t xml:space="preserve">    average of the six prior July-June values.</t>
  </si>
  <si>
    <t>PSERN</t>
  </si>
  <si>
    <t>Page 44</t>
  </si>
  <si>
    <t>BSFK</t>
  </si>
  <si>
    <t xml:space="preserve">    center account per RCW 67.28.180.</t>
  </si>
  <si>
    <t>June-June Seattle CPI-W</t>
  </si>
  <si>
    <t xml:space="preserve">2. There are multiple COLA agreements and this forecast only applies to those </t>
  </si>
  <si>
    <t>Page 45</t>
  </si>
  <si>
    <t>3. The PSERN levy is in effect from 2016-2024.</t>
  </si>
  <si>
    <t>Roads addendum</t>
  </si>
  <si>
    <t>Page 46</t>
  </si>
  <si>
    <t xml:space="preserve">    Forecast includes the 1% DOR administrative fee.</t>
  </si>
  <si>
    <t>Annexation Area</t>
  </si>
  <si>
    <t>UAL/Roads Levy Annexation Reduction</t>
  </si>
  <si>
    <t>UAL/Roads
Levy Rate</t>
  </si>
  <si>
    <t xml:space="preserve">Annexation Area 
Assessed Value </t>
  </si>
  <si>
    <t>Best Start For Kids</t>
  </si>
  <si>
    <t>East Federal Way</t>
  </si>
  <si>
    <t>Page 47</t>
  </si>
  <si>
    <t>3. Levy amounts do not reflect forecasted new construction impacts from the TDR/TIF ILA</t>
  </si>
  <si>
    <t xml:space="preserve">    Assessments and include both taxable and non-taxable value.</t>
  </si>
  <si>
    <t>2. Unincorporated assessed values are affected by annexations (see appendix).</t>
  </si>
  <si>
    <t xml:space="preserve">    not included.</t>
  </si>
  <si>
    <t>2. Change in state assessed utility value not included.</t>
  </si>
  <si>
    <t xml:space="preserve">    60 or more rooms, which are capped at 0.6% per WA DOR.</t>
  </si>
  <si>
    <t xml:space="preserve">    60 or more rooms, which do not pay MIDD sales tax per WA DOR.</t>
  </si>
  <si>
    <t>3. From 2016-2020 revenues received will be deposited in the State's stadium and exhibition</t>
  </si>
  <si>
    <t>2. King County also collects REET 2 (another identical 0.25%, not shown here).</t>
  </si>
  <si>
    <t xml:space="preserve">    STB CPI-U to adjust nominal values.</t>
  </si>
  <si>
    <t xml:space="preserve">    prior year to June of current year.</t>
  </si>
  <si>
    <t xml:space="preserve">    units on the "new COLA" formula.</t>
  </si>
  <si>
    <t>2. Limited bond debt service included in CX Levy in 2013 and thereafter.</t>
  </si>
  <si>
    <t>2. Values for 2008-2013 include the Parks Operating &amp; Expansion lid lifts (expired in 2013).</t>
  </si>
  <si>
    <t>2. The C&amp;FJC lid lift is a nine-year lid lift in effect from 2013-2021.</t>
  </si>
  <si>
    <t>2. "PSERN" is an acronym for the Puget Sound Emergency Radio Network.</t>
  </si>
  <si>
    <t>2. The BSFK levy is in effect from 2016 thru 2021.</t>
  </si>
  <si>
    <t>2. The previous existing EMS levy expired in 2013.</t>
  </si>
  <si>
    <t>2. The UAL/Roads levy values are affected by annexations (see appendix).</t>
  </si>
  <si>
    <t>1. Actual values are quarterly as listed in EBS, Fund 000000010, Acct. 31911.</t>
  </si>
  <si>
    <t>Marine Levy Property Tax</t>
  </si>
  <si>
    <t>P&amp;I on Property Taxes</t>
  </si>
  <si>
    <t>Penalties and Interest on Delinquent Property Taxes</t>
  </si>
  <si>
    <t>Marine</t>
  </si>
  <si>
    <t>-Renton West Hill
-East Fed. Way</t>
  </si>
  <si>
    <t>Forecasts have been adjusted for the annexations listed above (Pages 3, 5, 41).</t>
  </si>
  <si>
    <t>have been adjusted for the annexations listed above (Pages 7 &amp; 10).</t>
  </si>
  <si>
    <t>These forecasts are presented on accrual basis (Pages 7 thru 10).</t>
  </si>
  <si>
    <t>REET data presents 0.25% of King County's 0.50% real estate tax (Page 13).</t>
  </si>
  <si>
    <t xml:space="preserve">    Information Administration (EIA) in $/gallon (EMM_EPMRU_PTE_Y48SE_DPG.)</t>
  </si>
  <si>
    <t xml:space="preserve">3. Forecast values are total levy amounts and assume large annexations are removed </t>
  </si>
  <si>
    <t xml:space="preserve">    from unincorporated assessed value prior to setting the levy rates in the annexation year.</t>
  </si>
  <si>
    <t>-North Highline Y
-Sliver
-Triangle</t>
  </si>
  <si>
    <t>Annexation Assumptions</t>
  </si>
  <si>
    <t>Q1 2020</t>
  </si>
  <si>
    <t>Q2 2020</t>
  </si>
  <si>
    <t>Q3 2020</t>
  </si>
  <si>
    <t>Q4 2020</t>
  </si>
  <si>
    <t xml:space="preserve">    ultra-low sulfur diesel purchases.</t>
  </si>
  <si>
    <t>1. Forecast diesel values are average annual Tacoma rack price for King County's</t>
  </si>
  <si>
    <t xml:space="preserve">    excluding delivery charges and taxes.</t>
  </si>
  <si>
    <t>2. Forecast gasoline values are WA state fuel prices for UNL Regular 9.0 RVP</t>
  </si>
  <si>
    <t>1. Series CUURS49DSA0. Values are annual growth.</t>
  </si>
  <si>
    <t xml:space="preserve">1. Series CWURS49DSA0. Values are year over year change from June of </t>
  </si>
  <si>
    <t>Seattle CPI-U mean forecast. Series CUURS49DSA0.</t>
  </si>
  <si>
    <t xml:space="preserve">    remote sellers and referrers.</t>
  </si>
  <si>
    <t>2. Forecast values include estimated sales associated with marketplace facilitators,</t>
  </si>
  <si>
    <t>2. The intercounty river improvement agreement expires in 2020.</t>
  </si>
  <si>
    <t>2. AFIS is a six-year lid lift in effect from 2019-2024.</t>
  </si>
  <si>
    <t>3. Forecasts are impacted by out-year annexations (see appendix).</t>
  </si>
  <si>
    <t>2. Forecasts are impacted by out-year annexations (see appendix).</t>
  </si>
  <si>
    <t>Q1 2021</t>
  </si>
  <si>
    <t>Q2 2021</t>
  </si>
  <si>
    <t>Q3 2021</t>
  </si>
  <si>
    <t>Q4 2021</t>
  </si>
  <si>
    <t>Page 48</t>
  </si>
  <si>
    <t>2019 Population Est.</t>
  </si>
  <si>
    <t>1. Values shown are the sum of the STB CPI-W values from June to June of</t>
  </si>
  <si>
    <t xml:space="preserve">    the prior year and the most recent OEFA King County population growth </t>
  </si>
  <si>
    <t>KC I+P Index</t>
  </si>
  <si>
    <t>COLA</t>
  </si>
  <si>
    <t>King County Inflation + Population Index</t>
  </si>
  <si>
    <t xml:space="preserve">    forecast for the prior year expressed as a percentage increase.</t>
  </si>
  <si>
    <t xml:space="preserve">3. Existing levy expires in 2019. Values for 2020 and beyond are preliminary (subject to voter </t>
  </si>
  <si>
    <t>2. Actual values are quarterly on an accrual basis as listed in EBS, Fund 000001110.</t>
  </si>
  <si>
    <t xml:space="preserve">    approval) and provided for information only and assume a 26.5 cent first year levy rate.</t>
  </si>
  <si>
    <t>Veterans, Seniors, and Human Services Lid Lift</t>
  </si>
  <si>
    <t>VSHSL</t>
  </si>
  <si>
    <t>% Change from July 2019 Forecast</t>
  </si>
  <si>
    <t>$ Change from July 2019 Forecast</t>
  </si>
  <si>
    <t># Change from July 2019 Forecast</t>
  </si>
  <si>
    <t>August</t>
  </si>
  <si>
    <t>August 2019 King County Economic and Revenue Forecast</t>
  </si>
  <si>
    <t>August 2019 Diesel &amp; Gasoline Dollar per Gallon Forecasts</t>
  </si>
  <si>
    <t>August 2019 UAL/Roads Property Tax Annexation Addendum</t>
  </si>
  <si>
    <t>3. Revenue forecasts include remote sales revenue as forecast by WA DOR.</t>
  </si>
  <si>
    <t>4. Forecasts are impacted by out-year annexations (see appendix).</t>
  </si>
  <si>
    <t>2. All revenue is allocated to the General Fund (Fund 0010/Acct 31310).</t>
  </si>
  <si>
    <t>2. All revenue is allocated to the General Fund (Fund 0010/Acct 31370).</t>
  </si>
  <si>
    <t>2. All revenue is allocated to the MIDD Fund (Fund 1135/Acct 31314).</t>
  </si>
  <si>
    <t>3. Existing levy expires in 2019. Values for 2020 and beyond are based on a 18.32 cent first</t>
  </si>
  <si>
    <t xml:space="preserve">    year levy rate.</t>
  </si>
  <si>
    <t xml:space="preserve">In addition, all sales tax forecasts/actuals have been adjusted for delinquent payments, </t>
  </si>
  <si>
    <t>include mitigation payments, remote sales in outyears, and deduct the 1% DOR admin fee.</t>
  </si>
  <si>
    <t>2. All revenue is allocated to the Public Transit Fund (Fund 4641/Acct 31310).</t>
  </si>
  <si>
    <t>2. The VSHSL levy is in effect from 2018-2023.</t>
  </si>
  <si>
    <t>Forecast Adopted by the Forecast Council on September 8, 2019 (KCC 425.40)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</si>
</sst>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8" formatCode="&quot;$&quot;#,##0.00_);[Red]\(&quot;$&quot;#,##0.00\)"/>
    <numFmt numFmtId="43" formatCode="_(* #,##0.00_);_(* \(#,##0.00\);_(* &quot;-&quot;??_);_(@_)"/>
    <numFmt numFmtId="164" formatCode="mmmm\ d\,\ yyyy"/>
    <numFmt numFmtId="165" formatCode="&quot;$&quot;#,##0"/>
    <numFmt numFmtId="166" formatCode="&quot;$&quot;#,##0.00"/>
    <numFmt numFmtId="167" formatCode="&quot;$&quot;#,##0;\(&quot;$&quot;#,##0\)"/>
    <numFmt numFmtId="168" formatCode="#,##0;\(#,##0\)"/>
    <numFmt numFmtId="169" formatCode="&quot;$&quot;#,##0.00;\(&quot;$&quot;#,##0.00\)"/>
    <numFmt numFmtId="170" formatCode="_(* #,##0_);_(* \(#,##0\);_(* &quot;-&quot;??_);_(@_)"/>
    <numFmt numFmtId="171" formatCode="mm/dd/yy;@"/>
  </numFmts>
  <fonts count="27" x14ac:knownFonts="1">
    <font>
      <sz val="10"/>
      <name val="Verdana"/>
    </font>
    <font>
      <sz val="11"/>
      <color theme="1"/>
      <name val="Calibri"/>
      <family val="2"/>
      <scheme val="minor"/>
    </font>
    <font>
      <sz val="16"/>
      <name val="Arial Narrow"/>
      <family val="2"/>
    </font>
    <font>
      <sz val="18"/>
      <name val="Arial Narrow"/>
      <family val="2"/>
    </font>
    <font>
      <sz val="8"/>
      <name val="Verdana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8"/>
      <name val="Verdana"/>
      <family val="2"/>
    </font>
    <font>
      <b/>
      <sz val="11"/>
      <name val="Arial Narrow"/>
      <family val="2"/>
    </font>
    <font>
      <sz val="14"/>
      <name val="Arial Narrow"/>
      <family val="2"/>
    </font>
    <font>
      <sz val="18"/>
      <name val="Arial Narrow"/>
      <family val="2"/>
    </font>
    <font>
      <u/>
      <sz val="14"/>
      <name val="Arial Narrow"/>
      <family val="2"/>
    </font>
    <font>
      <sz val="14"/>
      <name val="Arial Narrow"/>
      <family val="2"/>
    </font>
    <font>
      <u/>
      <sz val="11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0"/>
      <name val="Verdana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4"/>
      <color indexed="55"/>
      <name val="Arial Narrow"/>
      <family val="2"/>
    </font>
    <font>
      <sz val="10"/>
      <name val="Verdana"/>
      <family val="2"/>
    </font>
    <font>
      <sz val="16"/>
      <name val="Verdana"/>
      <family val="2"/>
    </font>
    <font>
      <u/>
      <sz val="10"/>
      <color theme="10"/>
      <name val="Verdana"/>
      <family val="2"/>
    </font>
    <font>
      <b/>
      <sz val="13"/>
      <name val="Arial Narrow"/>
      <family val="2"/>
    </font>
    <font>
      <b/>
      <sz val="1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2">
    <xf numFmtId="0" fontId="0" fillId="0" borderId="0"/>
    <xf numFmtId="9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2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0" fontId="2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/>
    <xf numFmtId="10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Border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0" fillId="2" borderId="0" xfId="0" applyFill="1" applyAlignment="1"/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/>
    <xf numFmtId="0" fontId="3" fillId="2" borderId="5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6" fillId="2" borderId="0" xfId="0" applyFont="1" applyFill="1" applyBorder="1"/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3" fontId="10" fillId="2" borderId="0" xfId="0" applyNumberFormat="1" applyFont="1" applyFill="1" applyBorder="1" applyAlignment="1"/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2" fillId="2" borderId="0" xfId="0" applyFont="1" applyFill="1" applyAlignment="1">
      <alignment horizontal="center"/>
    </xf>
    <xf numFmtId="0" fontId="10" fillId="2" borderId="0" xfId="0" applyFont="1" applyFill="1" applyAlignment="1"/>
    <xf numFmtId="0" fontId="10" fillId="2" borderId="0" xfId="0" applyFont="1" applyFill="1" applyAlignment="1">
      <alignment vertical="center"/>
    </xf>
    <xf numFmtId="3" fontId="2" fillId="2" borderId="0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6" fillId="2" borderId="0" xfId="0" applyFont="1" applyFill="1" applyBorder="1" applyAlignment="1"/>
    <xf numFmtId="0" fontId="11" fillId="2" borderId="7" xfId="0" applyFont="1" applyFill="1" applyBorder="1" applyAlignment="1">
      <alignment horizontal="center" vertical="center" wrapText="1"/>
    </xf>
    <xf numFmtId="167" fontId="2" fillId="2" borderId="0" xfId="0" applyNumberFormat="1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165" fontId="19" fillId="2" borderId="4" xfId="0" applyNumberFormat="1" applyFont="1" applyFill="1" applyBorder="1" applyAlignment="1">
      <alignment horizontal="center" vertical="center"/>
    </xf>
    <xf numFmtId="10" fontId="19" fillId="2" borderId="6" xfId="0" applyNumberFormat="1" applyFont="1" applyFill="1" applyBorder="1" applyAlignment="1">
      <alignment horizontal="center" vertical="center"/>
    </xf>
    <xf numFmtId="10" fontId="19" fillId="2" borderId="4" xfId="0" applyNumberFormat="1" applyFont="1" applyFill="1" applyBorder="1" applyAlignment="1">
      <alignment horizontal="center" vertical="center"/>
    </xf>
    <xf numFmtId="167" fontId="19" fillId="2" borderId="1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165" fontId="19" fillId="2" borderId="5" xfId="0" applyNumberFormat="1" applyFont="1" applyFill="1" applyBorder="1" applyAlignment="1">
      <alignment horizontal="center" vertical="center"/>
    </xf>
    <xf numFmtId="10" fontId="19" fillId="2" borderId="0" xfId="0" applyNumberFormat="1" applyFont="1" applyFill="1" applyBorder="1" applyAlignment="1">
      <alignment horizontal="center" vertical="center"/>
    </xf>
    <xf numFmtId="10" fontId="19" fillId="2" borderId="7" xfId="0" applyNumberFormat="1" applyFont="1" applyFill="1" applyBorder="1" applyAlignment="1">
      <alignment horizontal="center" vertical="center"/>
    </xf>
    <xf numFmtId="167" fontId="19" fillId="2" borderId="7" xfId="0" applyNumberFormat="1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165" fontId="19" fillId="2" borderId="9" xfId="0" applyNumberFormat="1" applyFont="1" applyFill="1" applyBorder="1" applyAlignment="1">
      <alignment horizontal="center" vertical="center"/>
    </xf>
    <xf numFmtId="10" fontId="19" fillId="2" borderId="8" xfId="0" applyNumberFormat="1" applyFont="1" applyFill="1" applyBorder="1" applyAlignment="1">
      <alignment horizontal="center" vertical="center"/>
    </xf>
    <xf numFmtId="10" fontId="19" fillId="2" borderId="10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0" xfId="0" applyFont="1" applyFill="1" applyAlignment="1"/>
    <xf numFmtId="0" fontId="19" fillId="2" borderId="0" xfId="0" applyFont="1" applyFill="1" applyAlignment="1">
      <alignment vertical="center"/>
    </xf>
    <xf numFmtId="10" fontId="19" fillId="2" borderId="11" xfId="0" applyNumberFormat="1" applyFont="1" applyFill="1" applyBorder="1" applyAlignment="1">
      <alignment horizontal="center" vertical="center"/>
    </xf>
    <xf numFmtId="10" fontId="19" fillId="2" borderId="5" xfId="0" applyNumberFormat="1" applyFont="1" applyFill="1" applyBorder="1" applyAlignment="1">
      <alignment horizontal="center" vertical="center"/>
    </xf>
    <xf numFmtId="10" fontId="19" fillId="2" borderId="9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/>
    <xf numFmtId="0" fontId="19" fillId="2" borderId="2" xfId="0" applyFont="1" applyFill="1" applyBorder="1" applyAlignment="1">
      <alignment horizontal="center" vertical="center"/>
    </xf>
    <xf numFmtId="0" fontId="19" fillId="2" borderId="0" xfId="0" applyFont="1" applyFill="1"/>
    <xf numFmtId="166" fontId="19" fillId="2" borderId="4" xfId="0" applyNumberFormat="1" applyFont="1" applyFill="1" applyBorder="1" applyAlignment="1">
      <alignment horizontal="center" vertical="center"/>
    </xf>
    <xf numFmtId="10" fontId="19" fillId="2" borderId="10" xfId="0" applyNumberFormat="1" applyFont="1" applyFill="1" applyBorder="1" applyAlignment="1">
      <alignment horizontal="center"/>
    </xf>
    <xf numFmtId="166" fontId="19" fillId="2" borderId="5" xfId="0" applyNumberFormat="1" applyFont="1" applyFill="1" applyBorder="1" applyAlignment="1">
      <alignment horizontal="center" vertical="center"/>
    </xf>
    <xf numFmtId="10" fontId="19" fillId="2" borderId="7" xfId="0" applyNumberFormat="1" applyFont="1" applyFill="1" applyBorder="1" applyAlignment="1">
      <alignment horizontal="center"/>
    </xf>
    <xf numFmtId="169" fontId="19" fillId="2" borderId="7" xfId="0" applyNumberFormat="1" applyFont="1" applyFill="1" applyBorder="1" applyAlignment="1">
      <alignment horizontal="center"/>
    </xf>
    <xf numFmtId="0" fontId="19" fillId="2" borderId="0" xfId="0" applyFont="1" applyFill="1" applyAlignment="1">
      <alignment horizontal="center" vertical="center"/>
    </xf>
    <xf numFmtId="10" fontId="21" fillId="2" borderId="5" xfId="0" applyNumberFormat="1" applyFont="1" applyFill="1" applyBorder="1" applyAlignment="1">
      <alignment horizontal="center" vertical="center"/>
    </xf>
    <xf numFmtId="10" fontId="21" fillId="2" borderId="7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166" fontId="19" fillId="2" borderId="9" xfId="0" applyNumberFormat="1" applyFont="1" applyFill="1" applyBorder="1" applyAlignment="1">
      <alignment horizontal="center" vertical="center"/>
    </xf>
    <xf numFmtId="3" fontId="19" fillId="2" borderId="4" xfId="0" applyNumberFormat="1" applyFont="1" applyFill="1" applyBorder="1" applyAlignment="1">
      <alignment horizontal="center" vertical="center"/>
    </xf>
    <xf numFmtId="3" fontId="19" fillId="2" borderId="5" xfId="0" applyNumberFormat="1" applyFont="1" applyFill="1" applyBorder="1" applyAlignment="1">
      <alignment horizontal="center" vertical="center"/>
    </xf>
    <xf numFmtId="168" fontId="19" fillId="2" borderId="7" xfId="0" applyNumberFormat="1" applyFont="1" applyFill="1" applyBorder="1" applyAlignment="1">
      <alignment horizontal="center"/>
    </xf>
    <xf numFmtId="165" fontId="19" fillId="2" borderId="11" xfId="0" applyNumberFormat="1" applyFont="1" applyFill="1" applyBorder="1" applyAlignment="1">
      <alignment horizontal="center" vertical="center"/>
    </xf>
    <xf numFmtId="165" fontId="19" fillId="2" borderId="7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/>
    <xf numFmtId="167" fontId="19" fillId="2" borderId="0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>
      <alignment vertical="center"/>
    </xf>
    <xf numFmtId="5" fontId="19" fillId="2" borderId="7" xfId="0" applyNumberFormat="1" applyFont="1" applyFill="1" applyBorder="1" applyAlignment="1">
      <alignment horizontal="center"/>
    </xf>
    <xf numFmtId="0" fontId="18" fillId="2" borderId="0" xfId="0" applyFont="1" applyFill="1"/>
    <xf numFmtId="10" fontId="10" fillId="2" borderId="6" xfId="0" applyNumberFormat="1" applyFont="1" applyFill="1" applyBorder="1" applyAlignment="1">
      <alignment horizontal="center" vertical="center"/>
    </xf>
    <xf numFmtId="10" fontId="10" fillId="2" borderId="7" xfId="0" applyNumberFormat="1" applyFont="1" applyFill="1" applyBorder="1" applyAlignment="1">
      <alignment horizontal="center" vertical="center"/>
    </xf>
    <xf numFmtId="167" fontId="10" fillId="2" borderId="7" xfId="0" applyNumberFormat="1" applyFont="1" applyFill="1" applyBorder="1" applyAlignment="1">
      <alignment horizontal="center" vertical="center"/>
    </xf>
    <xf numFmtId="167" fontId="19" fillId="2" borderId="11" xfId="0" applyNumberFormat="1" applyFont="1" applyFill="1" applyBorder="1" applyAlignment="1">
      <alignment horizontal="center" vertical="center"/>
    </xf>
    <xf numFmtId="10" fontId="10" fillId="2" borderId="4" xfId="0" applyNumberFormat="1" applyFont="1" applyFill="1" applyBorder="1" applyAlignment="1">
      <alignment horizontal="center" vertical="center"/>
    </xf>
    <xf numFmtId="10" fontId="21" fillId="2" borderId="4" xfId="0" applyNumberFormat="1" applyFont="1" applyFill="1" applyBorder="1" applyAlignment="1">
      <alignment horizontal="center" vertical="center"/>
    </xf>
    <xf numFmtId="5" fontId="19" fillId="2" borderId="10" xfId="0" applyNumberFormat="1" applyFont="1" applyFill="1" applyBorder="1" applyAlignment="1">
      <alignment horizontal="center"/>
    </xf>
    <xf numFmtId="0" fontId="0" fillId="0" borderId="0" xfId="0" applyAlignment="1"/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0" fontId="10" fillId="2" borderId="10" xfId="0" applyNumberFormat="1" applyFont="1" applyFill="1" applyBorder="1" applyAlignment="1">
      <alignment horizontal="center" vertical="center"/>
    </xf>
    <xf numFmtId="8" fontId="19" fillId="2" borderId="0" xfId="0" applyNumberFormat="1" applyFont="1" applyFill="1"/>
    <xf numFmtId="10" fontId="10" fillId="2" borderId="11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/>
    </xf>
    <xf numFmtId="10" fontId="10" fillId="2" borderId="5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/>
    <xf numFmtId="3" fontId="10" fillId="2" borderId="0" xfId="0" quotePrefix="1" applyNumberFormat="1" applyFont="1" applyFill="1" applyBorder="1" applyAlignment="1"/>
    <xf numFmtId="10" fontId="19" fillId="2" borderId="0" xfId="0" applyNumberFormat="1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/>
    <xf numFmtId="10" fontId="19" fillId="2" borderId="5" xfId="1" applyNumberFormat="1" applyFont="1" applyFill="1" applyBorder="1" applyAlignment="1">
      <alignment horizontal="center"/>
    </xf>
    <xf numFmtId="0" fontId="5" fillId="3" borderId="0" xfId="0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0" fontId="10" fillId="2" borderId="5" xfId="1" applyNumberFormat="1" applyFont="1" applyFill="1" applyBorder="1" applyAlignment="1">
      <alignment horizontal="center"/>
    </xf>
    <xf numFmtId="5" fontId="10" fillId="2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65" fontId="19" fillId="2" borderId="6" xfId="0" applyNumberFormat="1" applyFont="1" applyFill="1" applyBorder="1" applyAlignment="1">
      <alignment horizontal="center" vertical="center"/>
    </xf>
    <xf numFmtId="165" fontId="19" fillId="2" borderId="0" xfId="0" applyNumberFormat="1" applyFont="1" applyFill="1" applyBorder="1" applyAlignment="1">
      <alignment horizontal="center" vertical="center"/>
    </xf>
    <xf numFmtId="166" fontId="19" fillId="2" borderId="0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/>
    <xf numFmtId="0" fontId="2" fillId="2" borderId="0" xfId="0" applyFont="1" applyFill="1" applyAlignment="1"/>
    <xf numFmtId="169" fontId="19" fillId="2" borderId="10" xfId="0" applyNumberFormat="1" applyFont="1" applyFill="1" applyBorder="1" applyAlignment="1">
      <alignment horizontal="center"/>
    </xf>
    <xf numFmtId="166" fontId="10" fillId="2" borderId="5" xfId="0" applyNumberFormat="1" applyFont="1" applyFill="1" applyBorder="1" applyAlignment="1">
      <alignment horizontal="center" vertical="center"/>
    </xf>
    <xf numFmtId="10" fontId="19" fillId="2" borderId="4" xfId="1" applyNumberFormat="1" applyFont="1" applyFill="1" applyBorder="1" applyAlignment="1">
      <alignment horizontal="center"/>
    </xf>
    <xf numFmtId="10" fontId="10" fillId="2" borderId="4" xfId="1" applyNumberFormat="1" applyFont="1" applyFill="1" applyBorder="1" applyAlignment="1">
      <alignment horizontal="center"/>
    </xf>
    <xf numFmtId="5" fontId="10" fillId="2" borderId="10" xfId="0" applyNumberFormat="1" applyFont="1" applyFill="1" applyBorder="1" applyAlignment="1">
      <alignment horizontal="center"/>
    </xf>
    <xf numFmtId="167" fontId="10" fillId="2" borderId="10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/>
    <xf numFmtId="0" fontId="19" fillId="2" borderId="12" xfId="0" applyFont="1" applyFill="1" applyBorder="1" applyAlignment="1">
      <alignment horizontal="center" vertical="center"/>
    </xf>
    <xf numFmtId="166" fontId="19" fillId="2" borderId="13" xfId="0" applyNumberFormat="1" applyFont="1" applyFill="1" applyBorder="1" applyAlignment="1">
      <alignment horizontal="center" vertical="center"/>
    </xf>
    <xf numFmtId="165" fontId="19" fillId="2" borderId="13" xfId="0" applyNumberFormat="1" applyFont="1" applyFill="1" applyBorder="1" applyAlignment="1">
      <alignment horizontal="center" vertical="center"/>
    </xf>
    <xf numFmtId="165" fontId="19" fillId="2" borderId="14" xfId="0" applyNumberFormat="1" applyFont="1" applyFill="1" applyBorder="1" applyAlignment="1">
      <alignment horizontal="center" vertical="center"/>
    </xf>
    <xf numFmtId="166" fontId="10" fillId="2" borderId="12" xfId="0" quotePrefix="1" applyNumberFormat="1" applyFont="1" applyFill="1" applyBorder="1" applyAlignment="1">
      <alignment horizontal="left" vertical="center" wrapText="1"/>
    </xf>
    <xf numFmtId="10" fontId="10" fillId="2" borderId="0" xfId="0" applyNumberFormat="1" applyFont="1" applyFill="1" applyBorder="1" applyAlignment="1">
      <alignment horizontal="center" vertical="center"/>
    </xf>
    <xf numFmtId="167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13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vertical="center"/>
    </xf>
    <xf numFmtId="3" fontId="10" fillId="2" borderId="0" xfId="0" quotePrefix="1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0" fontId="19" fillId="2" borderId="11" xfId="0" applyNumberFormat="1" applyFont="1" applyFill="1" applyBorder="1" applyAlignment="1">
      <alignment horizontal="center"/>
    </xf>
    <xf numFmtId="10" fontId="19" fillId="2" borderId="0" xfId="0" applyNumberFormat="1" applyFont="1" applyFill="1"/>
    <xf numFmtId="170" fontId="19" fillId="2" borderId="0" xfId="2" applyNumberFormat="1" applyFont="1" applyFill="1" applyAlignment="1"/>
    <xf numFmtId="170" fontId="2" fillId="2" borderId="0" xfId="2" applyNumberFormat="1" applyFont="1" applyFill="1" applyAlignment="1"/>
    <xf numFmtId="165" fontId="19" fillId="2" borderId="0" xfId="0" applyNumberFormat="1" applyFont="1" applyFill="1" applyAlignment="1"/>
    <xf numFmtId="3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/>
    <xf numFmtId="0" fontId="2" fillId="0" borderId="0" xfId="11" applyFont="1"/>
    <xf numFmtId="0" fontId="2" fillId="2" borderId="0" xfId="11" applyFont="1" applyFill="1" applyBorder="1" applyAlignment="1"/>
    <xf numFmtId="0" fontId="2" fillId="2" borderId="0" xfId="11" applyFont="1" applyFill="1" applyBorder="1"/>
    <xf numFmtId="0" fontId="2" fillId="2" borderId="0" xfId="11" applyFont="1" applyFill="1"/>
    <xf numFmtId="0" fontId="2" fillId="3" borderId="0" xfId="11" applyFont="1" applyFill="1" applyBorder="1" applyAlignment="1"/>
    <xf numFmtId="0" fontId="2" fillId="3" borderId="0" xfId="0" applyFont="1" applyFill="1" applyBorder="1" applyAlignment="1">
      <alignment horizont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Border="1"/>
    <xf numFmtId="0" fontId="2" fillId="3" borderId="0" xfId="0" applyFont="1" applyFill="1" applyAlignment="1"/>
    <xf numFmtId="10" fontId="19" fillId="2" borderId="18" xfId="0" applyNumberFormat="1" applyFont="1" applyFill="1" applyBorder="1" applyAlignment="1">
      <alignment horizontal="center" vertical="center"/>
    </xf>
    <xf numFmtId="165" fontId="19" fillId="2" borderId="18" xfId="0" applyNumberFormat="1" applyFont="1" applyFill="1" applyBorder="1" applyAlignment="1">
      <alignment horizontal="center" vertical="center"/>
    </xf>
    <xf numFmtId="10" fontId="19" fillId="2" borderId="20" xfId="0" applyNumberFormat="1" applyFont="1" applyFill="1" applyBorder="1" applyAlignment="1">
      <alignment horizontal="center" vertical="center"/>
    </xf>
    <xf numFmtId="167" fontId="19" fillId="2" borderId="20" xfId="0" applyNumberFormat="1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166" fontId="10" fillId="2" borderId="0" xfId="0" applyNumberFormat="1" applyFont="1" applyFill="1" applyBorder="1" applyAlignment="1">
      <alignment horizontal="center" vertical="center" wrapText="1"/>
    </xf>
    <xf numFmtId="166" fontId="10" fillId="2" borderId="7" xfId="0" applyNumberFormat="1" applyFont="1" applyFill="1" applyBorder="1" applyAlignment="1">
      <alignment horizontal="center" vertical="center"/>
    </xf>
    <xf numFmtId="169" fontId="19" fillId="2" borderId="11" xfId="0" applyNumberFormat="1" applyFont="1" applyFill="1" applyBorder="1" applyAlignment="1">
      <alignment horizontal="center"/>
    </xf>
    <xf numFmtId="3" fontId="19" fillId="2" borderId="9" xfId="0" applyNumberFormat="1" applyFont="1" applyFill="1" applyBorder="1" applyAlignment="1">
      <alignment horizontal="center" vertical="center"/>
    </xf>
    <xf numFmtId="168" fontId="19" fillId="2" borderId="11" xfId="0" applyNumberFormat="1" applyFont="1" applyFill="1" applyBorder="1" applyAlignment="1">
      <alignment horizontal="center"/>
    </xf>
    <xf numFmtId="10" fontId="19" fillId="2" borderId="9" xfId="1" applyNumberFormat="1" applyFont="1" applyFill="1" applyBorder="1" applyAlignment="1">
      <alignment horizontal="center"/>
    </xf>
    <xf numFmtId="5" fontId="19" fillId="2" borderId="11" xfId="0" applyNumberFormat="1" applyFont="1" applyFill="1" applyBorder="1" applyAlignment="1">
      <alignment horizontal="center"/>
    </xf>
    <xf numFmtId="10" fontId="10" fillId="2" borderId="9" xfId="1" applyNumberFormat="1" applyFont="1" applyFill="1" applyBorder="1" applyAlignment="1">
      <alignment horizontal="center"/>
    </xf>
    <xf numFmtId="5" fontId="10" fillId="2" borderId="1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Border="1" applyAlignment="1">
      <alignment wrapText="1"/>
    </xf>
    <xf numFmtId="165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171" fontId="19" fillId="2" borderId="5" xfId="0" applyNumberFormat="1" applyFont="1" applyFill="1" applyBorder="1" applyAlignment="1">
      <alignment horizontal="center" vertical="center"/>
    </xf>
    <xf numFmtId="37" fontId="19" fillId="2" borderId="7" xfId="2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left" vertical="center"/>
    </xf>
    <xf numFmtId="171" fontId="19" fillId="2" borderId="4" xfId="0" applyNumberFormat="1" applyFont="1" applyFill="1" applyBorder="1" applyAlignment="1">
      <alignment horizontal="center" vertical="center"/>
    </xf>
    <xf numFmtId="37" fontId="10" fillId="2" borderId="10" xfId="2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left" vertical="center"/>
    </xf>
    <xf numFmtId="0" fontId="2" fillId="2" borderId="0" xfId="0" applyFont="1" applyFill="1" applyAlignment="1"/>
    <xf numFmtId="165" fontId="10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/>
    <xf numFmtId="10" fontId="19" fillId="2" borderId="0" xfId="0" applyNumberFormat="1" applyFont="1" applyFill="1" applyBorder="1" applyAlignment="1">
      <alignment horizontal="center"/>
    </xf>
    <xf numFmtId="169" fontId="19" fillId="2" borderId="0" xfId="0" applyNumberFormat="1" applyFont="1" applyFill="1" applyBorder="1" applyAlignment="1">
      <alignment horizontal="center"/>
    </xf>
    <xf numFmtId="166" fontId="10" fillId="2" borderId="0" xfId="0" applyNumberFormat="1" applyFont="1" applyFill="1" applyBorder="1" applyAlignment="1">
      <alignment horizontal="center" vertical="center"/>
    </xf>
    <xf numFmtId="166" fontId="10" fillId="2" borderId="8" xfId="0" applyNumberFormat="1" applyFont="1" applyFill="1" applyBorder="1" applyAlignment="1">
      <alignment horizontal="center" vertical="center" wrapText="1"/>
    </xf>
    <xf numFmtId="168" fontId="19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0" fontId="10" fillId="2" borderId="20" xfId="0" applyNumberFormat="1" applyFont="1" applyFill="1" applyBorder="1" applyAlignment="1">
      <alignment horizontal="center" vertical="center"/>
    </xf>
    <xf numFmtId="10" fontId="10" fillId="2" borderId="1" xfId="0" applyNumberFormat="1" applyFont="1" applyFill="1" applyBorder="1" applyAlignment="1">
      <alignment horizontal="center" vertical="center"/>
    </xf>
    <xf numFmtId="166" fontId="10" fillId="2" borderId="0" xfId="0" quotePrefix="1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10" fontId="10" fillId="2" borderId="0" xfId="0" quotePrefix="1" applyNumberFormat="1" applyFont="1" applyFill="1" applyBorder="1" applyAlignment="1">
      <alignment horizontal="center" vertical="center"/>
    </xf>
    <xf numFmtId="0" fontId="2" fillId="3" borderId="0" xfId="11" applyFont="1" applyFill="1"/>
    <xf numFmtId="3" fontId="2" fillId="2" borderId="0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5" fillId="4" borderId="15" xfId="0" applyFont="1" applyFill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/>
    <xf numFmtId="0" fontId="8" fillId="0" borderId="0" xfId="0" applyFont="1" applyAlignment="1"/>
    <xf numFmtId="0" fontId="3" fillId="2" borderId="0" xfId="0" applyFont="1" applyFill="1" applyAlignment="1"/>
    <xf numFmtId="0" fontId="5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17" fillId="0" borderId="0" xfId="0" applyFont="1" applyAlignment="1"/>
    <xf numFmtId="0" fontId="23" fillId="0" borderId="0" xfId="0" applyFont="1" applyAlignment="1"/>
    <xf numFmtId="0" fontId="2" fillId="2" borderId="0" xfId="0" applyFont="1" applyFill="1" applyAlignment="1"/>
    <xf numFmtId="0" fontId="26" fillId="2" borderId="0" xfId="0" applyFont="1" applyFill="1" applyAlignment="1">
      <alignment horizontal="left" vertical="center"/>
    </xf>
  </cellXfs>
  <cellStyles count="12">
    <cellStyle name="Comma" xfId="2" builtinId="3"/>
    <cellStyle name="Comma 2" xfId="9"/>
    <cellStyle name="Comma 3" xfId="5"/>
    <cellStyle name="Hyperlink" xfId="11" builtinId="8"/>
    <cellStyle name="Normal" xfId="0" builtinId="0"/>
    <cellStyle name="Normal 2" xfId="8"/>
    <cellStyle name="Normal 3" xfId="7"/>
    <cellStyle name="Normal 4" xfId="4"/>
    <cellStyle name="Normal 5" xfId="3"/>
    <cellStyle name="Percent" xfId="1" builtinId="5"/>
    <cellStyle name="Percent 2" xfId="10"/>
    <cellStyle name="Percent 3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zoomScale="75" zoomScaleNormal="75" workbookViewId="0">
      <selection activeCell="A30" sqref="A1:F30"/>
    </sheetView>
  </sheetViews>
  <sheetFormatPr defaultColWidth="10.75" defaultRowHeight="21" customHeight="1" x14ac:dyDescent="0.2"/>
  <cols>
    <col min="1" max="1" width="3.625" style="9" bestFit="1" customWidth="1"/>
    <col min="2" max="2" width="7.75" style="9" customWidth="1"/>
    <col min="3" max="3" width="9.375" style="9" customWidth="1"/>
    <col min="4" max="4" width="23.625" style="9" customWidth="1"/>
    <col min="5" max="5" width="3.625" style="9" bestFit="1" customWidth="1"/>
    <col min="6" max="6" width="26.75" style="9" customWidth="1"/>
    <col min="7" max="16384" width="10.75" style="9"/>
  </cols>
  <sheetData>
    <row r="1" spans="1:8" ht="21.95" customHeight="1" thickBot="1" x14ac:dyDescent="0.25">
      <c r="A1" s="211" t="s">
        <v>279</v>
      </c>
      <c r="B1" s="212"/>
      <c r="C1" s="212"/>
      <c r="D1" s="212"/>
      <c r="E1" s="212"/>
      <c r="F1" s="213"/>
    </row>
    <row r="2" spans="1:8" ht="21.95" customHeight="1" x14ac:dyDescent="0.2">
      <c r="A2" s="215" t="s">
        <v>265</v>
      </c>
      <c r="B2" s="215"/>
      <c r="C2" s="215"/>
      <c r="D2" s="215"/>
      <c r="E2" s="215"/>
      <c r="F2" s="215"/>
    </row>
    <row r="3" spans="1:8" s="12" customFormat="1" ht="21" customHeight="1" x14ac:dyDescent="0.3">
      <c r="A3" s="215" t="s">
        <v>91</v>
      </c>
      <c r="B3" s="215"/>
      <c r="C3" s="215"/>
      <c r="D3" s="215"/>
      <c r="E3" s="215"/>
      <c r="F3" s="215"/>
      <c r="H3" s="10"/>
    </row>
    <row r="4" spans="1:8" s="12" customFormat="1" ht="21" customHeight="1" x14ac:dyDescent="0.3">
      <c r="A4" s="214">
        <v>42254</v>
      </c>
      <c r="B4" s="214"/>
      <c r="C4" s="214"/>
      <c r="D4" s="214"/>
      <c r="E4" s="214"/>
      <c r="F4" s="214"/>
      <c r="G4" s="10"/>
      <c r="H4" s="10"/>
    </row>
    <row r="5" spans="1:8" s="12" customFormat="1" ht="21" customHeight="1" x14ac:dyDescent="0.3">
      <c r="A5" s="11">
        <v>1</v>
      </c>
      <c r="B5" s="10" t="s">
        <v>107</v>
      </c>
      <c r="C5" s="10"/>
      <c r="D5" s="10"/>
      <c r="E5" s="148">
        <v>25</v>
      </c>
      <c r="F5" s="151" t="s">
        <v>7</v>
      </c>
      <c r="G5" s="9"/>
      <c r="H5" s="9"/>
    </row>
    <row r="6" spans="1:8" s="12" customFormat="1" ht="21" customHeight="1" x14ac:dyDescent="0.3">
      <c r="A6" s="11">
        <v>2</v>
      </c>
      <c r="B6" s="150" t="s">
        <v>66</v>
      </c>
      <c r="C6" s="10"/>
      <c r="D6" s="10"/>
      <c r="E6" s="11">
        <v>26</v>
      </c>
      <c r="F6" s="152" t="s">
        <v>139</v>
      </c>
      <c r="G6" s="10"/>
      <c r="H6" s="10"/>
    </row>
    <row r="7" spans="1:8" s="12" customFormat="1" ht="21" customHeight="1" x14ac:dyDescent="0.3">
      <c r="A7" s="11">
        <v>3</v>
      </c>
      <c r="B7" s="151" t="s">
        <v>81</v>
      </c>
      <c r="C7" s="10"/>
      <c r="D7" s="10"/>
      <c r="E7" s="11">
        <v>27</v>
      </c>
      <c r="F7" s="152" t="s">
        <v>140</v>
      </c>
      <c r="G7" s="10"/>
      <c r="H7" s="10"/>
    </row>
    <row r="8" spans="1:8" s="12" customFormat="1" ht="21" customHeight="1" x14ac:dyDescent="0.3">
      <c r="A8" s="11">
        <v>4</v>
      </c>
      <c r="B8" s="151" t="s">
        <v>102</v>
      </c>
      <c r="C8" s="10"/>
      <c r="D8" s="10"/>
      <c r="E8" s="11">
        <v>28</v>
      </c>
      <c r="F8" s="152" t="s">
        <v>214</v>
      </c>
      <c r="G8" s="10"/>
      <c r="H8" s="10"/>
    </row>
    <row r="9" spans="1:8" s="12" customFormat="1" ht="21" customHeight="1" x14ac:dyDescent="0.3">
      <c r="A9" s="11">
        <v>5</v>
      </c>
      <c r="B9" s="151" t="s">
        <v>80</v>
      </c>
      <c r="C9" s="10"/>
      <c r="D9" s="10"/>
      <c r="E9" s="11">
        <v>29</v>
      </c>
      <c r="F9" s="151" t="s">
        <v>65</v>
      </c>
      <c r="G9" s="10"/>
      <c r="H9" s="10"/>
    </row>
    <row r="10" spans="1:8" s="12" customFormat="1" ht="21" customHeight="1" x14ac:dyDescent="0.3">
      <c r="A10" s="11">
        <v>6</v>
      </c>
      <c r="B10" s="151" t="s">
        <v>114</v>
      </c>
      <c r="C10" s="10"/>
      <c r="D10" s="10"/>
      <c r="E10" s="11">
        <v>30</v>
      </c>
      <c r="F10" s="151" t="s">
        <v>99</v>
      </c>
      <c r="G10" s="10"/>
      <c r="H10" s="10"/>
    </row>
    <row r="11" spans="1:8" s="12" customFormat="1" ht="21" customHeight="1" x14ac:dyDescent="0.3">
      <c r="A11" s="11">
        <v>7</v>
      </c>
      <c r="B11" s="151" t="s">
        <v>93</v>
      </c>
      <c r="C11" s="10"/>
      <c r="D11" s="10"/>
      <c r="E11" s="11">
        <v>31</v>
      </c>
      <c r="F11" s="151" t="s">
        <v>12</v>
      </c>
      <c r="G11" s="10"/>
      <c r="H11" s="10"/>
    </row>
    <row r="12" spans="1:8" ht="21" customHeight="1" x14ac:dyDescent="0.3">
      <c r="A12" s="11">
        <v>8</v>
      </c>
      <c r="B12" s="151" t="s">
        <v>49</v>
      </c>
      <c r="C12" s="10"/>
      <c r="D12" s="10"/>
      <c r="E12" s="11">
        <v>32</v>
      </c>
      <c r="F12" s="151" t="s">
        <v>109</v>
      </c>
      <c r="G12" s="10"/>
      <c r="H12" s="8"/>
    </row>
    <row r="13" spans="1:8" ht="21" customHeight="1" x14ac:dyDescent="0.3">
      <c r="A13" s="11">
        <v>9</v>
      </c>
      <c r="B13" s="151" t="s">
        <v>37</v>
      </c>
      <c r="C13" s="10"/>
      <c r="D13" s="10"/>
      <c r="E13" s="11">
        <v>33</v>
      </c>
      <c r="F13" s="151" t="s">
        <v>100</v>
      </c>
      <c r="G13" s="10"/>
      <c r="H13" s="8"/>
    </row>
    <row r="14" spans="1:8" ht="21" customHeight="1" x14ac:dyDescent="0.3">
      <c r="A14" s="11">
        <v>10</v>
      </c>
      <c r="B14" s="151" t="s">
        <v>92</v>
      </c>
      <c r="C14" s="10"/>
      <c r="D14" s="10"/>
      <c r="E14" s="11">
        <v>34</v>
      </c>
      <c r="F14" s="151" t="s">
        <v>63</v>
      </c>
      <c r="G14" s="10"/>
      <c r="H14" s="8"/>
    </row>
    <row r="15" spans="1:8" ht="21" customHeight="1" x14ac:dyDescent="0.3">
      <c r="A15" s="11">
        <v>11</v>
      </c>
      <c r="B15" s="151" t="s">
        <v>106</v>
      </c>
      <c r="C15" s="10"/>
      <c r="D15" s="10"/>
      <c r="E15" s="11">
        <v>35</v>
      </c>
      <c r="F15" s="151" t="s">
        <v>129</v>
      </c>
      <c r="G15" s="10"/>
      <c r="H15" s="8"/>
    </row>
    <row r="16" spans="1:8" ht="21" customHeight="1" x14ac:dyDescent="0.3">
      <c r="A16" s="11">
        <v>12</v>
      </c>
      <c r="B16" s="151" t="s">
        <v>101</v>
      </c>
      <c r="C16" s="10"/>
      <c r="D16" s="10"/>
      <c r="E16" s="11">
        <v>36</v>
      </c>
      <c r="F16" s="151" t="s">
        <v>260</v>
      </c>
      <c r="G16" s="10"/>
      <c r="H16" s="8"/>
    </row>
    <row r="17" spans="1:8" ht="21" customHeight="1" x14ac:dyDescent="0.3">
      <c r="A17" s="11">
        <v>13</v>
      </c>
      <c r="B17" s="151" t="s">
        <v>113</v>
      </c>
      <c r="C17" s="10"/>
      <c r="D17" s="10"/>
      <c r="E17" s="11">
        <v>37</v>
      </c>
      <c r="F17" s="151" t="s">
        <v>175</v>
      </c>
      <c r="G17" s="10"/>
      <c r="H17" s="8"/>
    </row>
    <row r="18" spans="1:8" ht="21" customHeight="1" x14ac:dyDescent="0.3">
      <c r="A18" s="11">
        <v>14</v>
      </c>
      <c r="B18" s="151" t="s">
        <v>112</v>
      </c>
      <c r="C18" s="10"/>
      <c r="D18" s="10"/>
      <c r="E18" s="11">
        <v>38</v>
      </c>
      <c r="F18" s="151" t="s">
        <v>177</v>
      </c>
      <c r="G18" s="10"/>
      <c r="H18" s="8"/>
    </row>
    <row r="19" spans="1:8" ht="21" customHeight="1" x14ac:dyDescent="0.3">
      <c r="A19" s="11">
        <v>15</v>
      </c>
      <c r="B19" s="151" t="s">
        <v>60</v>
      </c>
      <c r="C19" s="10"/>
      <c r="D19" s="10"/>
      <c r="E19" s="11">
        <v>39</v>
      </c>
      <c r="F19" s="151" t="s">
        <v>40</v>
      </c>
      <c r="G19" s="10"/>
      <c r="H19" s="13"/>
    </row>
    <row r="20" spans="1:8" ht="21" customHeight="1" x14ac:dyDescent="0.3">
      <c r="A20" s="11">
        <v>16</v>
      </c>
      <c r="B20" s="151" t="s">
        <v>62</v>
      </c>
      <c r="C20" s="10"/>
      <c r="D20" s="10"/>
      <c r="E20" s="11">
        <v>40</v>
      </c>
      <c r="F20" s="151" t="s">
        <v>41</v>
      </c>
      <c r="G20" s="10"/>
      <c r="H20" s="8"/>
    </row>
    <row r="21" spans="1:8" ht="21" customHeight="1" x14ac:dyDescent="0.3">
      <c r="A21" s="11">
        <v>17</v>
      </c>
      <c r="B21" s="151" t="s">
        <v>10</v>
      </c>
      <c r="C21" s="10"/>
      <c r="D21" s="10"/>
      <c r="E21" s="11">
        <v>41</v>
      </c>
      <c r="F21" s="153" t="s">
        <v>130</v>
      </c>
    </row>
    <row r="22" spans="1:8" ht="21" customHeight="1" x14ac:dyDescent="0.3">
      <c r="A22" s="11">
        <v>18</v>
      </c>
      <c r="B22" s="152" t="s">
        <v>15</v>
      </c>
      <c r="C22" s="10"/>
      <c r="D22" s="10"/>
      <c r="E22" s="11">
        <v>42</v>
      </c>
      <c r="F22" s="153" t="s">
        <v>183</v>
      </c>
      <c r="G22" s="13"/>
      <c r="H22" s="13"/>
    </row>
    <row r="23" spans="1:8" ht="21" customHeight="1" x14ac:dyDescent="0.3">
      <c r="A23" s="11">
        <v>19</v>
      </c>
      <c r="B23" s="151" t="s">
        <v>38</v>
      </c>
      <c r="C23" s="10"/>
      <c r="D23" s="149"/>
      <c r="E23" s="11">
        <v>43</v>
      </c>
      <c r="F23" s="151" t="s">
        <v>42</v>
      </c>
      <c r="G23" s="13"/>
    </row>
    <row r="24" spans="1:8" ht="21" customHeight="1" x14ac:dyDescent="0.3">
      <c r="A24" s="11">
        <v>20</v>
      </c>
      <c r="B24" s="151" t="s">
        <v>253</v>
      </c>
      <c r="C24" s="12"/>
      <c r="D24" s="10"/>
      <c r="E24" s="11">
        <v>44</v>
      </c>
      <c r="F24" s="151" t="s">
        <v>216</v>
      </c>
    </row>
    <row r="25" spans="1:8" ht="21" customHeight="1" x14ac:dyDescent="0.3">
      <c r="A25" s="11">
        <v>21</v>
      </c>
      <c r="B25" s="151" t="s">
        <v>104</v>
      </c>
      <c r="C25" s="12"/>
      <c r="D25" s="12"/>
      <c r="E25" s="11">
        <v>45</v>
      </c>
      <c r="F25" s="151" t="s">
        <v>13</v>
      </c>
    </row>
    <row r="26" spans="1:8" ht="21" customHeight="1" x14ac:dyDescent="0.3">
      <c r="A26" s="11">
        <v>22</v>
      </c>
      <c r="B26" s="154" t="s">
        <v>105</v>
      </c>
      <c r="C26" s="158"/>
      <c r="D26" s="158"/>
      <c r="E26" s="155">
        <v>46</v>
      </c>
      <c r="F26" s="154" t="s">
        <v>14</v>
      </c>
    </row>
    <row r="27" spans="1:8" ht="21" customHeight="1" x14ac:dyDescent="0.3">
      <c r="A27" s="11">
        <v>23</v>
      </c>
      <c r="B27" s="154" t="s">
        <v>128</v>
      </c>
      <c r="C27" s="158"/>
      <c r="D27" s="158"/>
      <c r="E27" s="155">
        <v>47</v>
      </c>
      <c r="F27" s="150" t="s">
        <v>252</v>
      </c>
    </row>
    <row r="28" spans="1:8" ht="21" customHeight="1" x14ac:dyDescent="0.3">
      <c r="A28" s="11">
        <v>24</v>
      </c>
      <c r="B28" s="154" t="s">
        <v>32</v>
      </c>
      <c r="C28" s="158"/>
      <c r="D28" s="158"/>
      <c r="E28" s="155">
        <v>48</v>
      </c>
      <c r="F28" s="208" t="s">
        <v>148</v>
      </c>
    </row>
    <row r="29" spans="1:8" ht="21" customHeight="1" x14ac:dyDescent="0.3">
      <c r="B29" s="104"/>
      <c r="C29" s="159"/>
      <c r="D29" s="159"/>
    </row>
    <row r="30" spans="1:8" ht="21" customHeight="1" x14ac:dyDescent="0.3">
      <c r="A30" s="209" t="s">
        <v>8</v>
      </c>
      <c r="B30" s="210"/>
      <c r="C30" s="210"/>
      <c r="D30" s="210"/>
      <c r="E30" s="210"/>
      <c r="F30" s="210"/>
    </row>
    <row r="31" spans="1:8" ht="21" customHeight="1" x14ac:dyDescent="0.2">
      <c r="D31" s="104"/>
      <c r="E31" s="104"/>
      <c r="F31" s="104"/>
    </row>
  </sheetData>
  <mergeCells count="5">
    <mergeCell ref="A30:F30"/>
    <mergeCell ref="A1:F1"/>
    <mergeCell ref="A4:F4"/>
    <mergeCell ref="A3:F3"/>
    <mergeCell ref="A2:F2"/>
  </mergeCells>
  <phoneticPr fontId="4"/>
  <hyperlinks>
    <hyperlink ref="B6" location="'Countywide AV'!A1" display="Countywide Assessed Value"/>
    <hyperlink ref="B7" location="'Unincorporated AV'!A1" display="Unincorporated Assessed Value"/>
    <hyperlink ref="B8" location="'Countywide NC'!A1" display="Countywide New Construction"/>
    <hyperlink ref="B9" location="'Unincorporated NC'!A1" display="Unincorporated New Construction"/>
    <hyperlink ref="B10" location="'Sales and Use Taxbase'!A1" display="Sales and Use Taxbase"/>
    <hyperlink ref="B11" location="'Local Sales Tax'!A1" display="Local and Option Sales Tax"/>
    <hyperlink ref="B12" location="'Transit Sales Tax'!A1" display="Metro Transit Sales Tax"/>
    <hyperlink ref="B13" location="'Mental Health Sales Tax'!A1" display="Mental Health Sales Tax"/>
    <hyperlink ref="B14" location="'CJ Sales Tax'!A1" display="Criminal Justice Sales Tax"/>
    <hyperlink ref="B15" location="'Hotel Sales Tax'!A1" display="Hotel Sales Tax"/>
    <hyperlink ref="B16" location="'Rental Car Sales Tax'!A1" display="Rental Car Sales Tax"/>
    <hyperlink ref="B17" location="REET!A1" display="Real Estate Excise Tax (REET 1)"/>
    <hyperlink ref="B18" location="'Investment Pool Nom'!A1" display="Investment Pool Nominal Rate of Return"/>
    <hyperlink ref="B19" location="'Investment Pool Real'!A1" display="Investment Pool Real Rate of Return"/>
    <hyperlink ref="B20" location="'CPI-U'!A1" display="National CPI-U"/>
    <hyperlink ref="B21" location="'CPI-W'!A1" display="National CPI-W"/>
    <hyperlink ref="B22" location="'Seattle CPI-U'!A1" display="Seattle CPI-U"/>
    <hyperlink ref="B23" location="'Seattle CPI-W'!A1" display="Seattle CPI-W"/>
    <hyperlink ref="B24" location="'COLA(new)'!A1" display="COLA Comparison"/>
    <hyperlink ref="B25" location="'Pharmaceuticals PPI'!A1" display="Pharmaceuticals PPI"/>
    <hyperlink ref="B26" location="'Transportation CPI'!A1" display="Transportation CPI"/>
    <hyperlink ref="B27" location="'Retail Gas'!A1" display="Retail Gas Prices"/>
    <hyperlink ref="B28" location="'Diesel and Gas'!A1" display="Diesel &amp; Gas Wholesale"/>
    <hyperlink ref="F6" location="Gambling!A1" display="Gambling Tax"/>
    <hyperlink ref="F7" location="'E911'!A1" display="E-911 Tax"/>
    <hyperlink ref="F8" location="Delinquencies!A1" display="P&amp;I on Property Taxes"/>
    <hyperlink ref="F9" location="CX!A1" display="Current Expense"/>
    <hyperlink ref="F10" location="'DD-MH'!A1" display="DD/MH"/>
    <hyperlink ref="F11" location="Veterans!A1" display="Veteran's Aid"/>
    <hyperlink ref="F12" location="ICRI!A1" display="Inter-County River"/>
    <hyperlink ref="F13" location="AFIS!A1" display="AFIS"/>
    <hyperlink ref="F14" location="Parks!A1" display="Parks"/>
    <hyperlink ref="F15" location="YSC!A1" display="Children &amp; Family Center"/>
    <hyperlink ref="F16" location="Veterans_Lid!A1" display="Vets &amp; Human Services"/>
    <hyperlink ref="F17" location="PSERN!A1" display="PSERN"/>
    <hyperlink ref="F18" location="BSFK!A1" display="BSFK"/>
    <hyperlink ref="F19" location="EMS!A1" display="EMS"/>
    <hyperlink ref="F20" location="CF!A1" display="Conservation Futures"/>
    <hyperlink ref="F21" location="Roads!A1" display="UAL/Roads"/>
    <hyperlink ref="F22" location="Roads2!A1" display="Roads addendum"/>
    <hyperlink ref="F23" location="Flood!A1" display="Flood"/>
    <hyperlink ref="F24" location="'Marine(Base)'!A1" display="Marine (Base)"/>
    <hyperlink ref="F25" location="Transit!A1" display="Transit"/>
    <hyperlink ref="F26" location="UTGO!A1" display="UTGO"/>
    <hyperlink ref="F5" location="Docs!A1" display="Recorded Documents"/>
    <hyperlink ref="F28" location="Appendix!A1" display="Appendix"/>
    <hyperlink ref="F27" location="'KC I+P Index'!Print_Area" display="KC I+P Index"/>
  </hyperlink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6" t="str">
        <f>Headings!E10</f>
        <v>August 2019 Criminal Justice Sales Tax Forecast</v>
      </c>
      <c r="B1" s="217"/>
      <c r="C1" s="217"/>
      <c r="D1" s="217"/>
      <c r="E1" s="217"/>
    </row>
    <row r="2" spans="1:5" ht="21.75" customHeight="1" x14ac:dyDescent="0.3">
      <c r="A2" s="216" t="s">
        <v>91</v>
      </c>
      <c r="B2" s="217"/>
      <c r="C2" s="217"/>
      <c r="D2" s="217"/>
      <c r="E2" s="217"/>
    </row>
    <row r="4" spans="1:5" ht="66" customHeight="1" x14ac:dyDescent="0.3">
      <c r="A4" s="21" t="s">
        <v>115</v>
      </c>
      <c r="B4" s="32" t="s">
        <v>87</v>
      </c>
      <c r="C4" s="32" t="s">
        <v>33</v>
      </c>
      <c r="D4" s="24" t="str">
        <f>Headings!E50</f>
        <v>% Change from July 2019 Forecast</v>
      </c>
      <c r="E4" s="36" t="str">
        <f>Headings!F50</f>
        <v>$ Change from July 2019 Forecast</v>
      </c>
    </row>
    <row r="5" spans="1:5" s="54" customFormat="1" ht="18" customHeight="1" x14ac:dyDescent="0.25">
      <c r="A5" s="39">
        <v>2010</v>
      </c>
      <c r="B5" s="40">
        <v>10916264.423007984</v>
      </c>
      <c r="C5" s="82" t="s">
        <v>85</v>
      </c>
      <c r="D5" s="52">
        <v>0</v>
      </c>
      <c r="E5" s="43">
        <v>0</v>
      </c>
    </row>
    <row r="6" spans="1:5" s="54" customFormat="1" ht="18" customHeight="1" x14ac:dyDescent="0.25">
      <c r="A6" s="44">
        <v>2011</v>
      </c>
      <c r="B6" s="45">
        <v>10722120.54531939</v>
      </c>
      <c r="C6" s="46">
        <v>-1.7784827315047602E-2</v>
      </c>
      <c r="D6" s="47">
        <v>0</v>
      </c>
      <c r="E6" s="48">
        <v>0</v>
      </c>
    </row>
    <row r="7" spans="1:5" s="54" customFormat="1" ht="18" customHeight="1" x14ac:dyDescent="0.25">
      <c r="A7" s="44">
        <v>2012</v>
      </c>
      <c r="B7" s="45">
        <v>10262902.461595936</v>
      </c>
      <c r="C7" s="46">
        <v>-4.2829035710097441E-2</v>
      </c>
      <c r="D7" s="47">
        <v>0</v>
      </c>
      <c r="E7" s="48">
        <v>0</v>
      </c>
    </row>
    <row r="8" spans="1:5" s="54" customFormat="1" ht="18" customHeight="1" x14ac:dyDescent="0.25">
      <c r="A8" s="44">
        <v>2013</v>
      </c>
      <c r="B8" s="45">
        <v>10758498.677836288</v>
      </c>
      <c r="C8" s="47">
        <v>4.8290063955580553E-2</v>
      </c>
      <c r="D8" s="47">
        <v>0</v>
      </c>
      <c r="E8" s="48">
        <v>0</v>
      </c>
    </row>
    <row r="9" spans="1:5" s="54" customFormat="1" ht="18" customHeight="1" x14ac:dyDescent="0.25">
      <c r="A9" s="44">
        <v>2014</v>
      </c>
      <c r="B9" s="45">
        <v>11528619.639012897</v>
      </c>
      <c r="C9" s="46">
        <v>7.1582567813401887E-2</v>
      </c>
      <c r="D9" s="47">
        <v>0</v>
      </c>
      <c r="E9" s="48">
        <v>0</v>
      </c>
    </row>
    <row r="10" spans="1:5" s="54" customFormat="1" ht="18" customHeight="1" x14ac:dyDescent="0.25">
      <c r="A10" s="44">
        <v>2015</v>
      </c>
      <c r="B10" s="45">
        <v>12564407.029012896</v>
      </c>
      <c r="C10" s="46">
        <v>8.9844874966200639E-2</v>
      </c>
      <c r="D10" s="47">
        <v>0</v>
      </c>
      <c r="E10" s="48">
        <v>0</v>
      </c>
    </row>
    <row r="11" spans="1:5" s="54" customFormat="1" ht="18" customHeight="1" x14ac:dyDescent="0.25">
      <c r="A11" s="44">
        <v>2016</v>
      </c>
      <c r="B11" s="45">
        <v>13243627.939012896</v>
      </c>
      <c r="C11" s="46">
        <v>5.4059129764865821E-2</v>
      </c>
      <c r="D11" s="47">
        <v>0</v>
      </c>
      <c r="E11" s="48">
        <v>0</v>
      </c>
    </row>
    <row r="12" spans="1:5" s="54" customFormat="1" ht="18" customHeight="1" x14ac:dyDescent="0.25">
      <c r="A12" s="44">
        <v>2017</v>
      </c>
      <c r="B12" s="45">
        <v>13671507.870000001</v>
      </c>
      <c r="C12" s="46">
        <v>3.2308362403224988E-2</v>
      </c>
      <c r="D12" s="47">
        <v>0</v>
      </c>
      <c r="E12" s="48">
        <v>0</v>
      </c>
    </row>
    <row r="13" spans="1:5" s="54" customFormat="1" ht="18" customHeight="1" thickBot="1" x14ac:dyDescent="0.3">
      <c r="A13" s="49">
        <v>2018</v>
      </c>
      <c r="B13" s="50">
        <v>14808959.630000001</v>
      </c>
      <c r="C13" s="51">
        <v>8.3198705718186439E-2</v>
      </c>
      <c r="D13" s="56">
        <v>0</v>
      </c>
      <c r="E13" s="85">
        <v>0</v>
      </c>
    </row>
    <row r="14" spans="1:5" s="54" customFormat="1" ht="18" customHeight="1" thickTop="1" x14ac:dyDescent="0.25">
      <c r="A14" s="44">
        <v>2019</v>
      </c>
      <c r="B14" s="45">
        <v>15534362.374130538</v>
      </c>
      <c r="C14" s="46">
        <v>4.8984044946750682E-2</v>
      </c>
      <c r="D14" s="47">
        <v>4.1266825880836855E-4</v>
      </c>
      <c r="E14" s="48">
        <v>6407.8939381949604</v>
      </c>
    </row>
    <row r="15" spans="1:5" s="54" customFormat="1" ht="18" customHeight="1" x14ac:dyDescent="0.25">
      <c r="A15" s="44">
        <v>2020</v>
      </c>
      <c r="B15" s="45">
        <v>15859419.687021136</v>
      </c>
      <c r="C15" s="46">
        <v>2.0925050224907649E-2</v>
      </c>
      <c r="D15" s="47">
        <v>3.5218040467490663E-3</v>
      </c>
      <c r="E15" s="48">
        <v>55657.752734029666</v>
      </c>
    </row>
    <row r="16" spans="1:5" s="54" customFormat="1" ht="18" customHeight="1" x14ac:dyDescent="0.25">
      <c r="A16" s="44">
        <v>2021</v>
      </c>
      <c r="B16" s="45">
        <v>16382786.61192921</v>
      </c>
      <c r="C16" s="46">
        <v>3.300038306801234E-2</v>
      </c>
      <c r="D16" s="47">
        <v>9.1418141006505138E-4</v>
      </c>
      <c r="E16" s="48">
        <v>14963.159923052415</v>
      </c>
    </row>
    <row r="17" spans="1:5" s="54" customFormat="1" ht="18" customHeight="1" x14ac:dyDescent="0.25">
      <c r="A17" s="44">
        <v>2022</v>
      </c>
      <c r="B17" s="45">
        <v>16956166.081835285</v>
      </c>
      <c r="C17" s="46">
        <v>3.4998897531178574E-2</v>
      </c>
      <c r="D17" s="47">
        <v>1.3130224895483433E-3</v>
      </c>
      <c r="E17" s="48">
        <v>22234.632829014212</v>
      </c>
    </row>
    <row r="18" spans="1:5" s="54" customFormat="1" ht="18" customHeight="1" x14ac:dyDescent="0.25">
      <c r="A18" s="44">
        <v>2023</v>
      </c>
      <c r="B18" s="45">
        <v>17553529.320719317</v>
      </c>
      <c r="C18" s="46">
        <v>3.5229853022256785E-2</v>
      </c>
      <c r="D18" s="47">
        <v>1.5792403060774785E-3</v>
      </c>
      <c r="E18" s="48">
        <v>27677.531543806195</v>
      </c>
    </row>
    <row r="19" spans="1:5" s="54" customFormat="1" ht="18" customHeight="1" x14ac:dyDescent="0.25">
      <c r="A19" s="44">
        <v>2024</v>
      </c>
      <c r="B19" s="45">
        <v>17689584.359744377</v>
      </c>
      <c r="C19" s="46">
        <v>7.7508651701436726E-3</v>
      </c>
      <c r="D19" s="47">
        <v>-6.4616779381249101E-3</v>
      </c>
      <c r="E19" s="48">
        <v>-115047.79881539568</v>
      </c>
    </row>
    <row r="20" spans="1:5" s="54" customFormat="1" ht="18" customHeight="1" x14ac:dyDescent="0.25">
      <c r="A20" s="44">
        <v>2025</v>
      </c>
      <c r="B20" s="45">
        <v>18017329.610780533</v>
      </c>
      <c r="C20" s="46">
        <v>1.8527583484776233E-2</v>
      </c>
      <c r="D20" s="47">
        <v>-7.2654464814593256E-3</v>
      </c>
      <c r="E20" s="48">
        <v>-131861.98018591851</v>
      </c>
    </row>
    <row r="21" spans="1:5" s="54" customFormat="1" ht="18" customHeight="1" x14ac:dyDescent="0.25">
      <c r="A21" s="44">
        <v>2026</v>
      </c>
      <c r="B21" s="45">
        <v>17405999.902788613</v>
      </c>
      <c r="C21" s="46">
        <v>-3.3930095147181816E-2</v>
      </c>
      <c r="D21" s="47">
        <v>-4.234459684363312E-3</v>
      </c>
      <c r="E21" s="48">
        <v>-74018.432924509048</v>
      </c>
    </row>
    <row r="22" spans="1:5" s="54" customFormat="1" ht="18" customHeight="1" x14ac:dyDescent="0.25">
      <c r="A22" s="44">
        <v>2027</v>
      </c>
      <c r="B22" s="45">
        <v>18168793.644714493</v>
      </c>
      <c r="C22" s="46">
        <v>4.3823609455706958E-2</v>
      </c>
      <c r="D22" s="47">
        <v>3.2300166232668293E-3</v>
      </c>
      <c r="E22" s="48">
        <v>58496.56063388288</v>
      </c>
    </row>
    <row r="23" spans="1:5" s="54" customFormat="1" ht="18" customHeight="1" x14ac:dyDescent="0.25">
      <c r="A23" s="44">
        <v>2028</v>
      </c>
      <c r="B23" s="45">
        <v>18756579.702116583</v>
      </c>
      <c r="C23" s="46">
        <v>3.2351408073429511E-2</v>
      </c>
      <c r="D23" s="47">
        <v>-2.0939505841497397E-3</v>
      </c>
      <c r="E23" s="48">
        <v>-39357.764237314463</v>
      </c>
    </row>
    <row r="24" spans="1:5" ht="18" customHeight="1" x14ac:dyDescent="0.3">
      <c r="A24" s="25" t="s">
        <v>4</v>
      </c>
      <c r="B24" s="3"/>
      <c r="C24" s="3"/>
    </row>
    <row r="25" spans="1:5" s="29" customFormat="1" ht="21.75" customHeight="1" x14ac:dyDescent="0.25">
      <c r="A25" s="55" t="s">
        <v>158</v>
      </c>
      <c r="B25" s="30"/>
      <c r="C25" s="30"/>
    </row>
    <row r="26" spans="1:5" ht="21.75" customHeight="1" x14ac:dyDescent="0.3">
      <c r="A26" s="79" t="s">
        <v>168</v>
      </c>
      <c r="B26" s="3"/>
      <c r="C26" s="3"/>
    </row>
    <row r="27" spans="1:5" ht="21.75" customHeight="1" x14ac:dyDescent="0.3">
      <c r="A27" s="137" t="s">
        <v>271</v>
      </c>
      <c r="B27" s="3"/>
      <c r="C27" s="3"/>
    </row>
    <row r="28" spans="1:5" ht="21.75" customHeight="1" x14ac:dyDescent="0.3">
      <c r="A28" s="137" t="s">
        <v>268</v>
      </c>
    </row>
    <row r="29" spans="1:5" ht="21.75" customHeight="1" x14ac:dyDescent="0.3">
      <c r="A29" s="137"/>
    </row>
    <row r="30" spans="1:5" ht="21.75" customHeight="1" x14ac:dyDescent="0.3">
      <c r="A30" s="209" t="str">
        <f>Headings!F10</f>
        <v>Page 10</v>
      </c>
      <c r="B30" s="210"/>
      <c r="C30" s="210"/>
      <c r="D30" s="210"/>
      <c r="E30" s="217"/>
    </row>
    <row r="32" spans="1:5" ht="21.75" customHeight="1" x14ac:dyDescent="0.3">
      <c r="A32" s="137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6" t="str">
        <f>Headings!E11</f>
        <v>August 2019 Hotel Sales Tax Forecast</v>
      </c>
      <c r="B1" s="217"/>
      <c r="C1" s="217"/>
      <c r="D1" s="217"/>
      <c r="E1" s="217"/>
    </row>
    <row r="2" spans="1:5" ht="21.75" customHeight="1" x14ac:dyDescent="0.3">
      <c r="A2" s="216" t="s">
        <v>91</v>
      </c>
      <c r="B2" s="217"/>
      <c r="C2" s="217"/>
      <c r="D2" s="217"/>
      <c r="E2" s="217"/>
    </row>
    <row r="4" spans="1:5" ht="66" customHeight="1" x14ac:dyDescent="0.3">
      <c r="A4" s="21" t="s">
        <v>115</v>
      </c>
      <c r="B4" s="32" t="s">
        <v>87</v>
      </c>
      <c r="C4" s="32" t="s">
        <v>33</v>
      </c>
      <c r="D4" s="24" t="str">
        <f>Headings!E50</f>
        <v>% Change from July 2019 Forecast</v>
      </c>
      <c r="E4" s="36" t="str">
        <f>Headings!F50</f>
        <v>$ Change from July 2019 Forecast</v>
      </c>
    </row>
    <row r="5" spans="1:5" s="54" customFormat="1" ht="18" customHeight="1" x14ac:dyDescent="0.25">
      <c r="A5" s="39">
        <v>2010</v>
      </c>
      <c r="B5" s="40">
        <v>18044615.07</v>
      </c>
      <c r="C5" s="82" t="s">
        <v>85</v>
      </c>
      <c r="D5" s="52">
        <v>0</v>
      </c>
      <c r="E5" s="43">
        <v>0</v>
      </c>
    </row>
    <row r="6" spans="1:5" s="54" customFormat="1" ht="18" customHeight="1" x14ac:dyDescent="0.25">
      <c r="A6" s="44">
        <v>2011</v>
      </c>
      <c r="B6" s="45">
        <v>19914695.420000002</v>
      </c>
      <c r="C6" s="46">
        <v>0.10363647784923358</v>
      </c>
      <c r="D6" s="47">
        <v>0</v>
      </c>
      <c r="E6" s="48">
        <v>0</v>
      </c>
    </row>
    <row r="7" spans="1:5" s="54" customFormat="1" ht="18" customHeight="1" x14ac:dyDescent="0.25">
      <c r="A7" s="44">
        <v>2012</v>
      </c>
      <c r="B7" s="45">
        <v>21267812.480999999</v>
      </c>
      <c r="C7" s="46">
        <v>6.7945656835960655E-2</v>
      </c>
      <c r="D7" s="47">
        <v>0</v>
      </c>
      <c r="E7" s="48">
        <v>0</v>
      </c>
    </row>
    <row r="8" spans="1:5" s="54" customFormat="1" ht="18" customHeight="1" x14ac:dyDescent="0.25">
      <c r="A8" s="44">
        <v>2013</v>
      </c>
      <c r="B8" s="45">
        <v>20243998</v>
      </c>
      <c r="C8" s="47">
        <v>-4.8139153094124865E-2</v>
      </c>
      <c r="D8" s="47">
        <v>0</v>
      </c>
      <c r="E8" s="48">
        <v>0</v>
      </c>
    </row>
    <row r="9" spans="1:5" s="54" customFormat="1" ht="18" customHeight="1" x14ac:dyDescent="0.25">
      <c r="A9" s="44">
        <v>2014</v>
      </c>
      <c r="B9" s="45">
        <v>23237103.519999899</v>
      </c>
      <c r="C9" s="46">
        <v>0.14785150245519185</v>
      </c>
      <c r="D9" s="47">
        <v>0</v>
      </c>
      <c r="E9" s="48">
        <v>0</v>
      </c>
    </row>
    <row r="10" spans="1:5" s="54" customFormat="1" ht="18" customHeight="1" x14ac:dyDescent="0.25">
      <c r="A10" s="44">
        <v>2015</v>
      </c>
      <c r="B10" s="45">
        <v>26115934.079999898</v>
      </c>
      <c r="C10" s="46">
        <v>0.12388938911952696</v>
      </c>
      <c r="D10" s="47">
        <v>0</v>
      </c>
      <c r="E10" s="48">
        <v>0</v>
      </c>
    </row>
    <row r="11" spans="1:5" s="54" customFormat="1" ht="18" customHeight="1" x14ac:dyDescent="0.25">
      <c r="A11" s="44">
        <v>2016</v>
      </c>
      <c r="B11" s="45">
        <v>28699357.100000001</v>
      </c>
      <c r="C11" s="46">
        <v>9.8921333316526416E-2</v>
      </c>
      <c r="D11" s="47">
        <v>0</v>
      </c>
      <c r="E11" s="48">
        <v>0</v>
      </c>
    </row>
    <row r="12" spans="1:5" s="54" customFormat="1" ht="18" customHeight="1" x14ac:dyDescent="0.25">
      <c r="A12" s="44">
        <v>2017</v>
      </c>
      <c r="B12" s="45">
        <v>31591980.010000002</v>
      </c>
      <c r="C12" s="46">
        <v>0.10079051248154958</v>
      </c>
      <c r="D12" s="47">
        <v>0</v>
      </c>
      <c r="E12" s="48">
        <v>0</v>
      </c>
    </row>
    <row r="13" spans="1:5" s="54" customFormat="1" ht="18" customHeight="1" thickBot="1" x14ac:dyDescent="0.3">
      <c r="A13" s="49">
        <v>2018</v>
      </c>
      <c r="B13" s="50">
        <v>34525943.560000002</v>
      </c>
      <c r="C13" s="51">
        <v>9.2870518057788676E-2</v>
      </c>
      <c r="D13" s="56">
        <v>0</v>
      </c>
      <c r="E13" s="85">
        <v>0</v>
      </c>
    </row>
    <row r="14" spans="1:5" s="54" customFormat="1" ht="18" customHeight="1" thickTop="1" x14ac:dyDescent="0.25">
      <c r="A14" s="44">
        <v>2019</v>
      </c>
      <c r="B14" s="45">
        <v>35920405.022413</v>
      </c>
      <c r="C14" s="46">
        <v>4.0388800960346583E-2</v>
      </c>
      <c r="D14" s="47">
        <v>-2.4342745861731463E-2</v>
      </c>
      <c r="E14" s="48">
        <v>-896217.69017989933</v>
      </c>
    </row>
    <row r="15" spans="1:5" s="54" customFormat="1" ht="18" customHeight="1" x14ac:dyDescent="0.25">
      <c r="A15" s="44">
        <v>2020</v>
      </c>
      <c r="B15" s="45">
        <v>37383061.026999004</v>
      </c>
      <c r="C15" s="46">
        <v>4.0719362815462734E-2</v>
      </c>
      <c r="D15" s="47">
        <v>-2.8985507246377828E-2</v>
      </c>
      <c r="E15" s="48">
        <v>-1115912.2694626972</v>
      </c>
    </row>
    <row r="16" spans="1:5" s="54" customFormat="1" ht="18" customHeight="1" x14ac:dyDescent="0.25">
      <c r="A16" s="44">
        <v>2021</v>
      </c>
      <c r="B16" s="45">
        <v>39144756.796484597</v>
      </c>
      <c r="C16" s="46">
        <v>4.7125508748822043E-2</v>
      </c>
      <c r="D16" s="47">
        <v>-1.4634146341463206E-2</v>
      </c>
      <c r="E16" s="48">
        <v>-581357.77420520782</v>
      </c>
    </row>
    <row r="17" spans="1:5" s="54" customFormat="1" ht="18" customHeight="1" x14ac:dyDescent="0.25">
      <c r="A17" s="44">
        <v>2022</v>
      </c>
      <c r="B17" s="45">
        <v>40692136.076675802</v>
      </c>
      <c r="C17" s="46">
        <v>3.9529669024030545E-2</v>
      </c>
      <c r="D17" s="47">
        <v>-1.4634146341463539E-2</v>
      </c>
      <c r="E17" s="48">
        <v>-604338.65460409969</v>
      </c>
    </row>
    <row r="18" spans="1:5" s="54" customFormat="1" ht="18" customHeight="1" x14ac:dyDescent="0.25">
      <c r="A18" s="44">
        <v>2023</v>
      </c>
      <c r="B18" s="45">
        <v>42350015.467844203</v>
      </c>
      <c r="C18" s="46">
        <v>4.0742009415393632E-2</v>
      </c>
      <c r="D18" s="47">
        <v>-1.4634146341461873E-2</v>
      </c>
      <c r="E18" s="48">
        <v>-628960.62575999647</v>
      </c>
    </row>
    <row r="19" spans="1:5" s="54" customFormat="1" ht="18" customHeight="1" x14ac:dyDescent="0.25">
      <c r="A19" s="44">
        <v>2024</v>
      </c>
      <c r="B19" s="45">
        <v>44232849.550994799</v>
      </c>
      <c r="C19" s="46">
        <v>4.4458875926036034E-2</v>
      </c>
      <c r="D19" s="47">
        <v>-9.2592592592588563E-3</v>
      </c>
      <c r="E19" s="48">
        <v>-413391.11729899794</v>
      </c>
    </row>
    <row r="20" spans="1:5" s="54" customFormat="1" ht="18" customHeight="1" x14ac:dyDescent="0.25">
      <c r="A20" s="44">
        <v>2025</v>
      </c>
      <c r="B20" s="45">
        <v>45859256.163176499</v>
      </c>
      <c r="C20" s="46">
        <v>3.6769202723569983E-2</v>
      </c>
      <c r="D20" s="47">
        <v>-9.2592592592610767E-3</v>
      </c>
      <c r="E20" s="48">
        <v>-428591.17909519374</v>
      </c>
    </row>
    <row r="21" spans="1:5" s="54" customFormat="1" ht="18" customHeight="1" x14ac:dyDescent="0.25">
      <c r="A21" s="44">
        <v>2026</v>
      </c>
      <c r="B21" s="45">
        <v>47735578.738280997</v>
      </c>
      <c r="C21" s="46">
        <v>4.0914806128301784E-2</v>
      </c>
      <c r="D21" s="47">
        <v>-9.2592592592596334E-3</v>
      </c>
      <c r="E21" s="48">
        <v>-446126.9040961042</v>
      </c>
    </row>
    <row r="22" spans="1:5" s="54" customFormat="1" ht="18" customHeight="1" x14ac:dyDescent="0.25">
      <c r="A22" s="44">
        <v>2027</v>
      </c>
      <c r="B22" s="45">
        <v>49891001.043298401</v>
      </c>
      <c r="C22" s="46">
        <v>4.515337117488194E-2</v>
      </c>
      <c r="D22" s="47">
        <v>-9.2592592592586342E-3</v>
      </c>
      <c r="E22" s="48">
        <v>-466271.03778780252</v>
      </c>
    </row>
    <row r="23" spans="1:5" s="54" customFormat="1" ht="18" customHeight="1" x14ac:dyDescent="0.25">
      <c r="A23" s="44">
        <v>2028</v>
      </c>
      <c r="B23" s="45">
        <v>52124557.8445329</v>
      </c>
      <c r="C23" s="46">
        <v>4.4768730923961275E-2</v>
      </c>
      <c r="D23" s="47">
        <v>-9.2592592592593004E-3</v>
      </c>
      <c r="E23" s="48">
        <v>-487145.40041619539</v>
      </c>
    </row>
    <row r="24" spans="1:5" ht="18" customHeight="1" x14ac:dyDescent="0.3">
      <c r="A24" s="25" t="s">
        <v>4</v>
      </c>
      <c r="B24" s="3"/>
      <c r="C24" s="3"/>
    </row>
    <row r="25" spans="1:5" ht="21.75" customHeight="1" x14ac:dyDescent="0.3">
      <c r="A25" s="26" t="s">
        <v>134</v>
      </c>
      <c r="B25" s="3"/>
      <c r="C25" s="3"/>
    </row>
    <row r="26" spans="1:5" ht="21.75" customHeight="1" x14ac:dyDescent="0.3">
      <c r="A26" s="137" t="s">
        <v>170</v>
      </c>
      <c r="B26" s="3"/>
      <c r="C26" s="3"/>
    </row>
    <row r="27" spans="1:5" ht="21.75" customHeight="1" x14ac:dyDescent="0.3">
      <c r="A27" s="137" t="s">
        <v>200</v>
      </c>
      <c r="B27" s="3"/>
      <c r="C27" s="3"/>
    </row>
    <row r="28" spans="1:5" ht="21.75" customHeight="1" x14ac:dyDescent="0.3">
      <c r="A28" s="140" t="s">
        <v>178</v>
      </c>
      <c r="B28" s="3"/>
      <c r="C28" s="3"/>
    </row>
    <row r="29" spans="1:5" s="102" customFormat="1" ht="21.75" customHeight="1" x14ac:dyDescent="0.3">
      <c r="A29" s="137"/>
    </row>
    <row r="30" spans="1:5" ht="21.75" customHeight="1" x14ac:dyDescent="0.3">
      <c r="A30" s="209" t="str">
        <f>Headings!F11</f>
        <v>Page 11</v>
      </c>
      <c r="B30" s="210"/>
      <c r="C30" s="210"/>
      <c r="D30" s="210"/>
      <c r="E30" s="217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6" t="str">
        <f>Headings!E12</f>
        <v>August 2019 Rental Car Sales Tax Forecast</v>
      </c>
      <c r="B1" s="217"/>
      <c r="C1" s="217"/>
      <c r="D1" s="217"/>
      <c r="E1" s="217"/>
    </row>
    <row r="2" spans="1:5" ht="21.75" customHeight="1" x14ac:dyDescent="0.3">
      <c r="A2" s="216" t="s">
        <v>91</v>
      </c>
      <c r="B2" s="217"/>
      <c r="C2" s="217"/>
      <c r="D2" s="217"/>
      <c r="E2" s="217"/>
    </row>
    <row r="4" spans="1:5" ht="66" customHeight="1" x14ac:dyDescent="0.3">
      <c r="A4" s="21" t="s">
        <v>115</v>
      </c>
      <c r="B4" s="32" t="s">
        <v>87</v>
      </c>
      <c r="C4" s="32" t="s">
        <v>33</v>
      </c>
      <c r="D4" s="24" t="str">
        <f>Headings!E50</f>
        <v>% Change from July 2019 Forecast</v>
      </c>
      <c r="E4" s="36" t="str">
        <f>Headings!F50</f>
        <v>$ Change from July 2019 Forecast</v>
      </c>
    </row>
    <row r="5" spans="1:5" s="54" customFormat="1" ht="18" customHeight="1" x14ac:dyDescent="0.25">
      <c r="A5" s="39">
        <v>2009</v>
      </c>
      <c r="B5" s="40">
        <v>2651749.77</v>
      </c>
      <c r="C5" s="82" t="s">
        <v>85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2737771</v>
      </c>
      <c r="C6" s="46">
        <v>3.2439422065076773E-2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2811096.72</v>
      </c>
      <c r="C7" s="46">
        <v>2.6782999746874481E-2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2857442.9599999902</v>
      </c>
      <c r="C8" s="46">
        <v>1.648688914552543E-2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3112670.25</v>
      </c>
      <c r="C9" s="47">
        <v>8.9320169666662563E-2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3494071.77</v>
      </c>
      <c r="C10" s="46">
        <v>0.12253193861444212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3734599.0666999999</v>
      </c>
      <c r="C11" s="46">
        <v>6.8838682354827485E-2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3938032.52</v>
      </c>
      <c r="C12" s="46">
        <v>5.4472635393164159E-2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3990916.1599999997</v>
      </c>
      <c r="C13" s="46">
        <v>1.3428949540518209E-2</v>
      </c>
      <c r="D13" s="47">
        <v>0</v>
      </c>
      <c r="E13" s="48">
        <v>0</v>
      </c>
    </row>
    <row r="14" spans="1:5" s="54" customFormat="1" ht="18" customHeight="1" thickBot="1" x14ac:dyDescent="0.3">
      <c r="A14" s="49">
        <v>2018</v>
      </c>
      <c r="B14" s="50">
        <v>4267531.57</v>
      </c>
      <c r="C14" s="51">
        <v>6.9311255588992537E-2</v>
      </c>
      <c r="D14" s="56">
        <v>0</v>
      </c>
      <c r="E14" s="85">
        <v>0</v>
      </c>
    </row>
    <row r="15" spans="1:5" s="54" customFormat="1" ht="18" customHeight="1" thickTop="1" x14ac:dyDescent="0.25">
      <c r="A15" s="44">
        <v>2019</v>
      </c>
      <c r="B15" s="45">
        <v>4435392.0984886996</v>
      </c>
      <c r="C15" s="46">
        <v>3.9334337833310862E-2</v>
      </c>
      <c r="D15" s="47">
        <v>-6.5908432191452704E-5</v>
      </c>
      <c r="E15" s="48">
        <v>-292.34900763072073</v>
      </c>
    </row>
    <row r="16" spans="1:5" s="54" customFormat="1" ht="18" customHeight="1" x14ac:dyDescent="0.25">
      <c r="A16" s="44">
        <v>2020</v>
      </c>
      <c r="B16" s="45">
        <v>4607759.1071220897</v>
      </c>
      <c r="C16" s="46">
        <v>3.8861729652294175E-2</v>
      </c>
      <c r="D16" s="47">
        <v>2.7020818742551356E-3</v>
      </c>
      <c r="E16" s="48">
        <v>12416.990638949908</v>
      </c>
    </row>
    <row r="17" spans="1:5" s="54" customFormat="1" ht="18" customHeight="1" x14ac:dyDescent="0.25">
      <c r="A17" s="44">
        <v>2021</v>
      </c>
      <c r="B17" s="45">
        <v>4736083.9785137195</v>
      </c>
      <c r="C17" s="46">
        <v>2.7849735285267352E-2</v>
      </c>
      <c r="D17" s="47">
        <v>3.3753914707788102E-3</v>
      </c>
      <c r="E17" s="48">
        <v>15932.359515549615</v>
      </c>
    </row>
    <row r="18" spans="1:5" s="54" customFormat="1" ht="18" customHeight="1" x14ac:dyDescent="0.25">
      <c r="A18" s="44">
        <v>2022</v>
      </c>
      <c r="B18" s="45">
        <v>4819777.3819072498</v>
      </c>
      <c r="C18" s="46">
        <v>1.767143567834184E-2</v>
      </c>
      <c r="D18" s="47">
        <v>3.6595751957804179E-3</v>
      </c>
      <c r="E18" s="48">
        <v>17574.024292619899</v>
      </c>
    </row>
    <row r="19" spans="1:5" s="54" customFormat="1" ht="18" customHeight="1" x14ac:dyDescent="0.25">
      <c r="A19" s="44">
        <v>2023</v>
      </c>
      <c r="B19" s="45">
        <v>4908480.3768712403</v>
      </c>
      <c r="C19" s="46">
        <v>1.8403960999727742E-2</v>
      </c>
      <c r="D19" s="47">
        <v>4.551330005089671E-3</v>
      </c>
      <c r="E19" s="48">
        <v>22238.897457369603</v>
      </c>
    </row>
    <row r="20" spans="1:5" s="54" customFormat="1" ht="18" customHeight="1" x14ac:dyDescent="0.25">
      <c r="A20" s="44">
        <v>2024</v>
      </c>
      <c r="B20" s="45">
        <v>4986059.6766372398</v>
      </c>
      <c r="C20" s="46">
        <v>1.5805156343611682E-2</v>
      </c>
      <c r="D20" s="47">
        <v>7.2249631550558302E-3</v>
      </c>
      <c r="E20" s="48">
        <v>35765.691648240201</v>
      </c>
    </row>
    <row r="21" spans="1:5" s="54" customFormat="1" ht="18" customHeight="1" x14ac:dyDescent="0.25">
      <c r="A21" s="44">
        <v>2025</v>
      </c>
      <c r="B21" s="45">
        <v>5083751.0679014903</v>
      </c>
      <c r="C21" s="46">
        <v>1.9592904537824696E-2</v>
      </c>
      <c r="D21" s="47">
        <v>7.6018971573628136E-3</v>
      </c>
      <c r="E21" s="48">
        <v>38354.585179770365</v>
      </c>
    </row>
    <row r="22" spans="1:5" s="54" customFormat="1" ht="18" customHeight="1" x14ac:dyDescent="0.25">
      <c r="A22" s="44">
        <v>2026</v>
      </c>
      <c r="B22" s="45">
        <v>5186207.4240634209</v>
      </c>
      <c r="C22" s="46">
        <v>2.0153692577284943E-2</v>
      </c>
      <c r="D22" s="47">
        <v>7.7606339082629816E-3</v>
      </c>
      <c r="E22" s="48">
        <v>39938.310583121143</v>
      </c>
    </row>
    <row r="23" spans="1:5" s="54" customFormat="1" ht="18" customHeight="1" x14ac:dyDescent="0.25">
      <c r="A23" s="44">
        <v>2027</v>
      </c>
      <c r="B23" s="45">
        <v>5303632.08506143</v>
      </c>
      <c r="C23" s="46">
        <v>2.2641720894766459E-2</v>
      </c>
      <c r="D23" s="47">
        <v>7.7165832918524302E-3</v>
      </c>
      <c r="E23" s="48">
        <v>40612.528772749938</v>
      </c>
    </row>
    <row r="24" spans="1:5" s="54" customFormat="1" ht="18" customHeight="1" x14ac:dyDescent="0.25">
      <c r="A24" s="44">
        <v>2028</v>
      </c>
      <c r="B24" s="45">
        <v>5427652.9570589</v>
      </c>
      <c r="C24" s="46">
        <v>2.3384139398884063E-2</v>
      </c>
      <c r="D24" s="47">
        <v>7.1448714325712537E-3</v>
      </c>
      <c r="E24" s="48">
        <v>38504.770921030082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26" t="s">
        <v>111</v>
      </c>
      <c r="B26" s="3"/>
      <c r="C26" s="3"/>
    </row>
    <row r="27" spans="1:5" ht="21.75" customHeight="1" x14ac:dyDescent="0.3">
      <c r="A27" s="137"/>
      <c r="B27" s="3"/>
      <c r="C27" s="3"/>
    </row>
    <row r="28" spans="1:5" ht="21.75" customHeight="1" x14ac:dyDescent="0.3">
      <c r="A28" s="138"/>
      <c r="B28" s="3"/>
      <c r="C28" s="3"/>
    </row>
    <row r="29" spans="1:5" ht="21.75" customHeight="1" x14ac:dyDescent="0.3">
      <c r="A29" s="138"/>
      <c r="B29" s="3"/>
      <c r="C29" s="3"/>
    </row>
    <row r="30" spans="1:5" ht="21.75" customHeight="1" x14ac:dyDescent="0.3">
      <c r="A30" s="209" t="str">
        <f>Headings!F12</f>
        <v>Page 12</v>
      </c>
      <c r="B30" s="210"/>
      <c r="C30" s="210"/>
      <c r="D30" s="210"/>
      <c r="E30" s="217"/>
    </row>
    <row r="32" spans="1:5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7" width="10.75" style="19"/>
    <col min="8" max="8" width="15.875" style="19" bestFit="1" customWidth="1"/>
    <col min="9" max="16384" width="10.75" style="19"/>
  </cols>
  <sheetData>
    <row r="1" spans="1:9" ht="23.25" x14ac:dyDescent="0.3">
      <c r="A1" s="216" t="str">
        <f>Headings!E13</f>
        <v>August 2019 Real Estate Excise Tax (REET 1) Forecast</v>
      </c>
      <c r="B1" s="217"/>
      <c r="C1" s="217"/>
      <c r="D1" s="217"/>
      <c r="E1" s="217"/>
    </row>
    <row r="2" spans="1:9" ht="21.75" customHeight="1" x14ac:dyDescent="0.3">
      <c r="A2" s="216" t="s">
        <v>91</v>
      </c>
      <c r="B2" s="217"/>
      <c r="C2" s="217"/>
      <c r="D2" s="217"/>
      <c r="E2" s="217"/>
    </row>
    <row r="4" spans="1:9" ht="66" customHeight="1" x14ac:dyDescent="0.3">
      <c r="A4" s="21" t="s">
        <v>115</v>
      </c>
      <c r="B4" s="32" t="s">
        <v>87</v>
      </c>
      <c r="C4" s="32" t="s">
        <v>33</v>
      </c>
      <c r="D4" s="24" t="str">
        <f>Headings!E50</f>
        <v>% Change from July 2019 Forecast</v>
      </c>
      <c r="E4" s="36" t="str">
        <f>Headings!F50</f>
        <v>$ Change from July 2019 Forecast</v>
      </c>
    </row>
    <row r="5" spans="1:9" s="54" customFormat="1" ht="18" customHeight="1" x14ac:dyDescent="0.25">
      <c r="A5" s="39">
        <v>2009</v>
      </c>
      <c r="B5" s="40">
        <v>3809800</v>
      </c>
      <c r="C5" s="82" t="s">
        <v>85</v>
      </c>
      <c r="D5" s="52">
        <v>0</v>
      </c>
      <c r="E5" s="43">
        <v>0</v>
      </c>
    </row>
    <row r="6" spans="1:9" s="54" customFormat="1" ht="18" customHeight="1" x14ac:dyDescent="0.25">
      <c r="A6" s="44">
        <v>2010</v>
      </c>
      <c r="B6" s="45">
        <v>3647888.19</v>
      </c>
      <c r="C6" s="46">
        <v>-4.2498768964250089E-2</v>
      </c>
      <c r="D6" s="47">
        <v>0</v>
      </c>
      <c r="E6" s="48">
        <v>0</v>
      </c>
    </row>
    <row r="7" spans="1:9" s="54" customFormat="1" ht="18" customHeight="1" x14ac:dyDescent="0.25">
      <c r="A7" s="44">
        <v>2011</v>
      </c>
      <c r="B7" s="45">
        <v>3293751.37</v>
      </c>
      <c r="C7" s="46">
        <v>-9.7079954635342025E-2</v>
      </c>
      <c r="D7" s="47">
        <v>0</v>
      </c>
      <c r="E7" s="48">
        <v>0</v>
      </c>
    </row>
    <row r="8" spans="1:9" s="54" customFormat="1" ht="18" customHeight="1" x14ac:dyDescent="0.25">
      <c r="A8" s="44">
        <v>2012</v>
      </c>
      <c r="B8" s="45">
        <v>4047144.57</v>
      </c>
      <c r="C8" s="46">
        <v>0.22873408322863176</v>
      </c>
      <c r="D8" s="47">
        <v>0</v>
      </c>
      <c r="E8" s="48">
        <v>0</v>
      </c>
    </row>
    <row r="9" spans="1:9" s="54" customFormat="1" ht="18" customHeight="1" x14ac:dyDescent="0.25">
      <c r="A9" s="44">
        <v>2013</v>
      </c>
      <c r="B9" s="45">
        <v>5650866.3900000043</v>
      </c>
      <c r="C9" s="47">
        <v>0.39626007726232637</v>
      </c>
      <c r="D9" s="47">
        <v>0</v>
      </c>
      <c r="E9" s="48">
        <v>0</v>
      </c>
    </row>
    <row r="10" spans="1:9" s="54" customFormat="1" ht="18" customHeight="1" x14ac:dyDescent="0.25">
      <c r="A10" s="44">
        <v>2014</v>
      </c>
      <c r="B10" s="45">
        <v>5460691.6899999995</v>
      </c>
      <c r="C10" s="46">
        <v>-3.365407830851308E-2</v>
      </c>
      <c r="D10" s="47">
        <v>0</v>
      </c>
      <c r="E10" s="48">
        <v>0</v>
      </c>
      <c r="H10" s="145"/>
      <c r="I10" s="147"/>
    </row>
    <row r="11" spans="1:9" s="54" customFormat="1" ht="18" customHeight="1" x14ac:dyDescent="0.25">
      <c r="A11" s="44">
        <v>2015</v>
      </c>
      <c r="B11" s="45">
        <v>7300582.5899999999</v>
      </c>
      <c r="C11" s="46">
        <v>0.33693367149244802</v>
      </c>
      <c r="D11" s="47">
        <v>0</v>
      </c>
      <c r="E11" s="48">
        <v>0</v>
      </c>
      <c r="H11" s="145"/>
      <c r="I11" s="147"/>
    </row>
    <row r="12" spans="1:9" s="54" customFormat="1" ht="18" customHeight="1" x14ac:dyDescent="0.25">
      <c r="A12" s="44">
        <v>2016</v>
      </c>
      <c r="B12" s="45">
        <v>7431560.2699999996</v>
      </c>
      <c r="C12" s="46">
        <v>1.7940716153174829E-2</v>
      </c>
      <c r="D12" s="47">
        <v>0</v>
      </c>
      <c r="E12" s="48">
        <v>0</v>
      </c>
      <c r="H12" s="145"/>
      <c r="I12" s="147"/>
    </row>
    <row r="13" spans="1:9" s="54" customFormat="1" ht="18" customHeight="1" x14ac:dyDescent="0.25">
      <c r="A13" s="44">
        <v>2017</v>
      </c>
      <c r="B13" s="45">
        <v>7943445.1999999993</v>
      </c>
      <c r="C13" s="46">
        <v>6.887987332436718E-2</v>
      </c>
      <c r="D13" s="47">
        <v>0</v>
      </c>
      <c r="E13" s="48">
        <v>0</v>
      </c>
      <c r="H13" s="145"/>
      <c r="I13" s="147"/>
    </row>
    <row r="14" spans="1:9" s="54" customFormat="1" ht="18" customHeight="1" thickBot="1" x14ac:dyDescent="0.3">
      <c r="A14" s="49">
        <v>2018</v>
      </c>
      <c r="B14" s="50">
        <v>7997142.709999999</v>
      </c>
      <c r="C14" s="51">
        <v>6.7599773962059295E-3</v>
      </c>
      <c r="D14" s="56">
        <v>0</v>
      </c>
      <c r="E14" s="85">
        <v>0</v>
      </c>
      <c r="H14" s="145"/>
      <c r="I14" s="147"/>
    </row>
    <row r="15" spans="1:9" s="54" customFormat="1" ht="18" customHeight="1" thickTop="1" x14ac:dyDescent="0.25">
      <c r="A15" s="44">
        <v>2019</v>
      </c>
      <c r="B15" s="45">
        <v>7501907.2764305882</v>
      </c>
      <c r="C15" s="46">
        <v>-6.1926546959096496E-2</v>
      </c>
      <c r="D15" s="47">
        <v>5.3475935828870558E-3</v>
      </c>
      <c r="E15" s="48">
        <v>39903.762108668685</v>
      </c>
      <c r="H15" s="145"/>
      <c r="I15" s="147"/>
    </row>
    <row r="16" spans="1:9" s="54" customFormat="1" ht="18" customHeight="1" x14ac:dyDescent="0.25">
      <c r="A16" s="44">
        <v>2020</v>
      </c>
      <c r="B16" s="45">
        <v>7562365.1122933486</v>
      </c>
      <c r="C16" s="46">
        <v>8.058995350783249E-3</v>
      </c>
      <c r="D16" s="47">
        <v>6.4156243519997158E-3</v>
      </c>
      <c r="E16" s="48">
        <v>48208.009294750169</v>
      </c>
      <c r="H16" s="145"/>
      <c r="I16" s="147"/>
    </row>
    <row r="17" spans="1:9" s="54" customFormat="1" ht="18" customHeight="1" x14ac:dyDescent="0.25">
      <c r="A17" s="44">
        <v>2021</v>
      </c>
      <c r="B17" s="45">
        <v>7797689.2571308985</v>
      </c>
      <c r="C17" s="46">
        <v>3.111779732176756E-2</v>
      </c>
      <c r="D17" s="47">
        <v>2.1713879333309372E-3</v>
      </c>
      <c r="E17" s="48">
        <v>16895.122495679185</v>
      </c>
      <c r="H17" s="145"/>
      <c r="I17" s="147"/>
    </row>
    <row r="18" spans="1:9" s="54" customFormat="1" ht="18" customHeight="1" x14ac:dyDescent="0.25">
      <c r="A18" s="44">
        <v>2022</v>
      </c>
      <c r="B18" s="45">
        <v>8088268.3672714401</v>
      </c>
      <c r="C18" s="46">
        <v>3.7264771723855228E-2</v>
      </c>
      <c r="D18" s="47">
        <v>3.5752261864061552E-3</v>
      </c>
      <c r="E18" s="48">
        <v>28814.370975691825</v>
      </c>
      <c r="H18" s="145"/>
      <c r="I18" s="147"/>
    </row>
    <row r="19" spans="1:9" s="54" customFormat="1" ht="18" customHeight="1" x14ac:dyDescent="0.25">
      <c r="A19" s="44">
        <v>2023</v>
      </c>
      <c r="B19" s="45">
        <v>7945298.294592198</v>
      </c>
      <c r="C19" s="46">
        <v>-1.7676227616007401E-2</v>
      </c>
      <c r="D19" s="47">
        <v>1.9277528391290488E-3</v>
      </c>
      <c r="E19" s="48">
        <v>15287.10159163177</v>
      </c>
      <c r="H19" s="145"/>
      <c r="I19" s="147"/>
    </row>
    <row r="20" spans="1:9" s="54" customFormat="1" ht="18" customHeight="1" x14ac:dyDescent="0.3">
      <c r="A20" s="44">
        <v>2024</v>
      </c>
      <c r="B20" s="45">
        <v>8265490.832361049</v>
      </c>
      <c r="C20" s="46">
        <v>4.0299624494499309E-2</v>
      </c>
      <c r="D20" s="47">
        <v>2.5784524199494729E-3</v>
      </c>
      <c r="E20" s="48">
        <v>21257.363737800159</v>
      </c>
      <c r="H20" s="146"/>
      <c r="I20" s="147"/>
    </row>
    <row r="21" spans="1:9" s="54" customFormat="1" ht="18" customHeight="1" x14ac:dyDescent="0.3">
      <c r="A21" s="44">
        <v>2025</v>
      </c>
      <c r="B21" s="45">
        <v>7468025.0520864641</v>
      </c>
      <c r="C21" s="46">
        <v>-9.6481358028049247E-2</v>
      </c>
      <c r="D21" s="47">
        <v>1.0549668169321791E-3</v>
      </c>
      <c r="E21" s="48">
        <v>7870.2158014560118</v>
      </c>
      <c r="H21" s="146"/>
      <c r="I21" s="147"/>
    </row>
    <row r="22" spans="1:9" s="54" customFormat="1" ht="18" customHeight="1" x14ac:dyDescent="0.3">
      <c r="A22" s="44">
        <v>2026</v>
      </c>
      <c r="B22" s="45">
        <v>7722513.0380571047</v>
      </c>
      <c r="C22" s="46">
        <v>3.4077012891050806E-2</v>
      </c>
      <c r="D22" s="47">
        <v>2.3494911007171382E-5</v>
      </c>
      <c r="E22" s="48">
        <v>181.43549377005547</v>
      </c>
      <c r="H22" s="146"/>
      <c r="I22" s="147"/>
    </row>
    <row r="23" spans="1:9" s="54" customFormat="1" ht="18" customHeight="1" x14ac:dyDescent="0.3">
      <c r="A23" s="44">
        <v>2027</v>
      </c>
      <c r="B23" s="45">
        <v>8008930.8065556716</v>
      </c>
      <c r="C23" s="46">
        <v>3.7088673996026778E-2</v>
      </c>
      <c r="D23" s="47">
        <v>-5.4847701671445481E-4</v>
      </c>
      <c r="E23" s="48">
        <v>-4395.1251009553671</v>
      </c>
      <c r="H23" s="146"/>
      <c r="I23" s="147"/>
    </row>
    <row r="24" spans="1:9" s="54" customFormat="1" ht="18" customHeight="1" x14ac:dyDescent="0.3">
      <c r="A24" s="44">
        <v>2028</v>
      </c>
      <c r="B24" s="45">
        <v>8300492.0470430423</v>
      </c>
      <c r="C24" s="46">
        <v>3.6404514850935543E-2</v>
      </c>
      <c r="D24" s="47">
        <v>-3.0118099303523604E-2</v>
      </c>
      <c r="E24" s="48">
        <v>-257758.2317614425</v>
      </c>
      <c r="H24" s="146"/>
      <c r="I24" s="147"/>
    </row>
    <row r="25" spans="1:9" ht="21.75" customHeight="1" x14ac:dyDescent="0.3">
      <c r="A25" s="25" t="s">
        <v>4</v>
      </c>
      <c r="B25" s="3"/>
      <c r="C25" s="3"/>
    </row>
    <row r="26" spans="1:9" ht="21.75" customHeight="1" x14ac:dyDescent="0.3">
      <c r="A26" s="26" t="s">
        <v>90</v>
      </c>
      <c r="B26" s="3"/>
      <c r="C26" s="3"/>
    </row>
    <row r="27" spans="1:9" ht="21.75" customHeight="1" x14ac:dyDescent="0.3">
      <c r="A27" s="30" t="s">
        <v>201</v>
      </c>
      <c r="B27" s="3"/>
      <c r="C27" s="3"/>
    </row>
    <row r="28" spans="1:9" ht="21.75" customHeight="1" x14ac:dyDescent="0.3">
      <c r="A28" s="137" t="s">
        <v>242</v>
      </c>
      <c r="B28" s="3"/>
      <c r="C28" s="3"/>
    </row>
    <row r="29" spans="1:9" ht="21.75" customHeight="1" x14ac:dyDescent="0.3">
      <c r="A29" s="135"/>
      <c r="B29" s="3"/>
      <c r="C29" s="3"/>
    </row>
    <row r="30" spans="1:9" ht="21.75" customHeight="1" x14ac:dyDescent="0.3">
      <c r="A30" s="209" t="str">
        <f>Headings!F13</f>
        <v>Page 13</v>
      </c>
      <c r="B30" s="210"/>
      <c r="C30" s="210"/>
      <c r="D30" s="210"/>
      <c r="E30" s="217"/>
    </row>
    <row r="32" spans="1:9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216" t="str">
        <f>Headings!E14</f>
        <v>August 2019 Investment Pool Nominal Rate of Return Forecast</v>
      </c>
      <c r="B1" s="218"/>
      <c r="C1" s="218"/>
      <c r="D1" s="218"/>
    </row>
    <row r="2" spans="1:4" ht="21.75" customHeight="1" x14ac:dyDescent="0.3">
      <c r="A2" s="216" t="s">
        <v>91</v>
      </c>
      <c r="B2" s="217"/>
      <c r="C2" s="217"/>
      <c r="D2" s="217"/>
    </row>
    <row r="4" spans="1:4" ht="66" customHeight="1" x14ac:dyDescent="0.3">
      <c r="A4" s="21" t="s">
        <v>115</v>
      </c>
      <c r="B4" s="32" t="s">
        <v>87</v>
      </c>
      <c r="C4" s="32" t="s">
        <v>33</v>
      </c>
      <c r="D4" s="24" t="str">
        <f>Headings!E50</f>
        <v>% Change from July 2019 Forecast</v>
      </c>
    </row>
    <row r="5" spans="1:4" s="54" customFormat="1" ht="18" customHeight="1" x14ac:dyDescent="0.25">
      <c r="A5" s="39">
        <v>2009</v>
      </c>
      <c r="B5" s="42">
        <v>1.755E-2</v>
      </c>
      <c r="C5" s="82" t="s">
        <v>85</v>
      </c>
      <c r="D5" s="52">
        <v>0</v>
      </c>
    </row>
    <row r="6" spans="1:4" s="54" customFormat="1" ht="18" customHeight="1" x14ac:dyDescent="0.25">
      <c r="A6" s="44">
        <v>2010</v>
      </c>
      <c r="B6" s="57">
        <v>9.6100000000000005E-3</v>
      </c>
      <c r="C6" s="46">
        <v>-7.9399999999999991E-3</v>
      </c>
      <c r="D6" s="47">
        <v>0</v>
      </c>
    </row>
    <row r="7" spans="1:4" s="54" customFormat="1" ht="18" customHeight="1" x14ac:dyDescent="0.25">
      <c r="A7" s="44">
        <v>2011</v>
      </c>
      <c r="B7" s="57">
        <v>6.1999999999999998E-3</v>
      </c>
      <c r="C7" s="46">
        <v>-3.4100000000000007E-3</v>
      </c>
      <c r="D7" s="47">
        <v>0</v>
      </c>
    </row>
    <row r="8" spans="1:4" s="54" customFormat="1" ht="18" customHeight="1" x14ac:dyDescent="0.25">
      <c r="A8" s="44">
        <v>2012</v>
      </c>
      <c r="B8" s="57">
        <v>5.5999999999999904E-3</v>
      </c>
      <c r="C8" s="46">
        <v>-6.0000000000000938E-4</v>
      </c>
      <c r="D8" s="47">
        <v>0</v>
      </c>
    </row>
    <row r="9" spans="1:4" s="54" customFormat="1" ht="18" customHeight="1" x14ac:dyDescent="0.25">
      <c r="A9" s="44">
        <v>2013</v>
      </c>
      <c r="B9" s="57">
        <v>5.1000000000000004E-3</v>
      </c>
      <c r="C9" s="46">
        <v>-4.9999999999999004E-4</v>
      </c>
      <c r="D9" s="47">
        <v>0</v>
      </c>
    </row>
    <row r="10" spans="1:4" s="54" customFormat="1" ht="18" customHeight="1" x14ac:dyDescent="0.25">
      <c r="A10" s="44">
        <v>2014</v>
      </c>
      <c r="B10" s="57">
        <v>5.0556999999999894E-3</v>
      </c>
      <c r="C10" s="46">
        <v>-4.4300000000010997E-5</v>
      </c>
      <c r="D10" s="47">
        <v>0</v>
      </c>
    </row>
    <row r="11" spans="1:4" s="54" customFormat="1" ht="18" customHeight="1" x14ac:dyDescent="0.25">
      <c r="A11" s="44">
        <v>2015</v>
      </c>
      <c r="B11" s="57">
        <v>5.9749E-3</v>
      </c>
      <c r="C11" s="46">
        <v>9.1920000000001063E-4</v>
      </c>
      <c r="D11" s="47">
        <v>0</v>
      </c>
    </row>
    <row r="12" spans="1:4" s="54" customFormat="1" ht="18" customHeight="1" x14ac:dyDescent="0.25">
      <c r="A12" s="44">
        <v>2016</v>
      </c>
      <c r="B12" s="57">
        <v>8.2862999999999999E-3</v>
      </c>
      <c r="C12" s="46">
        <v>2.3113999999999999E-3</v>
      </c>
      <c r="D12" s="47">
        <v>0</v>
      </c>
    </row>
    <row r="13" spans="1:4" s="54" customFormat="1" ht="18" customHeight="1" x14ac:dyDescent="0.25">
      <c r="A13" s="44">
        <v>2017</v>
      </c>
      <c r="B13" s="57">
        <v>1.1222000000000001E-2</v>
      </c>
      <c r="C13" s="46">
        <v>2.9357000000000012E-3</v>
      </c>
      <c r="D13" s="47">
        <v>0</v>
      </c>
    </row>
    <row r="14" spans="1:4" s="54" customFormat="1" ht="18" customHeight="1" thickBot="1" x14ac:dyDescent="0.3">
      <c r="A14" s="49">
        <v>2018</v>
      </c>
      <c r="B14" s="58">
        <v>1.7256000000000001E-2</v>
      </c>
      <c r="C14" s="51">
        <v>6.0339999999999994E-3</v>
      </c>
      <c r="D14" s="56">
        <v>0</v>
      </c>
    </row>
    <row r="15" spans="1:4" s="54" customFormat="1" ht="18" customHeight="1" thickTop="1" x14ac:dyDescent="0.25">
      <c r="A15" s="44">
        <v>2019</v>
      </c>
      <c r="B15" s="57">
        <v>2.2000000000000002E-2</v>
      </c>
      <c r="C15" s="46">
        <v>4.7440000000000017E-3</v>
      </c>
      <c r="D15" s="47">
        <v>0</v>
      </c>
    </row>
    <row r="16" spans="1:4" s="54" customFormat="1" ht="18" customHeight="1" x14ac:dyDescent="0.25">
      <c r="A16" s="44">
        <v>2020</v>
      </c>
      <c r="B16" s="57">
        <v>1.8000000000000002E-2</v>
      </c>
      <c r="C16" s="46">
        <v>-4.0000000000000001E-3</v>
      </c>
      <c r="D16" s="47">
        <v>-9.9999999999999742E-4</v>
      </c>
    </row>
    <row r="17" spans="1:4" s="54" customFormat="1" ht="18" customHeight="1" x14ac:dyDescent="0.25">
      <c r="A17" s="44">
        <v>2021</v>
      </c>
      <c r="B17" s="57">
        <v>1.7000000000000001E-2</v>
      </c>
      <c r="C17" s="46">
        <v>-1.0000000000000009E-3</v>
      </c>
      <c r="D17" s="47">
        <v>0</v>
      </c>
    </row>
    <row r="18" spans="1:4" s="54" customFormat="1" ht="18" customHeight="1" x14ac:dyDescent="0.25">
      <c r="A18" s="44">
        <v>2022</v>
      </c>
      <c r="B18" s="57">
        <v>1.8940359506519899E-2</v>
      </c>
      <c r="C18" s="46">
        <v>1.9403595065198981E-3</v>
      </c>
      <c r="D18" s="47">
        <v>-7.7529547392998777E-5</v>
      </c>
    </row>
    <row r="19" spans="1:4" s="54" customFormat="1" ht="18" customHeight="1" x14ac:dyDescent="0.25">
      <c r="A19" s="44">
        <v>2023</v>
      </c>
      <c r="B19" s="57">
        <v>2.1332381623893202E-2</v>
      </c>
      <c r="C19" s="46">
        <v>2.3920221173733026E-3</v>
      </c>
      <c r="D19" s="47">
        <v>-1.8690883765740129E-4</v>
      </c>
    </row>
    <row r="20" spans="1:4" s="54" customFormat="1" ht="18" customHeight="1" x14ac:dyDescent="0.25">
      <c r="A20" s="44">
        <v>2024</v>
      </c>
      <c r="B20" s="57">
        <v>2.35785673977424E-2</v>
      </c>
      <c r="C20" s="46">
        <v>2.2461857738491978E-3</v>
      </c>
      <c r="D20" s="47">
        <v>-1.476887324372983E-4</v>
      </c>
    </row>
    <row r="21" spans="1:4" ht="18" customHeight="1" x14ac:dyDescent="0.3">
      <c r="A21" s="44">
        <v>2025</v>
      </c>
      <c r="B21" s="57">
        <v>2.5377463016172001E-2</v>
      </c>
      <c r="C21" s="46">
        <v>1.7988956184296009E-3</v>
      </c>
      <c r="D21" s="47">
        <v>-1.2484968438740071E-4</v>
      </c>
    </row>
    <row r="22" spans="1:4" s="156" customFormat="1" ht="18" customHeight="1" x14ac:dyDescent="0.3">
      <c r="A22" s="44">
        <v>2026</v>
      </c>
      <c r="B22" s="57">
        <v>2.6862168494667504E-2</v>
      </c>
      <c r="C22" s="46">
        <v>1.484705478495503E-3</v>
      </c>
      <c r="D22" s="47">
        <v>-1.0052732375169515E-4</v>
      </c>
    </row>
    <row r="23" spans="1:4" s="193" customFormat="1" ht="18" customHeight="1" x14ac:dyDescent="0.3">
      <c r="A23" s="44">
        <v>2027</v>
      </c>
      <c r="B23" s="57">
        <v>2.8025358627461999E-2</v>
      </c>
      <c r="C23" s="46">
        <v>1.1631901327944956E-3</v>
      </c>
      <c r="D23" s="47">
        <v>-5.2896095169101959E-5</v>
      </c>
    </row>
    <row r="24" spans="1:4" s="195" customFormat="1" ht="18" customHeight="1" x14ac:dyDescent="0.3">
      <c r="A24" s="44">
        <v>2028</v>
      </c>
      <c r="B24" s="57">
        <v>2.8892827360602901E-2</v>
      </c>
      <c r="C24" s="46">
        <v>8.6746873314090187E-4</v>
      </c>
      <c r="D24" s="47">
        <v>-1.4988065363798209E-5</v>
      </c>
    </row>
    <row r="25" spans="1:4" ht="21.75" customHeight="1" x14ac:dyDescent="0.3">
      <c r="A25" s="25" t="s">
        <v>4</v>
      </c>
      <c r="B25" s="3"/>
      <c r="C25" s="3"/>
    </row>
    <row r="26" spans="1:4" ht="21.75" customHeight="1" x14ac:dyDescent="0.3">
      <c r="A26" s="26" t="s">
        <v>18</v>
      </c>
      <c r="B26" s="3"/>
      <c r="C26" s="3"/>
    </row>
    <row r="27" spans="1:4" ht="21.75" customHeight="1" x14ac:dyDescent="0.3">
      <c r="A27" s="26"/>
      <c r="B27" s="3"/>
      <c r="C27" s="3"/>
    </row>
    <row r="28" spans="1:4" ht="21.75" customHeight="1" x14ac:dyDescent="0.3">
      <c r="A28" s="138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209" t="str">
        <f>Headings!F14</f>
        <v>Page 14</v>
      </c>
      <c r="B30" s="210"/>
      <c r="C30" s="210"/>
      <c r="D30" s="210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216" t="str">
        <f>Headings!E15</f>
        <v>August 2019 Investment Pool Real Rate of Return Forecast</v>
      </c>
      <c r="B1" s="218"/>
      <c r="C1" s="218"/>
      <c r="D1" s="218"/>
    </row>
    <row r="2" spans="1:4" ht="21.75" customHeight="1" x14ac:dyDescent="0.3">
      <c r="A2" s="216" t="s">
        <v>91</v>
      </c>
      <c r="B2" s="217"/>
      <c r="C2" s="217"/>
      <c r="D2" s="217"/>
    </row>
    <row r="4" spans="1:4" ht="66" customHeight="1" x14ac:dyDescent="0.3">
      <c r="A4" s="21" t="s">
        <v>115</v>
      </c>
      <c r="B4" s="32" t="s">
        <v>87</v>
      </c>
      <c r="C4" s="32" t="s">
        <v>33</v>
      </c>
      <c r="D4" s="24" t="str">
        <f>Headings!E50</f>
        <v>% Change from July 2019 Forecast</v>
      </c>
    </row>
    <row r="5" spans="1:4" s="54" customFormat="1" ht="18" customHeight="1" x14ac:dyDescent="0.25">
      <c r="A5" s="39">
        <v>2009</v>
      </c>
      <c r="B5" s="42">
        <v>1.1657044481214518E-2</v>
      </c>
      <c r="C5" s="82" t="s">
        <v>85</v>
      </c>
      <c r="D5" s="52">
        <v>0</v>
      </c>
    </row>
    <row r="6" spans="1:4" s="54" customFormat="1" ht="18" customHeight="1" x14ac:dyDescent="0.25">
      <c r="A6" s="44">
        <v>2010</v>
      </c>
      <c r="B6" s="57">
        <v>6.6483265032442063E-3</v>
      </c>
      <c r="C6" s="46">
        <v>-5.0087179779703117E-3</v>
      </c>
      <c r="D6" s="47">
        <v>0</v>
      </c>
    </row>
    <row r="7" spans="1:4" s="54" customFormat="1" ht="18" customHeight="1" x14ac:dyDescent="0.25">
      <c r="A7" s="44">
        <v>2011</v>
      </c>
      <c r="B7" s="57">
        <v>-2.0048131806757796E-2</v>
      </c>
      <c r="C7" s="46">
        <v>-2.6696458310002003E-2</v>
      </c>
      <c r="D7" s="47">
        <v>0</v>
      </c>
    </row>
    <row r="8" spans="1:4" s="54" customFormat="1" ht="18" customHeight="1" x14ac:dyDescent="0.25">
      <c r="A8" s="44">
        <v>2012</v>
      </c>
      <c r="B8" s="57">
        <v>-1.9251061119654134E-2</v>
      </c>
      <c r="C8" s="46">
        <v>7.9707068710366258E-4</v>
      </c>
      <c r="D8" s="47">
        <v>0</v>
      </c>
    </row>
    <row r="9" spans="1:4" s="54" customFormat="1" ht="18" customHeight="1" x14ac:dyDescent="0.25">
      <c r="A9" s="44">
        <v>2013</v>
      </c>
      <c r="B9" s="57">
        <v>-6.9663760592472146E-3</v>
      </c>
      <c r="C9" s="46">
        <v>1.2284685060406919E-2</v>
      </c>
      <c r="D9" s="47">
        <v>0</v>
      </c>
    </row>
    <row r="10" spans="1:4" s="54" customFormat="1" ht="18" customHeight="1" x14ac:dyDescent="0.25">
      <c r="A10" s="44">
        <v>2014</v>
      </c>
      <c r="B10" s="57">
        <v>-1.3144281885471898E-2</v>
      </c>
      <c r="C10" s="46">
        <v>-6.1779058262246833E-3</v>
      </c>
      <c r="D10" s="47">
        <v>0</v>
      </c>
    </row>
    <row r="11" spans="1:4" s="54" customFormat="1" ht="18" customHeight="1" x14ac:dyDescent="0.25">
      <c r="A11" s="44">
        <v>2015</v>
      </c>
      <c r="B11" s="57">
        <v>-7.5234077565325963E-3</v>
      </c>
      <c r="C11" s="46">
        <v>5.6208741289393016E-3</v>
      </c>
      <c r="D11" s="47">
        <v>0</v>
      </c>
    </row>
    <row r="12" spans="1:4" s="54" customFormat="1" ht="18" customHeight="1" x14ac:dyDescent="0.25">
      <c r="A12" s="44">
        <v>2016</v>
      </c>
      <c r="B12" s="57">
        <v>-1.3557806575488662E-2</v>
      </c>
      <c r="C12" s="46">
        <v>-6.034398818956066E-3</v>
      </c>
      <c r="D12" s="47">
        <v>0</v>
      </c>
    </row>
    <row r="13" spans="1:4" s="54" customFormat="1" ht="18" customHeight="1" x14ac:dyDescent="0.25">
      <c r="A13" s="44">
        <v>2017</v>
      </c>
      <c r="B13" s="57">
        <v>-1.8737224587692447E-2</v>
      </c>
      <c r="C13" s="46">
        <v>-5.1794180122037847E-3</v>
      </c>
      <c r="D13" s="47">
        <v>0</v>
      </c>
    </row>
    <row r="14" spans="1:4" s="54" customFormat="1" ht="18" customHeight="1" thickBot="1" x14ac:dyDescent="0.3">
      <c r="A14" s="49">
        <v>2018</v>
      </c>
      <c r="B14" s="58">
        <v>-1.3801583346866542E-2</v>
      </c>
      <c r="C14" s="51">
        <v>4.9356412408259054E-3</v>
      </c>
      <c r="D14" s="56">
        <v>0</v>
      </c>
    </row>
    <row r="15" spans="1:4" s="54" customFormat="1" ht="18" customHeight="1" thickTop="1" x14ac:dyDescent="0.25">
      <c r="A15" s="44">
        <v>2019</v>
      </c>
      <c r="B15" s="57">
        <v>-4.756897704243146E-3</v>
      </c>
      <c r="C15" s="46">
        <v>9.0446856426233957E-3</v>
      </c>
      <c r="D15" s="47">
        <v>-6.9545040170349015E-4</v>
      </c>
    </row>
    <row r="16" spans="1:4" s="54" customFormat="1" ht="18" customHeight="1" x14ac:dyDescent="0.25">
      <c r="A16" s="44">
        <v>2020</v>
      </c>
      <c r="B16" s="57">
        <v>-6.2149013254702012E-3</v>
      </c>
      <c r="C16" s="46">
        <v>-1.4580036212270553E-3</v>
      </c>
      <c r="D16" s="47">
        <v>-1.3661866015234336E-3</v>
      </c>
    </row>
    <row r="17" spans="1:4" s="54" customFormat="1" ht="18" customHeight="1" x14ac:dyDescent="0.25">
      <c r="A17" s="44">
        <v>2021</v>
      </c>
      <c r="B17" s="57">
        <v>-7.4986163117887195E-3</v>
      </c>
      <c r="C17" s="46">
        <v>-1.2837149863185182E-3</v>
      </c>
      <c r="D17" s="47">
        <v>-1.6642644173151533E-3</v>
      </c>
    </row>
    <row r="18" spans="1:4" s="54" customFormat="1" ht="18" customHeight="1" x14ac:dyDescent="0.25">
      <c r="A18" s="44">
        <v>2022</v>
      </c>
      <c r="B18" s="57">
        <v>-5.7907659005234091E-3</v>
      </c>
      <c r="C18" s="46">
        <v>1.7078504112653103E-3</v>
      </c>
      <c r="D18" s="47">
        <v>-2.2421569821466925E-3</v>
      </c>
    </row>
    <row r="19" spans="1:4" s="54" customFormat="1" ht="18" customHeight="1" x14ac:dyDescent="0.25">
      <c r="A19" s="44">
        <v>2023</v>
      </c>
      <c r="B19" s="57">
        <v>-3.3198468672942516E-3</v>
      </c>
      <c r="C19" s="46">
        <v>2.4709190332291575E-3</v>
      </c>
      <c r="D19" s="47">
        <v>-2.6912728650796414E-3</v>
      </c>
    </row>
    <row r="20" spans="1:4" s="54" customFormat="1" ht="18" customHeight="1" x14ac:dyDescent="0.25">
      <c r="A20" s="44">
        <v>2024</v>
      </c>
      <c r="B20" s="57">
        <v>-3.409786988441077E-3</v>
      </c>
      <c r="C20" s="46">
        <v>-8.9940121146825369E-5</v>
      </c>
      <c r="D20" s="47">
        <v>-4.2261764593631845E-3</v>
      </c>
    </row>
    <row r="21" spans="1:4" ht="18" customHeight="1" x14ac:dyDescent="0.3">
      <c r="A21" s="44">
        <v>2025</v>
      </c>
      <c r="B21" s="57">
        <v>-1.4487279202275438E-3</v>
      </c>
      <c r="C21" s="46">
        <v>1.9610590682135332E-3</v>
      </c>
      <c r="D21" s="47">
        <v>-3.8362618713210228E-3</v>
      </c>
    </row>
    <row r="22" spans="1:4" s="156" customFormat="1" ht="18" customHeight="1" x14ac:dyDescent="0.3">
      <c r="A22" s="44">
        <v>2026</v>
      </c>
      <c r="B22" s="57">
        <v>3.7477717534684096E-4</v>
      </c>
      <c r="C22" s="46">
        <v>1.8235050955743848E-3</v>
      </c>
      <c r="D22" s="47">
        <v>-3.4459540346274409E-3</v>
      </c>
    </row>
    <row r="23" spans="1:4" s="193" customFormat="1" ht="18" customHeight="1" x14ac:dyDescent="0.3">
      <c r="A23" s="44">
        <v>2027</v>
      </c>
      <c r="B23" s="57">
        <v>1.4143528873971078E-3</v>
      </c>
      <c r="C23" s="46">
        <v>1.0395757120502669E-3</v>
      </c>
      <c r="D23" s="47">
        <v>-3.2704687520548337E-3</v>
      </c>
    </row>
    <row r="24" spans="1:4" s="195" customFormat="1" ht="18" customHeight="1" x14ac:dyDescent="0.3">
      <c r="A24" s="44">
        <v>2028</v>
      </c>
      <c r="B24" s="57">
        <v>2.1157503943922684E-3</v>
      </c>
      <c r="C24" s="46">
        <v>7.0139750699516057E-4</v>
      </c>
      <c r="D24" s="47">
        <v>-3.0853469716609627E-3</v>
      </c>
    </row>
    <row r="25" spans="1:4" ht="21.75" customHeight="1" x14ac:dyDescent="0.3">
      <c r="A25" s="25" t="s">
        <v>4</v>
      </c>
      <c r="B25" s="3"/>
      <c r="C25" s="3"/>
    </row>
    <row r="26" spans="1:4" ht="21.75" customHeight="1" x14ac:dyDescent="0.3">
      <c r="A26" s="26" t="s">
        <v>39</v>
      </c>
      <c r="B26" s="3"/>
      <c r="C26" s="3"/>
    </row>
    <row r="27" spans="1:4" ht="21.75" customHeight="1" x14ac:dyDescent="0.3">
      <c r="A27" s="30" t="s">
        <v>202</v>
      </c>
      <c r="B27" s="3"/>
      <c r="C27" s="3"/>
    </row>
    <row r="28" spans="1:4" ht="21.75" customHeight="1" x14ac:dyDescent="0.3">
      <c r="A28" s="138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209" t="str">
        <f>Headings!F15</f>
        <v>Page 15</v>
      </c>
      <c r="B30" s="210"/>
      <c r="C30" s="210"/>
      <c r="D30" s="210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216" t="str">
        <f>Headings!E16</f>
        <v>August 2019 National CPI-U Forecast</v>
      </c>
      <c r="B1" s="218"/>
      <c r="C1" s="218"/>
      <c r="D1" s="218"/>
    </row>
    <row r="2" spans="1:4" ht="21.75" customHeight="1" x14ac:dyDescent="0.3">
      <c r="A2" s="216" t="s">
        <v>91</v>
      </c>
      <c r="B2" s="217"/>
      <c r="C2" s="217"/>
      <c r="D2" s="217"/>
    </row>
    <row r="4" spans="1:4" ht="66" customHeight="1" x14ac:dyDescent="0.3">
      <c r="A4" s="21" t="s">
        <v>115</v>
      </c>
      <c r="B4" s="32" t="s">
        <v>87</v>
      </c>
      <c r="C4" s="32" t="s">
        <v>33</v>
      </c>
      <c r="D4" s="24" t="str">
        <f>Headings!E50</f>
        <v>% Change from July 2019 Forecast</v>
      </c>
    </row>
    <row r="5" spans="1:4" s="54" customFormat="1" ht="18" customHeight="1" x14ac:dyDescent="0.25">
      <c r="A5" s="39">
        <v>2009</v>
      </c>
      <c r="B5" s="42">
        <v>-3.5577767146764898E-3</v>
      </c>
      <c r="C5" s="82" t="s">
        <v>85</v>
      </c>
      <c r="D5" s="52">
        <v>0</v>
      </c>
    </row>
    <row r="6" spans="1:4" s="54" customFormat="1" ht="18" customHeight="1" x14ac:dyDescent="0.25">
      <c r="A6" s="44">
        <v>2010</v>
      </c>
      <c r="B6" s="57">
        <v>1.64027650242148E-2</v>
      </c>
      <c r="C6" s="46">
        <v>1.996054173889129E-2</v>
      </c>
      <c r="D6" s="47">
        <v>0</v>
      </c>
    </row>
    <row r="7" spans="1:4" s="54" customFormat="1" ht="18" customHeight="1" x14ac:dyDescent="0.25">
      <c r="A7" s="44">
        <v>2011</v>
      </c>
      <c r="B7" s="57">
        <v>3.1565285981582696E-2</v>
      </c>
      <c r="C7" s="46">
        <v>1.5162520957367896E-2</v>
      </c>
      <c r="D7" s="47">
        <v>0</v>
      </c>
    </row>
    <row r="8" spans="1:4" s="54" customFormat="1" ht="18" customHeight="1" x14ac:dyDescent="0.25">
      <c r="A8" s="44">
        <v>2012</v>
      </c>
      <c r="B8" s="57">
        <v>2.0694499397614301E-2</v>
      </c>
      <c r="C8" s="46">
        <v>-1.0870786583968395E-2</v>
      </c>
      <c r="D8" s="47">
        <v>0</v>
      </c>
    </row>
    <row r="9" spans="1:4" s="54" customFormat="1" ht="18" customHeight="1" x14ac:dyDescent="0.25">
      <c r="A9" s="44">
        <v>2013</v>
      </c>
      <c r="B9" s="57">
        <v>1.46475953204352E-2</v>
      </c>
      <c r="C9" s="46">
        <v>-6.0469040771791004E-3</v>
      </c>
      <c r="D9" s="47">
        <v>0</v>
      </c>
    </row>
    <row r="10" spans="1:4" s="54" customFormat="1" ht="18" customHeight="1" x14ac:dyDescent="0.25">
      <c r="A10" s="44">
        <v>2014</v>
      </c>
      <c r="B10" s="57">
        <v>1.62218778572869E-2</v>
      </c>
      <c r="C10" s="46">
        <v>1.5742825368517E-3</v>
      </c>
      <c r="D10" s="47">
        <v>0</v>
      </c>
    </row>
    <row r="11" spans="1:4" s="54" customFormat="1" ht="18" customHeight="1" x14ac:dyDescent="0.25">
      <c r="A11" s="44">
        <v>2015</v>
      </c>
      <c r="B11" s="57">
        <v>1.1869762097864701E-3</v>
      </c>
      <c r="C11" s="46">
        <v>-1.503490164750043E-2</v>
      </c>
      <c r="D11" s="47">
        <v>0</v>
      </c>
    </row>
    <row r="12" spans="1:4" s="54" customFormat="1" ht="18" customHeight="1" x14ac:dyDescent="0.25">
      <c r="A12" s="44">
        <v>2016</v>
      </c>
      <c r="B12" s="57">
        <v>1.26151288726126E-2</v>
      </c>
      <c r="C12" s="46">
        <v>1.142815266282613E-2</v>
      </c>
      <c r="D12" s="47">
        <v>0</v>
      </c>
    </row>
    <row r="13" spans="1:4" s="54" customFormat="1" ht="18" customHeight="1" x14ac:dyDescent="0.25">
      <c r="A13" s="44">
        <v>2017</v>
      </c>
      <c r="B13" s="57">
        <v>2.1303545313261698E-2</v>
      </c>
      <c r="C13" s="46">
        <v>8.688416440649098E-3</v>
      </c>
      <c r="D13" s="47">
        <v>0</v>
      </c>
    </row>
    <row r="14" spans="1:4" s="54" customFormat="1" ht="18" customHeight="1" thickBot="1" x14ac:dyDescent="0.3">
      <c r="A14" s="49">
        <v>2018</v>
      </c>
      <c r="B14" s="58">
        <v>2.4425832969281899E-2</v>
      </c>
      <c r="C14" s="51">
        <v>3.1222876560202013E-3</v>
      </c>
      <c r="D14" s="56">
        <v>0</v>
      </c>
    </row>
    <row r="15" spans="1:4" s="54" customFormat="1" ht="18" customHeight="1" thickTop="1" x14ac:dyDescent="0.25">
      <c r="A15" s="44">
        <v>2019</v>
      </c>
      <c r="B15" s="57">
        <v>2.0601620454426598E-2</v>
      </c>
      <c r="C15" s="46">
        <v>-3.8242125148553012E-3</v>
      </c>
      <c r="D15" s="47">
        <v>-1.8052153670109969E-4</v>
      </c>
    </row>
    <row r="16" spans="1:4" s="54" customFormat="1" ht="18" customHeight="1" x14ac:dyDescent="0.25">
      <c r="A16" s="44">
        <v>2020</v>
      </c>
      <c r="B16" s="57">
        <v>2.28055132274541E-2</v>
      </c>
      <c r="C16" s="46">
        <v>2.2038927730275021E-3</v>
      </c>
      <c r="D16" s="47">
        <v>-8.0029497206007827E-6</v>
      </c>
    </row>
    <row r="17" spans="1:4" s="54" customFormat="1" ht="18" customHeight="1" x14ac:dyDescent="0.25">
      <c r="A17" s="44">
        <v>2021</v>
      </c>
      <c r="B17" s="57">
        <v>2.4109573187111901E-2</v>
      </c>
      <c r="C17" s="46">
        <v>1.3040599596578009E-3</v>
      </c>
      <c r="D17" s="47">
        <v>9.2632614336610186E-4</v>
      </c>
    </row>
    <row r="18" spans="1:4" s="54" customFormat="1" ht="18" customHeight="1" x14ac:dyDescent="0.25">
      <c r="A18" s="44">
        <v>2022</v>
      </c>
      <c r="B18" s="57">
        <v>2.4706995707900702E-2</v>
      </c>
      <c r="C18" s="46">
        <v>5.974225207888012E-4</v>
      </c>
      <c r="D18" s="47">
        <v>1.3230543704773022E-3</v>
      </c>
    </row>
    <row r="19" spans="1:4" s="54" customFormat="1" ht="18" customHeight="1" x14ac:dyDescent="0.25">
      <c r="A19" s="44">
        <v>2023</v>
      </c>
      <c r="B19" s="57">
        <v>2.5331529539261401E-2</v>
      </c>
      <c r="C19" s="46">
        <v>6.2453383136069907E-4</v>
      </c>
      <c r="D19" s="47">
        <v>1.9732522868525018E-3</v>
      </c>
    </row>
    <row r="20" spans="1:4" s="54" customFormat="1" ht="18" customHeight="1" x14ac:dyDescent="0.25">
      <c r="A20" s="44">
        <v>2024</v>
      </c>
      <c r="B20" s="57">
        <v>2.55947530251481E-2</v>
      </c>
      <c r="C20" s="46">
        <v>2.6322348588669886E-4</v>
      </c>
      <c r="D20" s="47">
        <v>1.6468500279232974E-3</v>
      </c>
    </row>
    <row r="21" spans="1:4" ht="18" customHeight="1" x14ac:dyDescent="0.3">
      <c r="A21" s="44">
        <v>2025</v>
      </c>
      <c r="B21" s="57">
        <v>2.4991908264577402E-2</v>
      </c>
      <c r="C21" s="46">
        <v>-6.0284476057069838E-4</v>
      </c>
      <c r="D21" s="47">
        <v>9.8465143962290363E-4</v>
      </c>
    </row>
    <row r="22" spans="1:4" s="156" customFormat="1" ht="18" customHeight="1" x14ac:dyDescent="0.3">
      <c r="A22" s="44">
        <v>2026</v>
      </c>
      <c r="B22" s="57">
        <v>2.4849489880685697E-2</v>
      </c>
      <c r="C22" s="46">
        <v>-1.4241838389170494E-4</v>
      </c>
      <c r="D22" s="47">
        <v>8.3456477176829455E-4</v>
      </c>
    </row>
    <row r="23" spans="1:4" s="193" customFormat="1" ht="18" customHeight="1" x14ac:dyDescent="0.3">
      <c r="A23" s="44">
        <v>2027</v>
      </c>
      <c r="B23" s="57">
        <v>2.5063939094122301E-2</v>
      </c>
      <c r="C23" s="46">
        <v>2.144492134366037E-4</v>
      </c>
      <c r="D23" s="47">
        <v>5.1925131652590106E-4</v>
      </c>
    </row>
    <row r="24" spans="1:4" s="195" customFormat="1" ht="18" customHeight="1" x14ac:dyDescent="0.3">
      <c r="A24" s="44">
        <v>2028</v>
      </c>
      <c r="B24" s="57">
        <v>2.51662457923616E-2</v>
      </c>
      <c r="C24" s="46">
        <v>1.0230669823929964E-4</v>
      </c>
      <c r="D24" s="47">
        <v>3.063495484643998E-4</v>
      </c>
    </row>
    <row r="25" spans="1:4" ht="21.75" customHeight="1" x14ac:dyDescent="0.3">
      <c r="A25" s="25" t="s">
        <v>4</v>
      </c>
      <c r="B25" s="3"/>
      <c r="C25" s="3"/>
    </row>
    <row r="26" spans="1:4" ht="21.75" customHeight="1" x14ac:dyDescent="0.3">
      <c r="A26" s="26" t="s">
        <v>137</v>
      </c>
      <c r="B26" s="3"/>
      <c r="C26" s="3"/>
    </row>
    <row r="27" spans="1:4" ht="21.75" customHeight="1" x14ac:dyDescent="0.3">
      <c r="A27" s="30"/>
      <c r="B27" s="3"/>
      <c r="C27" s="3"/>
    </row>
    <row r="28" spans="1:4" ht="21.75" customHeight="1" x14ac:dyDescent="0.3">
      <c r="A28" s="138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209" t="str">
        <f>Headings!F16</f>
        <v>Page 16</v>
      </c>
      <c r="B30" s="210"/>
      <c r="C30" s="210"/>
      <c r="D30" s="210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5" ht="23.25" x14ac:dyDescent="0.3">
      <c r="A1" s="216" t="str">
        <f>Headings!E17</f>
        <v>August 2019 National CPI-W Forecast</v>
      </c>
      <c r="B1" s="218"/>
      <c r="C1" s="218"/>
      <c r="D1" s="218"/>
    </row>
    <row r="2" spans="1:5" ht="21.75" customHeight="1" x14ac:dyDescent="0.3">
      <c r="A2" s="216" t="s">
        <v>91</v>
      </c>
      <c r="B2" s="217"/>
      <c r="C2" s="217"/>
      <c r="D2" s="217"/>
    </row>
    <row r="4" spans="1:5" ht="66" customHeight="1" x14ac:dyDescent="0.3">
      <c r="A4" s="21" t="s">
        <v>115</v>
      </c>
      <c r="B4" s="32" t="s">
        <v>87</v>
      </c>
      <c r="C4" s="32" t="s">
        <v>33</v>
      </c>
      <c r="D4" s="24" t="str">
        <f>Headings!E50</f>
        <v>% Change from July 2019 Forecast</v>
      </c>
    </row>
    <row r="5" spans="1:5" s="54" customFormat="1" ht="18" customHeight="1" x14ac:dyDescent="0.25">
      <c r="A5" s="39">
        <v>2009</v>
      </c>
      <c r="B5" s="42">
        <v>-6.7423822452180506E-3</v>
      </c>
      <c r="C5" s="82" t="s">
        <v>85</v>
      </c>
      <c r="D5" s="92">
        <v>0</v>
      </c>
    </row>
    <row r="6" spans="1:5" s="54" customFormat="1" ht="18" customHeight="1" x14ac:dyDescent="0.25">
      <c r="A6" s="44">
        <v>2010</v>
      </c>
      <c r="B6" s="57">
        <v>2.0688832705242501E-2</v>
      </c>
      <c r="C6" s="46">
        <v>2.7431214950460553E-2</v>
      </c>
      <c r="D6" s="83">
        <v>0</v>
      </c>
    </row>
    <row r="7" spans="1:5" s="54" customFormat="1" ht="18" customHeight="1" x14ac:dyDescent="0.25">
      <c r="A7" s="44">
        <v>2011</v>
      </c>
      <c r="B7" s="57">
        <v>3.5556884940200997E-2</v>
      </c>
      <c r="C7" s="46">
        <v>1.4868052234958497E-2</v>
      </c>
      <c r="D7" s="83">
        <v>0</v>
      </c>
    </row>
    <row r="8" spans="1:5" s="54" customFormat="1" ht="18" customHeight="1" x14ac:dyDescent="0.25">
      <c r="A8" s="44">
        <v>2012</v>
      </c>
      <c r="B8" s="57">
        <v>2.10041746586935E-2</v>
      </c>
      <c r="C8" s="46">
        <v>-1.4552710281507498E-2</v>
      </c>
      <c r="D8" s="83">
        <v>0</v>
      </c>
    </row>
    <row r="9" spans="1:5" s="54" customFormat="1" ht="18" customHeight="1" x14ac:dyDescent="0.25">
      <c r="A9" s="44">
        <v>2013</v>
      </c>
      <c r="B9" s="57">
        <v>1.3680827833743602E-2</v>
      </c>
      <c r="C9" s="46">
        <v>-7.323346824949898E-3</v>
      </c>
      <c r="D9" s="83">
        <v>0</v>
      </c>
    </row>
    <row r="10" spans="1:5" s="54" customFormat="1" ht="18" customHeight="1" x14ac:dyDescent="0.25">
      <c r="A10" s="44">
        <v>2014</v>
      </c>
      <c r="B10" s="57">
        <v>1.50311349880516E-2</v>
      </c>
      <c r="C10" s="46">
        <v>1.3503071543079989E-3</v>
      </c>
      <c r="D10" s="83">
        <v>0</v>
      </c>
      <c r="E10" s="59"/>
    </row>
    <row r="11" spans="1:5" s="54" customFormat="1" ht="18" customHeight="1" x14ac:dyDescent="0.25">
      <c r="A11" s="44">
        <v>2015</v>
      </c>
      <c r="B11" s="57">
        <v>-4.1285211645779498E-3</v>
      </c>
      <c r="C11" s="46">
        <v>-1.9159656152629552E-2</v>
      </c>
      <c r="D11" s="83">
        <v>0</v>
      </c>
    </row>
    <row r="12" spans="1:5" s="54" customFormat="1" ht="18" customHeight="1" x14ac:dyDescent="0.25">
      <c r="A12" s="44">
        <v>2016</v>
      </c>
      <c r="B12" s="57">
        <v>9.7752469695009305E-3</v>
      </c>
      <c r="C12" s="46">
        <v>1.390376813407888E-2</v>
      </c>
      <c r="D12" s="83">
        <v>0</v>
      </c>
    </row>
    <row r="13" spans="1:5" s="54" customFormat="1" ht="18" customHeight="1" x14ac:dyDescent="0.25">
      <c r="A13" s="44">
        <v>2017</v>
      </c>
      <c r="B13" s="57">
        <v>2.12537808233224E-2</v>
      </c>
      <c r="C13" s="46">
        <v>1.1478533853821469E-2</v>
      </c>
      <c r="D13" s="83">
        <v>0</v>
      </c>
    </row>
    <row r="14" spans="1:5" s="54" customFormat="1" ht="18" customHeight="1" thickBot="1" x14ac:dyDescent="0.3">
      <c r="A14" s="49">
        <v>2018</v>
      </c>
      <c r="B14" s="58">
        <v>2.5496651342182101E-2</v>
      </c>
      <c r="C14" s="51">
        <v>4.242870518859701E-3</v>
      </c>
      <c r="D14" s="94">
        <v>0</v>
      </c>
    </row>
    <row r="15" spans="1:5" s="54" customFormat="1" ht="18" customHeight="1" thickTop="1" x14ac:dyDescent="0.25">
      <c r="A15" s="44">
        <v>2019</v>
      </c>
      <c r="B15" s="57">
        <v>1.9524902764180601E-2</v>
      </c>
      <c r="C15" s="46">
        <v>-5.9717485780014998E-3</v>
      </c>
      <c r="D15" s="83">
        <v>-1.8470848341491965E-3</v>
      </c>
    </row>
    <row r="16" spans="1:5" s="54" customFormat="1" ht="18" customHeight="1" x14ac:dyDescent="0.25">
      <c r="A16" s="44">
        <v>2020</v>
      </c>
      <c r="B16" s="57">
        <v>2.2116210848487802E-2</v>
      </c>
      <c r="C16" s="46">
        <v>2.5913080843072006E-3</v>
      </c>
      <c r="D16" s="83">
        <v>1.2466843275070125E-4</v>
      </c>
    </row>
    <row r="17" spans="1:4" s="54" customFormat="1" ht="18" customHeight="1" x14ac:dyDescent="0.25">
      <c r="A17" s="44">
        <v>2021</v>
      </c>
      <c r="B17" s="57">
        <v>2.4237418621819301E-2</v>
      </c>
      <c r="C17" s="46">
        <v>2.1212077733314995E-3</v>
      </c>
      <c r="D17" s="83">
        <v>1.3847325852136029E-3</v>
      </c>
    </row>
    <row r="18" spans="1:4" s="54" customFormat="1" ht="18" customHeight="1" x14ac:dyDescent="0.25">
      <c r="A18" s="44">
        <v>2022</v>
      </c>
      <c r="B18" s="57">
        <v>2.53413686742795E-2</v>
      </c>
      <c r="C18" s="46">
        <v>1.1039500524601988E-3</v>
      </c>
      <c r="D18" s="83">
        <v>1.9031170841821016E-3</v>
      </c>
    </row>
    <row r="19" spans="1:4" s="54" customFormat="1" ht="18" customHeight="1" x14ac:dyDescent="0.25">
      <c r="A19" s="44">
        <v>2023</v>
      </c>
      <c r="B19" s="57">
        <v>2.5942081276571098E-2</v>
      </c>
      <c r="C19" s="46">
        <v>6.0071260229159831E-4</v>
      </c>
      <c r="D19" s="83">
        <v>2.1894677028695998E-3</v>
      </c>
    </row>
    <row r="20" spans="1:4" s="54" customFormat="1" ht="18" customHeight="1" x14ac:dyDescent="0.25">
      <c r="A20" s="44">
        <v>2024</v>
      </c>
      <c r="B20" s="57">
        <v>2.7100293567301099E-2</v>
      </c>
      <c r="C20" s="46">
        <v>1.1582122907300013E-3</v>
      </c>
      <c r="D20" s="83">
        <v>2.4981753992718986E-3</v>
      </c>
    </row>
    <row r="21" spans="1:4" ht="18" customHeight="1" x14ac:dyDescent="0.3">
      <c r="A21" s="44">
        <v>2025</v>
      </c>
      <c r="B21" s="57">
        <v>2.6563665496698297E-2</v>
      </c>
      <c r="C21" s="46">
        <v>-5.3662807060280218E-4</v>
      </c>
      <c r="D21" s="83">
        <v>1.5325309587006994E-3</v>
      </c>
    </row>
    <row r="22" spans="1:4" s="156" customFormat="1" ht="18" customHeight="1" x14ac:dyDescent="0.3">
      <c r="A22" s="44">
        <v>2026</v>
      </c>
      <c r="B22" s="57">
        <v>2.65495849020768E-2</v>
      </c>
      <c r="C22" s="46">
        <v>-1.4080594621497522E-5</v>
      </c>
      <c r="D22" s="83">
        <v>1.3687862027487972E-3</v>
      </c>
    </row>
    <row r="23" spans="1:4" s="193" customFormat="1" ht="18" customHeight="1" x14ac:dyDescent="0.3">
      <c r="A23" s="44">
        <v>2027</v>
      </c>
      <c r="B23" s="57">
        <v>2.7024158273271801E-2</v>
      </c>
      <c r="C23" s="46">
        <v>4.7457337119500079E-4</v>
      </c>
      <c r="D23" s="83">
        <v>8.6569124635950054E-4</v>
      </c>
    </row>
    <row r="24" spans="1:4" s="195" customFormat="1" ht="18" customHeight="1" x14ac:dyDescent="0.3">
      <c r="A24" s="44">
        <v>2028</v>
      </c>
      <c r="B24" s="57">
        <v>2.7290313192414501E-2</v>
      </c>
      <c r="C24" s="46">
        <v>2.6615491914270054E-4</v>
      </c>
      <c r="D24" s="83">
        <v>5.9675870493430122E-4</v>
      </c>
    </row>
    <row r="25" spans="1:4" ht="21.75" customHeight="1" x14ac:dyDescent="0.3">
      <c r="A25" s="25" t="s">
        <v>4</v>
      </c>
      <c r="B25" s="3"/>
      <c r="C25" s="3"/>
    </row>
    <row r="26" spans="1:4" ht="21.75" customHeight="1" x14ac:dyDescent="0.3">
      <c r="A26" s="30" t="s">
        <v>171</v>
      </c>
      <c r="B26" s="3"/>
      <c r="C26" s="3"/>
    </row>
    <row r="27" spans="1:4" ht="21.75" customHeight="1" x14ac:dyDescent="0.3">
      <c r="A27" s="30"/>
      <c r="B27" s="3"/>
      <c r="C27" s="3"/>
    </row>
    <row r="28" spans="1:4" ht="21.75" customHeight="1" x14ac:dyDescent="0.3">
      <c r="A28" s="138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209" t="str">
        <f>Headings!F17</f>
        <v>Page 17</v>
      </c>
      <c r="B30" s="210"/>
      <c r="C30" s="210"/>
      <c r="D30" s="210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216" t="str">
        <f>Headings!E18</f>
        <v>August 2019 Seattle Annual CPI-U Forecast</v>
      </c>
      <c r="B1" s="218"/>
      <c r="C1" s="218"/>
      <c r="D1" s="218"/>
    </row>
    <row r="2" spans="1:4" ht="21.75" customHeight="1" x14ac:dyDescent="0.3">
      <c r="A2" s="216" t="s">
        <v>91</v>
      </c>
      <c r="B2" s="217"/>
      <c r="C2" s="217"/>
      <c r="D2" s="217"/>
    </row>
    <row r="4" spans="1:4" ht="66" customHeight="1" x14ac:dyDescent="0.3">
      <c r="A4" s="21" t="s">
        <v>115</v>
      </c>
      <c r="B4" s="32" t="s">
        <v>87</v>
      </c>
      <c r="C4" s="32" t="s">
        <v>33</v>
      </c>
      <c r="D4" s="24" t="str">
        <f>Headings!E50</f>
        <v>% Change from July 2019 Forecast</v>
      </c>
    </row>
    <row r="5" spans="1:4" s="54" customFormat="1" ht="18" customHeight="1" x14ac:dyDescent="0.25">
      <c r="A5" s="39">
        <v>2009</v>
      </c>
      <c r="B5" s="42">
        <v>5.8250526212737493E-3</v>
      </c>
      <c r="C5" s="82" t="s">
        <v>85</v>
      </c>
      <c r="D5" s="52">
        <v>0</v>
      </c>
    </row>
    <row r="6" spans="1:4" s="54" customFormat="1" ht="18" customHeight="1" x14ac:dyDescent="0.25">
      <c r="A6" s="44">
        <v>2010</v>
      </c>
      <c r="B6" s="57">
        <v>2.9421133664857503E-3</v>
      </c>
      <c r="C6" s="46">
        <v>-2.882939254787999E-3</v>
      </c>
      <c r="D6" s="47">
        <v>0</v>
      </c>
    </row>
    <row r="7" spans="1:4" s="54" customFormat="1" ht="18" customHeight="1" x14ac:dyDescent="0.25">
      <c r="A7" s="44">
        <v>2011</v>
      </c>
      <c r="B7" s="57">
        <v>2.67851234930058E-2</v>
      </c>
      <c r="C7" s="46">
        <v>2.3843010126520049E-2</v>
      </c>
      <c r="D7" s="47">
        <v>0</v>
      </c>
    </row>
    <row r="8" spans="1:4" s="54" customFormat="1" ht="18" customHeight="1" x14ac:dyDescent="0.25">
      <c r="A8" s="44">
        <v>2012</v>
      </c>
      <c r="B8" s="57">
        <v>2.53388610830667E-2</v>
      </c>
      <c r="C8" s="46">
        <v>-1.4462624099391003E-3</v>
      </c>
      <c r="D8" s="47">
        <v>0</v>
      </c>
    </row>
    <row r="9" spans="1:4" s="54" customFormat="1" ht="18" customHeight="1" x14ac:dyDescent="0.25">
      <c r="A9" s="44">
        <v>2013</v>
      </c>
      <c r="B9" s="57">
        <v>1.2151024666579899E-2</v>
      </c>
      <c r="C9" s="46">
        <v>-1.3187836416486801E-2</v>
      </c>
      <c r="D9" s="47">
        <v>0</v>
      </c>
    </row>
    <row r="10" spans="1:4" s="54" customFormat="1" ht="18" customHeight="1" x14ac:dyDescent="0.25">
      <c r="A10" s="44">
        <v>2014</v>
      </c>
      <c r="B10" s="57">
        <v>1.8442393909663398E-2</v>
      </c>
      <c r="C10" s="47">
        <v>6.2913692430834993E-3</v>
      </c>
      <c r="D10" s="47">
        <v>0</v>
      </c>
    </row>
    <row r="11" spans="1:4" s="54" customFormat="1" ht="18" customHeight="1" x14ac:dyDescent="0.25">
      <c r="A11" s="44">
        <v>2015</v>
      </c>
      <c r="B11" s="57">
        <v>1.36006308481493E-2</v>
      </c>
      <c r="C11" s="46">
        <v>-4.8417630615140983E-3</v>
      </c>
      <c r="D11" s="47">
        <v>0</v>
      </c>
    </row>
    <row r="12" spans="1:4" s="54" customFormat="1" ht="18" customHeight="1" x14ac:dyDescent="0.25">
      <c r="A12" s="44">
        <v>2016</v>
      </c>
      <c r="B12" s="57">
        <v>2.2144335188720003E-2</v>
      </c>
      <c r="C12" s="46">
        <v>8.5437043405707028E-3</v>
      </c>
      <c r="D12" s="47">
        <v>0</v>
      </c>
    </row>
    <row r="13" spans="1:4" s="54" customFormat="1" ht="18" customHeight="1" x14ac:dyDescent="0.25">
      <c r="A13" s="44">
        <v>2017</v>
      </c>
      <c r="B13" s="57">
        <v>3.0531296344248098E-2</v>
      </c>
      <c r="C13" s="46">
        <v>8.3869611555280957E-3</v>
      </c>
      <c r="D13" s="47">
        <v>0</v>
      </c>
    </row>
    <row r="14" spans="1:4" s="54" customFormat="1" ht="18" customHeight="1" thickBot="1" x14ac:dyDescent="0.3">
      <c r="A14" s="49">
        <v>2018</v>
      </c>
      <c r="B14" s="58">
        <v>3.14922259277872E-2</v>
      </c>
      <c r="C14" s="51">
        <v>9.6092958353910171E-4</v>
      </c>
      <c r="D14" s="56">
        <v>0</v>
      </c>
    </row>
    <row r="15" spans="1:4" s="54" customFormat="1" ht="18" customHeight="1" thickTop="1" x14ac:dyDescent="0.25">
      <c r="A15" s="44">
        <v>2019</v>
      </c>
      <c r="B15" s="57">
        <v>2.6884785880477099E-2</v>
      </c>
      <c r="C15" s="46">
        <v>-4.6074400473101011E-3</v>
      </c>
      <c r="D15" s="47">
        <v>4.4008238872439778E-4</v>
      </c>
    </row>
    <row r="16" spans="1:4" s="54" customFormat="1" ht="18" customHeight="1" x14ac:dyDescent="0.25">
      <c r="A16" s="44">
        <v>2020</v>
      </c>
      <c r="B16" s="57">
        <v>2.4366335697493403E-2</v>
      </c>
      <c r="C16" s="46">
        <v>-2.5184501829836961E-3</v>
      </c>
      <c r="D16" s="47">
        <v>4.4776290000905078E-5</v>
      </c>
    </row>
    <row r="17" spans="1:4" s="54" customFormat="1" ht="18" customHeight="1" x14ac:dyDescent="0.25">
      <c r="A17" s="44">
        <v>2021</v>
      </c>
      <c r="B17" s="57">
        <v>2.4683709982095899E-2</v>
      </c>
      <c r="C17" s="46">
        <v>3.1737428460249656E-4</v>
      </c>
      <c r="D17" s="47">
        <v>5.4471425270299911E-4</v>
      </c>
    </row>
    <row r="18" spans="1:4" s="54" customFormat="1" ht="18" customHeight="1" x14ac:dyDescent="0.25">
      <c r="A18" s="44">
        <v>2022</v>
      </c>
      <c r="B18" s="57">
        <v>2.4875171703111199E-2</v>
      </c>
      <c r="C18" s="46">
        <v>1.9146172101529996E-4</v>
      </c>
      <c r="D18" s="47">
        <v>1.0515617672373981E-3</v>
      </c>
    </row>
    <row r="19" spans="1:4" s="54" customFormat="1" ht="18" customHeight="1" x14ac:dyDescent="0.25">
      <c r="A19" s="44">
        <v>2023</v>
      </c>
      <c r="B19" s="57">
        <v>2.4734342721385701E-2</v>
      </c>
      <c r="C19" s="46">
        <v>-1.408289817254986E-4</v>
      </c>
      <c r="D19" s="47">
        <v>1.3204099607500991E-3</v>
      </c>
    </row>
    <row r="20" spans="1:4" s="54" customFormat="1" ht="18" customHeight="1" x14ac:dyDescent="0.25">
      <c r="A20" s="44">
        <v>2024</v>
      </c>
      <c r="B20" s="57">
        <v>2.7080693783484499E-2</v>
      </c>
      <c r="C20" s="46">
        <v>2.3463510620987983E-3</v>
      </c>
      <c r="D20" s="47">
        <v>2.156740254228396E-3</v>
      </c>
    </row>
    <row r="21" spans="1:4" ht="18" customHeight="1" x14ac:dyDescent="0.3">
      <c r="A21" s="44">
        <v>2025</v>
      </c>
      <c r="B21" s="57">
        <v>2.6865111173036096E-2</v>
      </c>
      <c r="C21" s="46">
        <v>-2.1558261044840252E-4</v>
      </c>
      <c r="D21" s="47">
        <v>1.6789041773721952E-3</v>
      </c>
    </row>
    <row r="22" spans="1:4" s="156" customFormat="1" ht="18" customHeight="1" x14ac:dyDescent="0.3">
      <c r="A22" s="44">
        <v>2026</v>
      </c>
      <c r="B22" s="57">
        <v>2.64774681685899E-2</v>
      </c>
      <c r="C22" s="46">
        <v>-3.876430044461969E-4</v>
      </c>
      <c r="D22" s="47">
        <v>1.2806572628011985E-3</v>
      </c>
    </row>
    <row r="23" spans="1:4" s="193" customFormat="1" ht="18" customHeight="1" x14ac:dyDescent="0.3">
      <c r="A23" s="44">
        <v>2027</v>
      </c>
      <c r="B23" s="57">
        <v>2.6573421544575104E-2</v>
      </c>
      <c r="C23" s="46">
        <v>9.5953375985204092E-5</v>
      </c>
      <c r="D23" s="47">
        <v>9.309702624979016E-4</v>
      </c>
    </row>
    <row r="24" spans="1:4" s="195" customFormat="1" ht="18" customHeight="1" x14ac:dyDescent="0.3">
      <c r="A24" s="44">
        <v>2028</v>
      </c>
      <c r="B24" s="57">
        <v>2.6720542966890002E-2</v>
      </c>
      <c r="C24" s="46">
        <v>1.4712142231489839E-4</v>
      </c>
      <c r="D24" s="47">
        <v>6.1533061160940275E-4</v>
      </c>
    </row>
    <row r="25" spans="1:4" ht="21.75" customHeight="1" x14ac:dyDescent="0.3">
      <c r="A25" s="25" t="s">
        <v>4</v>
      </c>
      <c r="B25" s="3"/>
      <c r="C25" s="3"/>
    </row>
    <row r="26" spans="1:4" ht="21.75" customHeight="1" x14ac:dyDescent="0.3">
      <c r="A26" s="30" t="s">
        <v>235</v>
      </c>
      <c r="B26" s="3"/>
      <c r="C26" s="3"/>
    </row>
    <row r="27" spans="1:4" ht="21.75" customHeight="1" x14ac:dyDescent="0.3">
      <c r="A27" s="138"/>
      <c r="B27" s="3"/>
      <c r="C27" s="3"/>
    </row>
    <row r="28" spans="1:4" ht="21.75" customHeight="1" x14ac:dyDescent="0.3">
      <c r="A28" s="138"/>
      <c r="B28" s="3"/>
      <c r="C28" s="3"/>
    </row>
    <row r="29" spans="1:4" ht="21.75" customHeight="1" x14ac:dyDescent="0.3">
      <c r="A29" s="135"/>
    </row>
    <row r="30" spans="1:4" ht="21.75" customHeight="1" x14ac:dyDescent="0.3">
      <c r="A30" s="209" t="str">
        <f>Headings!F18</f>
        <v>Page 18</v>
      </c>
      <c r="B30" s="210"/>
      <c r="C30" s="210"/>
      <c r="D30" s="210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216" t="str">
        <f>Headings!E19</f>
        <v>August 2019 June-June Seattle CPI-W Forecast</v>
      </c>
      <c r="B1" s="218"/>
      <c r="C1" s="218"/>
      <c r="D1" s="218"/>
    </row>
    <row r="2" spans="1:4" ht="21.75" customHeight="1" x14ac:dyDescent="0.3">
      <c r="A2" s="216" t="s">
        <v>91</v>
      </c>
      <c r="B2" s="217"/>
      <c r="C2" s="217"/>
      <c r="D2" s="217"/>
    </row>
    <row r="4" spans="1:4" ht="66" customHeight="1" x14ac:dyDescent="0.3">
      <c r="A4" s="21" t="s">
        <v>115</v>
      </c>
      <c r="B4" s="32" t="s">
        <v>87</v>
      </c>
      <c r="C4" s="32" t="s">
        <v>33</v>
      </c>
      <c r="D4" s="36" t="str">
        <f>Headings!E50</f>
        <v>% Change from July 2019 Forecast</v>
      </c>
    </row>
    <row r="5" spans="1:4" s="54" customFormat="1" ht="18" customHeight="1" x14ac:dyDescent="0.25">
      <c r="A5" s="39">
        <v>2009</v>
      </c>
      <c r="B5" s="42">
        <v>-7.0999999999999995E-3</v>
      </c>
      <c r="C5" s="82" t="s">
        <v>85</v>
      </c>
      <c r="D5" s="92">
        <v>0</v>
      </c>
    </row>
    <row r="6" spans="1:4" s="54" customFormat="1" ht="18" customHeight="1" x14ac:dyDescent="0.25">
      <c r="A6" s="44">
        <v>2010</v>
      </c>
      <c r="B6" s="57">
        <v>-5.9999999999999995E-4</v>
      </c>
      <c r="C6" s="46">
        <v>6.4999999999999997E-3</v>
      </c>
      <c r="D6" s="83">
        <v>0</v>
      </c>
    </row>
    <row r="7" spans="1:4" s="54" customFormat="1" ht="18" customHeight="1" x14ac:dyDescent="0.25">
      <c r="A7" s="44">
        <v>2011</v>
      </c>
      <c r="B7" s="57">
        <v>3.7000000000000005E-2</v>
      </c>
      <c r="C7" s="46">
        <v>3.7600000000000008E-2</v>
      </c>
      <c r="D7" s="83">
        <v>0</v>
      </c>
    </row>
    <row r="8" spans="1:4" s="54" customFormat="1" ht="18" customHeight="1" x14ac:dyDescent="0.25">
      <c r="A8" s="44">
        <v>2012</v>
      </c>
      <c r="B8" s="57">
        <v>2.6699999999999998E-2</v>
      </c>
      <c r="C8" s="46">
        <v>-1.0300000000000007E-2</v>
      </c>
      <c r="D8" s="83">
        <v>0</v>
      </c>
    </row>
    <row r="9" spans="1:4" s="54" customFormat="1" ht="18" customHeight="1" x14ac:dyDescent="0.25">
      <c r="A9" s="44">
        <v>2013</v>
      </c>
      <c r="B9" s="57">
        <v>1.1599999999999999E-2</v>
      </c>
      <c r="C9" s="46">
        <v>-1.5099999999999999E-2</v>
      </c>
      <c r="D9" s="83">
        <v>0</v>
      </c>
    </row>
    <row r="10" spans="1:4" s="54" customFormat="1" ht="18" customHeight="1" x14ac:dyDescent="0.25">
      <c r="A10" s="44">
        <v>2014</v>
      </c>
      <c r="B10" s="57">
        <v>2.23E-2</v>
      </c>
      <c r="C10" s="46">
        <v>1.0700000000000001E-2</v>
      </c>
      <c r="D10" s="83">
        <v>0</v>
      </c>
    </row>
    <row r="11" spans="1:4" s="54" customFormat="1" ht="18" customHeight="1" x14ac:dyDescent="0.25">
      <c r="A11" s="44">
        <v>2015</v>
      </c>
      <c r="B11" s="57">
        <v>1.0800000000000001E-2</v>
      </c>
      <c r="C11" s="47">
        <v>-1.15E-2</v>
      </c>
      <c r="D11" s="83">
        <v>0</v>
      </c>
    </row>
    <row r="12" spans="1:4" s="54" customFormat="1" ht="18" customHeight="1" x14ac:dyDescent="0.25">
      <c r="A12" s="44">
        <v>2016</v>
      </c>
      <c r="B12" s="57">
        <v>1.9900000000000001E-2</v>
      </c>
      <c r="C12" s="46">
        <v>9.1000000000000004E-3</v>
      </c>
      <c r="D12" s="83">
        <v>0</v>
      </c>
    </row>
    <row r="13" spans="1:4" s="54" customFormat="1" ht="18" customHeight="1" x14ac:dyDescent="0.25">
      <c r="A13" s="44">
        <v>2017</v>
      </c>
      <c r="B13" s="57">
        <v>3.0299999999999997E-2</v>
      </c>
      <c r="C13" s="46">
        <v>1.0399999999999996E-2</v>
      </c>
      <c r="D13" s="83">
        <v>0</v>
      </c>
    </row>
    <row r="14" spans="1:4" s="54" customFormat="1" ht="18" customHeight="1" x14ac:dyDescent="0.25">
      <c r="A14" s="44">
        <v>2018</v>
      </c>
      <c r="B14" s="57">
        <v>3.6495E-2</v>
      </c>
      <c r="C14" s="46">
        <v>6.1950000000000026E-3</v>
      </c>
      <c r="D14" s="83">
        <v>0</v>
      </c>
    </row>
    <row r="15" spans="1:4" s="54" customFormat="1" ht="18" customHeight="1" thickBot="1" x14ac:dyDescent="0.3">
      <c r="A15" s="49">
        <v>2019</v>
      </c>
      <c r="B15" s="58">
        <v>1.6847000000000001E-2</v>
      </c>
      <c r="C15" s="51">
        <v>-1.9647999999999999E-2</v>
      </c>
      <c r="D15" s="94">
        <v>4.4100000000033002E-7</v>
      </c>
    </row>
    <row r="16" spans="1:4" s="54" customFormat="1" ht="18" customHeight="1" thickTop="1" x14ac:dyDescent="0.25">
      <c r="A16" s="44">
        <v>2020</v>
      </c>
      <c r="B16" s="57">
        <v>2.5190495005130299E-2</v>
      </c>
      <c r="C16" s="46">
        <v>8.3434950051302983E-3</v>
      </c>
      <c r="D16" s="83">
        <v>4.1360474145300113E-5</v>
      </c>
    </row>
    <row r="17" spans="1:8" s="54" customFormat="1" ht="18" customHeight="1" x14ac:dyDescent="0.25">
      <c r="A17" s="44">
        <v>2021</v>
      </c>
      <c r="B17" s="57">
        <v>2.4546547318630599E-2</v>
      </c>
      <c r="C17" s="46">
        <v>-6.4394768649969972E-4</v>
      </c>
      <c r="D17" s="83">
        <v>6.6722482762380034E-4</v>
      </c>
    </row>
    <row r="18" spans="1:8" s="54" customFormat="1" ht="18" customHeight="1" x14ac:dyDescent="0.25">
      <c r="A18" s="44">
        <v>2022</v>
      </c>
      <c r="B18" s="57">
        <v>2.4567899950709304E-2</v>
      </c>
      <c r="C18" s="46">
        <v>2.1352632078704137E-5</v>
      </c>
      <c r="D18" s="83">
        <v>4.7325752767505419E-5</v>
      </c>
      <c r="H18" s="29" t="s">
        <v>20</v>
      </c>
    </row>
    <row r="19" spans="1:8" s="54" customFormat="1" ht="18" customHeight="1" x14ac:dyDescent="0.25">
      <c r="A19" s="44">
        <v>2023</v>
      </c>
      <c r="B19" s="57">
        <v>2.5306707792985897E-2</v>
      </c>
      <c r="C19" s="46">
        <v>7.3880784227659327E-4</v>
      </c>
      <c r="D19" s="83">
        <v>2.3204872438859978E-3</v>
      </c>
    </row>
    <row r="20" spans="1:8" s="54" customFormat="1" ht="18" customHeight="1" x14ac:dyDescent="0.25">
      <c r="A20" s="44">
        <v>2024</v>
      </c>
      <c r="B20" s="57">
        <v>2.7491171832225599E-2</v>
      </c>
      <c r="C20" s="46">
        <v>2.1844640392397023E-3</v>
      </c>
      <c r="D20" s="83">
        <v>2.2761684857662001E-3</v>
      </c>
    </row>
    <row r="21" spans="1:8" ht="18" customHeight="1" x14ac:dyDescent="0.3">
      <c r="A21" s="44">
        <v>2025</v>
      </c>
      <c r="B21" s="57">
        <v>2.6864426521724698E-2</v>
      </c>
      <c r="C21" s="46">
        <v>-6.2674531050090077E-4</v>
      </c>
      <c r="D21" s="83">
        <v>1.4215446207249995E-3</v>
      </c>
    </row>
    <row r="22" spans="1:8" s="156" customFormat="1" ht="18" customHeight="1" x14ac:dyDescent="0.3">
      <c r="A22" s="44">
        <v>2026</v>
      </c>
      <c r="B22" s="57">
        <v>2.5677402551856899E-2</v>
      </c>
      <c r="C22" s="46">
        <v>-1.1870239698677995E-3</v>
      </c>
      <c r="D22" s="83">
        <v>1.250814802620296E-3</v>
      </c>
    </row>
    <row r="23" spans="1:8" s="193" customFormat="1" ht="18" customHeight="1" x14ac:dyDescent="0.3">
      <c r="A23" s="44">
        <v>2027</v>
      </c>
      <c r="B23" s="57">
        <v>2.5951777579742197E-2</v>
      </c>
      <c r="C23" s="46">
        <v>2.7437502788529855E-4</v>
      </c>
      <c r="D23" s="83">
        <v>-2.0228177323850308E-4</v>
      </c>
    </row>
    <row r="24" spans="1:8" s="195" customFormat="1" ht="18" customHeight="1" x14ac:dyDescent="0.3">
      <c r="A24" s="44">
        <v>2028</v>
      </c>
      <c r="B24" s="57">
        <v>2.7063468145038398E-2</v>
      </c>
      <c r="C24" s="46">
        <v>1.1116905652962007E-3</v>
      </c>
      <c r="D24" s="83">
        <v>5.4577184489909558E-4</v>
      </c>
    </row>
    <row r="25" spans="1:8" ht="21.75" customHeight="1" x14ac:dyDescent="0.3">
      <c r="A25" s="25" t="s">
        <v>4</v>
      </c>
      <c r="B25" s="3"/>
      <c r="C25" s="3"/>
    </row>
    <row r="26" spans="1:8" ht="21.75" customHeight="1" x14ac:dyDescent="0.3">
      <c r="A26" s="30" t="s">
        <v>236</v>
      </c>
      <c r="B26" s="3"/>
      <c r="C26" s="3"/>
    </row>
    <row r="27" spans="1:8" ht="21.75" customHeight="1" x14ac:dyDescent="0.3">
      <c r="A27" s="30" t="s">
        <v>203</v>
      </c>
      <c r="B27" s="3"/>
      <c r="C27" s="3"/>
    </row>
    <row r="28" spans="1:8" ht="21.75" customHeight="1" x14ac:dyDescent="0.3">
      <c r="A28" s="138"/>
      <c r="B28" s="3"/>
      <c r="C28" s="3"/>
    </row>
    <row r="29" spans="1:8" ht="21.75" customHeight="1" x14ac:dyDescent="0.3">
      <c r="A29" s="3"/>
      <c r="B29" s="19"/>
      <c r="C29" s="19"/>
    </row>
    <row r="30" spans="1:8" ht="21.75" customHeight="1" x14ac:dyDescent="0.3">
      <c r="A30" s="209" t="str">
        <f>Headings!F19</f>
        <v>Page 19</v>
      </c>
      <c r="B30" s="210"/>
      <c r="C30" s="210"/>
      <c r="D30" s="210"/>
    </row>
    <row r="32" spans="1:8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6" t="str">
        <f>Headings!E2</f>
        <v>August 2019 Countywide Assessed Value Forecast</v>
      </c>
      <c r="B1" s="217"/>
      <c r="C1" s="217"/>
      <c r="D1" s="217"/>
      <c r="E1" s="217"/>
    </row>
    <row r="2" spans="1:5" ht="21.75" customHeight="1" x14ac:dyDescent="0.3">
      <c r="A2" s="216" t="s">
        <v>91</v>
      </c>
      <c r="B2" s="217"/>
      <c r="C2" s="217"/>
      <c r="D2" s="217"/>
      <c r="E2" s="217"/>
    </row>
    <row r="4" spans="1:5" s="22" customFormat="1" ht="66" customHeight="1" x14ac:dyDescent="0.3">
      <c r="A4" s="21" t="s">
        <v>115</v>
      </c>
      <c r="B4" s="32" t="s">
        <v>87</v>
      </c>
      <c r="C4" s="32" t="s">
        <v>33</v>
      </c>
      <c r="D4" s="24" t="str">
        <f>Headings!E50</f>
        <v>% Change from July 2019 Forecast</v>
      </c>
      <c r="E4" s="36" t="str">
        <f>Headings!F50</f>
        <v>$ Change from July 2019 Forecast</v>
      </c>
    </row>
    <row r="5" spans="1:5" ht="18" customHeight="1" x14ac:dyDescent="0.3">
      <c r="A5" s="39">
        <v>2009</v>
      </c>
      <c r="B5" s="40">
        <v>386889727940</v>
      </c>
      <c r="C5" s="82" t="s">
        <v>85</v>
      </c>
      <c r="D5" s="52">
        <v>0</v>
      </c>
      <c r="E5" s="43">
        <v>0</v>
      </c>
    </row>
    <row r="6" spans="1:5" ht="18" customHeight="1" x14ac:dyDescent="0.3">
      <c r="A6" s="44">
        <v>2010</v>
      </c>
      <c r="B6" s="45">
        <v>341971517510</v>
      </c>
      <c r="C6" s="46">
        <v>-0.11610080905783582</v>
      </c>
      <c r="D6" s="47">
        <v>0</v>
      </c>
      <c r="E6" s="48">
        <v>0</v>
      </c>
    </row>
    <row r="7" spans="1:5" ht="18" customHeight="1" x14ac:dyDescent="0.3">
      <c r="A7" s="44">
        <v>2011</v>
      </c>
      <c r="B7" s="45">
        <v>330414998630</v>
      </c>
      <c r="C7" s="46">
        <v>-3.3793805297431145E-2</v>
      </c>
      <c r="D7" s="47">
        <v>0</v>
      </c>
      <c r="E7" s="48">
        <v>0</v>
      </c>
    </row>
    <row r="8" spans="1:5" ht="18" customHeight="1" x14ac:dyDescent="0.3">
      <c r="A8" s="44">
        <v>2012</v>
      </c>
      <c r="B8" s="45">
        <v>319460937270</v>
      </c>
      <c r="C8" s="46">
        <v>-3.3152433773947387E-2</v>
      </c>
      <c r="D8" s="47">
        <v>0</v>
      </c>
      <c r="E8" s="48">
        <v>0</v>
      </c>
    </row>
    <row r="9" spans="1:5" ht="18" customHeight="1" x14ac:dyDescent="0.3">
      <c r="A9" s="44">
        <v>2013</v>
      </c>
      <c r="B9" s="45">
        <v>314746206667</v>
      </c>
      <c r="C9" s="47">
        <v>-1.4758394698551891E-2</v>
      </c>
      <c r="D9" s="47">
        <v>0</v>
      </c>
      <c r="E9" s="48">
        <v>0</v>
      </c>
    </row>
    <row r="10" spans="1:5" ht="18" customHeight="1" x14ac:dyDescent="0.3">
      <c r="A10" s="44">
        <v>2014</v>
      </c>
      <c r="B10" s="45">
        <v>340643616342</v>
      </c>
      <c r="C10" s="46">
        <v>8.228029163318662E-2</v>
      </c>
      <c r="D10" s="47">
        <v>0</v>
      </c>
      <c r="E10" s="48">
        <v>0</v>
      </c>
    </row>
    <row r="11" spans="1:5" ht="18" customHeight="1" x14ac:dyDescent="0.3">
      <c r="A11" s="44">
        <v>2015</v>
      </c>
      <c r="B11" s="45">
        <v>388118855592</v>
      </c>
      <c r="C11" s="46">
        <v>0.13936923216061592</v>
      </c>
      <c r="D11" s="47">
        <v>0</v>
      </c>
      <c r="E11" s="48">
        <v>0</v>
      </c>
    </row>
    <row r="12" spans="1:5" ht="18" customHeight="1" x14ac:dyDescent="0.3">
      <c r="A12" s="44">
        <v>2016</v>
      </c>
      <c r="B12" s="45">
        <v>426335605836</v>
      </c>
      <c r="C12" s="46">
        <v>9.8466615814652325E-2</v>
      </c>
      <c r="D12" s="47">
        <v>0</v>
      </c>
      <c r="E12" s="48">
        <v>0</v>
      </c>
    </row>
    <row r="13" spans="1:5" ht="18" customHeight="1" x14ac:dyDescent="0.3">
      <c r="A13" s="44">
        <v>2017</v>
      </c>
      <c r="B13" s="45">
        <v>471456288020</v>
      </c>
      <c r="C13" s="46">
        <v>0.1058337177715265</v>
      </c>
      <c r="D13" s="47">
        <v>0</v>
      </c>
      <c r="E13" s="48">
        <v>0</v>
      </c>
    </row>
    <row r="14" spans="1:5" ht="18" customHeight="1" x14ac:dyDescent="0.3">
      <c r="A14" s="44">
        <v>2018</v>
      </c>
      <c r="B14" s="45">
        <v>534662434752.99994</v>
      </c>
      <c r="C14" s="46">
        <v>0.13406576248765312</v>
      </c>
      <c r="D14" s="47">
        <v>0</v>
      </c>
      <c r="E14" s="48">
        <v>0</v>
      </c>
    </row>
    <row r="15" spans="1:5" ht="18" customHeight="1" thickBot="1" x14ac:dyDescent="0.35">
      <c r="A15" s="49">
        <v>2019</v>
      </c>
      <c r="B15" s="50">
        <v>606623698131</v>
      </c>
      <c r="C15" s="51">
        <v>0.13459195690687387</v>
      </c>
      <c r="D15" s="56">
        <v>0</v>
      </c>
      <c r="E15" s="85">
        <v>0</v>
      </c>
    </row>
    <row r="16" spans="1:5" ht="18" customHeight="1" thickTop="1" x14ac:dyDescent="0.3">
      <c r="A16" s="44">
        <v>2020</v>
      </c>
      <c r="B16" s="45">
        <v>637252540586.80505</v>
      </c>
      <c r="C16" s="46">
        <v>5.0490679065410937E-2</v>
      </c>
      <c r="D16" s="47">
        <v>-1.7550466934069808E-3</v>
      </c>
      <c r="E16" s="48">
        <v>-1120374273.3859863</v>
      </c>
    </row>
    <row r="17" spans="1:5" ht="18" customHeight="1" x14ac:dyDescent="0.3">
      <c r="A17" s="44">
        <v>2021</v>
      </c>
      <c r="B17" s="45">
        <v>655212856952.33704</v>
      </c>
      <c r="C17" s="46">
        <v>2.8183985502817199E-2</v>
      </c>
      <c r="D17" s="47">
        <v>-2.1394380524211165E-3</v>
      </c>
      <c r="E17" s="48">
        <v>-1404792785.7409668</v>
      </c>
    </row>
    <row r="18" spans="1:5" ht="18" customHeight="1" x14ac:dyDescent="0.3">
      <c r="A18" s="44">
        <v>2022</v>
      </c>
      <c r="B18" s="45">
        <v>676068001481.15198</v>
      </c>
      <c r="C18" s="46">
        <v>3.1829571577427052E-2</v>
      </c>
      <c r="D18" s="47">
        <v>-7.592162423055715E-4</v>
      </c>
      <c r="E18" s="48">
        <v>-513671795.59802246</v>
      </c>
    </row>
    <row r="19" spans="1:5" ht="18" customHeight="1" x14ac:dyDescent="0.3">
      <c r="A19" s="44">
        <v>2023</v>
      </c>
      <c r="B19" s="45">
        <v>713199621849.245</v>
      </c>
      <c r="C19" s="46">
        <v>5.4922907587319436E-2</v>
      </c>
      <c r="D19" s="47">
        <v>3.1928027406213921E-4</v>
      </c>
      <c r="E19" s="48">
        <v>227637890.43701172</v>
      </c>
    </row>
    <row r="20" spans="1:5" ht="18" customHeight="1" x14ac:dyDescent="0.3">
      <c r="A20" s="44">
        <v>2024</v>
      </c>
      <c r="B20" s="45">
        <v>749635979678.07092</v>
      </c>
      <c r="C20" s="46">
        <v>5.1088582652849102E-2</v>
      </c>
      <c r="D20" s="47">
        <v>1.2852862828220957E-3</v>
      </c>
      <c r="E20" s="48">
        <v>962260062.13183594</v>
      </c>
    </row>
    <row r="21" spans="1:5" ht="18" customHeight="1" x14ac:dyDescent="0.3">
      <c r="A21" s="44">
        <v>2025</v>
      </c>
      <c r="B21" s="45">
        <v>784225389237.88599</v>
      </c>
      <c r="C21" s="46">
        <v>4.6141608057112427E-2</v>
      </c>
      <c r="D21" s="47">
        <v>1.1877051474662448E-3</v>
      </c>
      <c r="E21" s="48">
        <v>930323581.46496582</v>
      </c>
    </row>
    <row r="22" spans="1:5" s="156" customFormat="1" ht="18" customHeight="1" x14ac:dyDescent="0.3">
      <c r="A22" s="44">
        <v>2026</v>
      </c>
      <c r="B22" s="45">
        <v>816612222007.08301</v>
      </c>
      <c r="C22" s="46">
        <v>4.1297863106256605E-2</v>
      </c>
      <c r="D22" s="47">
        <v>-5.6117148878165324E-4</v>
      </c>
      <c r="E22" s="48">
        <v>-458516802.93798828</v>
      </c>
    </row>
    <row r="23" spans="1:5" s="193" customFormat="1" ht="18" customHeight="1" x14ac:dyDescent="0.3">
      <c r="A23" s="44">
        <v>2027</v>
      </c>
      <c r="B23" s="45">
        <v>854029575842.03003</v>
      </c>
      <c r="C23" s="46">
        <v>4.5820222654740617E-2</v>
      </c>
      <c r="D23" s="47">
        <v>-2.3910604177429517E-3</v>
      </c>
      <c r="E23" s="48">
        <v>-2046930649.230957</v>
      </c>
    </row>
    <row r="24" spans="1:5" s="195" customFormat="1" ht="18" customHeight="1" x14ac:dyDescent="0.3">
      <c r="A24" s="44">
        <v>2028</v>
      </c>
      <c r="B24" s="45">
        <v>892767237886.01501</v>
      </c>
      <c r="C24" s="46">
        <v>4.5358689136487662E-2</v>
      </c>
      <c r="D24" s="47">
        <v>-3.763340162886597E-3</v>
      </c>
      <c r="E24" s="48">
        <v>-3372478586.559082</v>
      </c>
    </row>
    <row r="25" spans="1:5" s="115" customFormat="1" ht="21.75" customHeight="1" x14ac:dyDescent="0.3">
      <c r="A25" s="25" t="s">
        <v>4</v>
      </c>
      <c r="B25" s="112"/>
      <c r="C25" s="46"/>
      <c r="D25" s="46"/>
      <c r="E25" s="78"/>
    </row>
    <row r="26" spans="1:5" ht="21.75" customHeight="1" x14ac:dyDescent="0.3">
      <c r="A26" s="29" t="s">
        <v>166</v>
      </c>
      <c r="B26" s="3"/>
      <c r="C26" s="3"/>
    </row>
    <row r="27" spans="1:5" ht="21.75" customHeight="1" x14ac:dyDescent="0.3">
      <c r="A27" s="23" t="s">
        <v>194</v>
      </c>
      <c r="B27" s="3"/>
      <c r="C27" s="3"/>
      <c r="D27" s="115"/>
      <c r="E27" s="115"/>
    </row>
    <row r="28" spans="1:5" ht="21.75" customHeight="1" x14ac:dyDescent="0.3">
      <c r="A28" s="28"/>
      <c r="B28" s="3"/>
      <c r="C28" s="3"/>
      <c r="D28" s="115"/>
      <c r="E28" s="115"/>
    </row>
    <row r="29" spans="1:5" ht="21.75" customHeight="1" x14ac:dyDescent="0.3">
      <c r="A29" s="23"/>
      <c r="B29" s="115"/>
      <c r="C29" s="115"/>
      <c r="D29" s="115"/>
      <c r="E29" s="115"/>
    </row>
    <row r="30" spans="1:5" ht="21.75" customHeight="1" x14ac:dyDescent="0.3">
      <c r="A30" s="209" t="str">
        <f>Headings!F2</f>
        <v>Page 2</v>
      </c>
      <c r="B30" s="209"/>
      <c r="C30" s="209"/>
      <c r="D30" s="209"/>
      <c r="E30" s="209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zoomScale="75" zoomScaleNormal="75" workbookViewId="0">
      <selection activeCell="A30" sqref="A1:D30"/>
    </sheetView>
  </sheetViews>
  <sheetFormatPr defaultColWidth="10.75" defaultRowHeight="21.75" customHeight="1" x14ac:dyDescent="0.3"/>
  <cols>
    <col min="1" max="1" width="11.625" style="91" customWidth="1"/>
    <col min="2" max="3" width="22.75" style="91" customWidth="1"/>
    <col min="4" max="4" width="16.75" style="1" customWidth="1"/>
    <col min="5" max="16384" width="10.75" style="1"/>
  </cols>
  <sheetData>
    <row r="1" spans="1:9" ht="23.25" x14ac:dyDescent="0.35">
      <c r="A1" s="216" t="str">
        <f>Headings!E20</f>
        <v>August 2019 Outyear COLA Comparison Forecast</v>
      </c>
      <c r="B1" s="216"/>
      <c r="C1" s="216"/>
      <c r="D1" s="219"/>
    </row>
    <row r="2" spans="1:9" ht="21.75" customHeight="1" x14ac:dyDescent="0.3">
      <c r="A2" s="216" t="s">
        <v>91</v>
      </c>
      <c r="B2" s="216"/>
      <c r="C2" s="216"/>
      <c r="D2" s="220"/>
    </row>
    <row r="3" spans="1:9" ht="21.75" customHeight="1" x14ac:dyDescent="0.3">
      <c r="A3" s="221"/>
      <c r="B3" s="221"/>
      <c r="C3" s="221"/>
      <c r="D3" s="220"/>
    </row>
    <row r="4" spans="1:9" ht="66" customHeight="1" x14ac:dyDescent="0.3">
      <c r="A4" s="4" t="s">
        <v>86</v>
      </c>
      <c r="B4" s="18" t="s">
        <v>103</v>
      </c>
      <c r="C4" s="90"/>
      <c r="D4" s="90"/>
    </row>
    <row r="5" spans="1:9" s="61" customFormat="1" ht="18" customHeight="1" x14ac:dyDescent="0.25">
      <c r="A5" s="60">
        <v>2016</v>
      </c>
      <c r="B5" s="42">
        <v>1.0500000000000001E-2</v>
      </c>
      <c r="C5" s="46"/>
      <c r="D5" s="99"/>
    </row>
    <row r="6" spans="1:9" s="61" customFormat="1" ht="18" customHeight="1" x14ac:dyDescent="0.25">
      <c r="A6" s="53">
        <v>2017</v>
      </c>
      <c r="B6" s="57">
        <v>1.78E-2</v>
      </c>
      <c r="C6" s="46"/>
      <c r="D6" s="99"/>
    </row>
    <row r="7" spans="1:9" s="61" customFormat="1" ht="18" customHeight="1" x14ac:dyDescent="0.25">
      <c r="A7" s="53">
        <v>2018</v>
      </c>
      <c r="B7" s="57">
        <v>2.7E-2</v>
      </c>
      <c r="C7" s="46"/>
      <c r="D7" s="99"/>
    </row>
    <row r="8" spans="1:9" s="61" customFormat="1" ht="18" customHeight="1" x14ac:dyDescent="0.25">
      <c r="A8" s="53">
        <v>2019</v>
      </c>
      <c r="B8" s="57">
        <v>3.32E-2</v>
      </c>
      <c r="C8" s="46"/>
      <c r="D8" s="99"/>
      <c r="I8" s="144"/>
    </row>
    <row r="9" spans="1:9" s="61" customFormat="1" ht="18" customHeight="1" thickBot="1" x14ac:dyDescent="0.3">
      <c r="A9" s="70">
        <v>2020</v>
      </c>
      <c r="B9" s="58">
        <v>2.4299999999999999E-2</v>
      </c>
      <c r="C9" s="46"/>
      <c r="D9" s="99"/>
      <c r="G9" s="144"/>
      <c r="H9" s="144"/>
      <c r="I9" s="144"/>
    </row>
    <row r="10" spans="1:9" s="61" customFormat="1" ht="18" customHeight="1" thickTop="1" x14ac:dyDescent="0.25">
      <c r="A10" s="53">
        <v>2021</v>
      </c>
      <c r="B10" s="57">
        <v>2.24E-2</v>
      </c>
      <c r="C10" s="46"/>
      <c r="D10" s="99"/>
      <c r="G10" s="144"/>
      <c r="H10" s="144"/>
      <c r="I10" s="144"/>
    </row>
    <row r="11" spans="1:9" s="61" customFormat="1" ht="18" customHeight="1" x14ac:dyDescent="0.25">
      <c r="A11" s="53">
        <v>2022</v>
      </c>
      <c r="B11" s="57">
        <v>2.41E-2</v>
      </c>
      <c r="C11" s="46"/>
      <c r="D11" s="99"/>
      <c r="G11" s="144"/>
      <c r="H11" s="144"/>
    </row>
    <row r="12" spans="1:9" s="61" customFormat="1" ht="18" customHeight="1" x14ac:dyDescent="0.25">
      <c r="A12" s="53">
        <v>2023</v>
      </c>
      <c r="B12" s="57">
        <v>2.4299999999999999E-2</v>
      </c>
      <c r="C12" s="46"/>
      <c r="D12" s="99"/>
      <c r="G12" s="144"/>
      <c r="H12" s="144"/>
    </row>
    <row r="13" spans="1:9" s="61" customFormat="1" ht="18" customHeight="1" x14ac:dyDescent="0.25">
      <c r="A13" s="44"/>
      <c r="B13" s="46"/>
      <c r="C13" s="46"/>
      <c r="D13" s="99"/>
      <c r="H13" s="144"/>
    </row>
    <row r="14" spans="1:9" s="61" customFormat="1" ht="17.25" customHeight="1" x14ac:dyDescent="0.25">
      <c r="A14" s="25" t="s">
        <v>4</v>
      </c>
      <c r="B14" s="46"/>
      <c r="C14" s="46"/>
      <c r="D14" s="99"/>
    </row>
    <row r="15" spans="1:9" s="61" customFormat="1" ht="21.75" customHeight="1" x14ac:dyDescent="0.25">
      <c r="A15" s="30" t="s">
        <v>172</v>
      </c>
      <c r="B15" s="46"/>
      <c r="C15" s="46"/>
      <c r="D15" s="99"/>
    </row>
    <row r="16" spans="1:9" s="61" customFormat="1" ht="21.75" customHeight="1" x14ac:dyDescent="0.25">
      <c r="A16" s="30" t="s">
        <v>173</v>
      </c>
      <c r="B16" s="46"/>
      <c r="C16" s="46"/>
      <c r="D16" s="99"/>
    </row>
    <row r="17" spans="1:5" s="61" customFormat="1" ht="21.75" customHeight="1" x14ac:dyDescent="0.25">
      <c r="A17" s="30" t="s">
        <v>174</v>
      </c>
      <c r="B17" s="46"/>
      <c r="C17" s="46"/>
      <c r="D17" s="99"/>
    </row>
    <row r="18" spans="1:5" s="61" customFormat="1" ht="21.75" customHeight="1" x14ac:dyDescent="0.25">
      <c r="A18" s="30" t="s">
        <v>180</v>
      </c>
      <c r="B18" s="46"/>
      <c r="C18" s="46"/>
      <c r="D18" s="99"/>
    </row>
    <row r="19" spans="1:5" ht="21.75" customHeight="1" x14ac:dyDescent="0.3">
      <c r="A19" s="30" t="s">
        <v>204</v>
      </c>
      <c r="B19" s="3"/>
      <c r="C19" s="3"/>
    </row>
    <row r="20" spans="1:5" ht="18" customHeight="1" x14ac:dyDescent="0.3">
      <c r="A20" s="98"/>
      <c r="B20" s="15"/>
      <c r="C20" s="15"/>
      <c r="D20" s="14"/>
    </row>
    <row r="21" spans="1:5" ht="18" customHeight="1" x14ac:dyDescent="0.3">
      <c r="B21" s="15"/>
      <c r="C21" s="15"/>
      <c r="D21" s="14"/>
    </row>
    <row r="22" spans="1:5" ht="18" customHeight="1" x14ac:dyDescent="0.3">
      <c r="B22" s="15"/>
      <c r="C22" s="15"/>
      <c r="D22" s="14"/>
    </row>
    <row r="23" spans="1:5" ht="18" customHeight="1" x14ac:dyDescent="0.3">
      <c r="B23" s="15"/>
      <c r="C23" s="15"/>
      <c r="D23" s="14"/>
    </row>
    <row r="24" spans="1:5" ht="18" customHeight="1" x14ac:dyDescent="0.3">
      <c r="B24" s="16"/>
      <c r="C24" s="16"/>
      <c r="D24" s="14"/>
    </row>
    <row r="25" spans="1:5" ht="18" customHeight="1" x14ac:dyDescent="0.3">
      <c r="A25" s="17"/>
      <c r="B25" s="16"/>
      <c r="C25" s="16"/>
      <c r="D25" s="14"/>
    </row>
    <row r="26" spans="1:5" ht="18" customHeight="1" x14ac:dyDescent="0.3">
      <c r="A26" s="27"/>
      <c r="B26" s="16"/>
      <c r="C26" s="16"/>
      <c r="D26" s="14"/>
    </row>
    <row r="27" spans="1:5" ht="18" customHeight="1" x14ac:dyDescent="0.3">
      <c r="A27" s="14"/>
      <c r="B27" s="16"/>
      <c r="C27" s="16"/>
      <c r="D27" s="14"/>
    </row>
    <row r="28" spans="1:5" ht="18" customHeight="1" x14ac:dyDescent="0.3">
      <c r="A28" s="17"/>
      <c r="B28" s="16"/>
      <c r="C28" s="16"/>
      <c r="D28" s="14"/>
    </row>
    <row r="29" spans="1:5" ht="18" customHeight="1" x14ac:dyDescent="0.3">
      <c r="A29" s="81"/>
      <c r="B29" s="16"/>
      <c r="C29" s="16"/>
      <c r="D29" s="14"/>
    </row>
    <row r="30" spans="1:5" ht="21.75" customHeight="1" x14ac:dyDescent="0.3">
      <c r="A30" s="222" t="str">
        <f>Headings!F20</f>
        <v>Page 20</v>
      </c>
      <c r="B30" s="217"/>
      <c r="C30" s="217"/>
      <c r="D30" s="217"/>
    </row>
    <row r="31" spans="1:5" ht="21.75" customHeight="1" x14ac:dyDescent="0.3">
      <c r="A31" s="1"/>
      <c r="B31" s="1"/>
      <c r="C31" s="1"/>
      <c r="E31" s="89"/>
    </row>
  </sheetData>
  <mergeCells count="4">
    <mergeCell ref="A1:D1"/>
    <mergeCell ref="A2:D2"/>
    <mergeCell ref="A3:D3"/>
    <mergeCell ref="A30:D30"/>
  </mergeCells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216" t="str">
        <f>Headings!E21</f>
        <v>August 2019 Pharmaceuticals PPI Forecast</v>
      </c>
      <c r="B1" s="218"/>
      <c r="C1" s="218"/>
      <c r="D1" s="218"/>
    </row>
    <row r="2" spans="1:4" ht="21.75" customHeight="1" x14ac:dyDescent="0.3">
      <c r="A2" s="216" t="s">
        <v>91</v>
      </c>
      <c r="B2" s="217"/>
      <c r="C2" s="217"/>
      <c r="D2" s="217"/>
    </row>
    <row r="4" spans="1:4" ht="66" customHeight="1" x14ac:dyDescent="0.3">
      <c r="A4" s="21" t="s">
        <v>115</v>
      </c>
      <c r="B4" s="32" t="s">
        <v>87</v>
      </c>
      <c r="C4" s="32" t="s">
        <v>33</v>
      </c>
      <c r="D4" s="24" t="str">
        <f>Headings!E50</f>
        <v>% Change from July 2019 Forecast</v>
      </c>
    </row>
    <row r="5" spans="1:4" s="54" customFormat="1" ht="18" customHeight="1" x14ac:dyDescent="0.25">
      <c r="A5" s="39">
        <v>2009</v>
      </c>
      <c r="B5" s="42">
        <v>6.7422810333963801E-2</v>
      </c>
      <c r="C5" s="82" t="s">
        <v>85</v>
      </c>
      <c r="D5" s="52">
        <v>0</v>
      </c>
    </row>
    <row r="6" spans="1:4" s="54" customFormat="1" ht="18" customHeight="1" x14ac:dyDescent="0.25">
      <c r="A6" s="44">
        <v>2010</v>
      </c>
      <c r="B6" s="57">
        <v>-5.9031877213722096E-4</v>
      </c>
      <c r="C6" s="46">
        <v>-6.8013129106101022E-2</v>
      </c>
      <c r="D6" s="47">
        <v>0</v>
      </c>
    </row>
    <row r="7" spans="1:4" s="54" customFormat="1" ht="18" customHeight="1" x14ac:dyDescent="0.25">
      <c r="A7" s="44">
        <v>2011</v>
      </c>
      <c r="B7" s="57">
        <v>-5.0206733608978101E-2</v>
      </c>
      <c r="C7" s="46">
        <v>-4.9616414836840879E-2</v>
      </c>
      <c r="D7" s="47">
        <v>0</v>
      </c>
    </row>
    <row r="8" spans="1:4" s="54" customFormat="1" ht="18" customHeight="1" x14ac:dyDescent="0.25">
      <c r="A8" s="44">
        <v>2012</v>
      </c>
      <c r="B8" s="57">
        <v>3.2398753894080798E-2</v>
      </c>
      <c r="C8" s="46">
        <v>8.2605487503058905E-2</v>
      </c>
      <c r="D8" s="47">
        <v>0</v>
      </c>
    </row>
    <row r="9" spans="1:4" s="54" customFormat="1" ht="18" customHeight="1" x14ac:dyDescent="0.25">
      <c r="A9" s="44">
        <v>2013</v>
      </c>
      <c r="B9" s="57">
        <v>4.8854041013268901E-2</v>
      </c>
      <c r="C9" s="47">
        <v>1.6455287119188103E-2</v>
      </c>
      <c r="D9" s="47">
        <v>0</v>
      </c>
    </row>
    <row r="10" spans="1:4" s="54" customFormat="1" ht="18" customHeight="1" x14ac:dyDescent="0.25">
      <c r="A10" s="44">
        <v>2014</v>
      </c>
      <c r="B10" s="57">
        <v>2.8562392179413299E-2</v>
      </c>
      <c r="C10" s="47">
        <v>-2.0291648833855602E-2</v>
      </c>
      <c r="D10" s="47">
        <v>0</v>
      </c>
    </row>
    <row r="11" spans="1:4" s="54" customFormat="1" ht="18" customHeight="1" x14ac:dyDescent="0.25">
      <c r="A11" s="44">
        <v>2015</v>
      </c>
      <c r="B11" s="57">
        <v>-4.17013758826391E-2</v>
      </c>
      <c r="C11" s="46">
        <v>-7.0263768062052395E-2</v>
      </c>
      <c r="D11" s="47">
        <v>0</v>
      </c>
    </row>
    <row r="12" spans="1:4" s="54" customFormat="1" ht="18" customHeight="1" x14ac:dyDescent="0.25">
      <c r="A12" s="44">
        <v>2016</v>
      </c>
      <c r="B12" s="57">
        <v>-1.4682299999999999E-2</v>
      </c>
      <c r="C12" s="46">
        <v>2.7019075882639101E-2</v>
      </c>
      <c r="D12" s="47">
        <v>0</v>
      </c>
    </row>
    <row r="13" spans="1:4" s="54" customFormat="1" ht="18" customHeight="1" x14ac:dyDescent="0.25">
      <c r="A13" s="44">
        <v>2017</v>
      </c>
      <c r="B13" s="57">
        <v>-2.3190400000000003E-2</v>
      </c>
      <c r="C13" s="46">
        <v>-8.5081000000000045E-3</v>
      </c>
      <c r="D13" s="47">
        <v>0</v>
      </c>
    </row>
    <row r="14" spans="1:4" s="54" customFormat="1" ht="18" customHeight="1" thickBot="1" x14ac:dyDescent="0.3">
      <c r="A14" s="49">
        <v>2018</v>
      </c>
      <c r="B14" s="58">
        <v>3.0713000000000001E-2</v>
      </c>
      <c r="C14" s="51">
        <v>5.3903400000000004E-2</v>
      </c>
      <c r="D14" s="56">
        <v>0</v>
      </c>
    </row>
    <row r="15" spans="1:4" s="54" customFormat="1" ht="18" customHeight="1" thickTop="1" x14ac:dyDescent="0.25">
      <c r="A15" s="44">
        <v>2019</v>
      </c>
      <c r="B15" s="57">
        <v>2.3917198309380501E-2</v>
      </c>
      <c r="C15" s="46">
        <v>-6.7958016906194997E-3</v>
      </c>
      <c r="D15" s="47">
        <v>1.8445314497449981E-3</v>
      </c>
    </row>
    <row r="16" spans="1:4" s="54" customFormat="1" ht="18" customHeight="1" x14ac:dyDescent="0.25">
      <c r="A16" s="44">
        <v>2020</v>
      </c>
      <c r="B16" s="57">
        <v>2.8805973786361599E-2</v>
      </c>
      <c r="C16" s="46">
        <v>4.8887754769810984E-3</v>
      </c>
      <c r="D16" s="47">
        <v>-2.061264531773202E-3</v>
      </c>
    </row>
    <row r="17" spans="1:4" s="54" customFormat="1" ht="18" customHeight="1" x14ac:dyDescent="0.25">
      <c r="A17" s="44">
        <v>2021</v>
      </c>
      <c r="B17" s="57">
        <v>4.1979753597603996E-2</v>
      </c>
      <c r="C17" s="46">
        <v>1.3173779811242396E-2</v>
      </c>
      <c r="D17" s="47">
        <v>2.5495689597541948E-3</v>
      </c>
    </row>
    <row r="18" spans="1:4" s="54" customFormat="1" ht="18" customHeight="1" x14ac:dyDescent="0.25">
      <c r="A18" s="44">
        <v>2022</v>
      </c>
      <c r="B18" s="57">
        <v>4.2640457757987499E-2</v>
      </c>
      <c r="C18" s="46">
        <v>6.6070416038350316E-4</v>
      </c>
      <c r="D18" s="47">
        <v>4.5888812584801986E-3</v>
      </c>
    </row>
    <row r="19" spans="1:4" s="54" customFormat="1" ht="18" customHeight="1" x14ac:dyDescent="0.25">
      <c r="A19" s="44">
        <v>2023</v>
      </c>
      <c r="B19" s="57">
        <v>4.0738902649632001E-2</v>
      </c>
      <c r="C19" s="46">
        <v>-1.9015551083554974E-3</v>
      </c>
      <c r="D19" s="47">
        <v>5.6901694381819024E-3</v>
      </c>
    </row>
    <row r="20" spans="1:4" s="54" customFormat="1" ht="18" customHeight="1" x14ac:dyDescent="0.25">
      <c r="A20" s="44">
        <v>2024</v>
      </c>
      <c r="B20" s="57">
        <v>4.0599890956594401E-2</v>
      </c>
      <c r="C20" s="46">
        <v>-1.3901169303760091E-4</v>
      </c>
      <c r="D20" s="47">
        <v>5.6203238101397018E-3</v>
      </c>
    </row>
    <row r="21" spans="1:4" ht="18" customHeight="1" x14ac:dyDescent="0.3">
      <c r="A21" s="44">
        <v>2025</v>
      </c>
      <c r="B21" s="57">
        <v>4.0751091242492501E-2</v>
      </c>
      <c r="C21" s="46">
        <v>1.5120028589810097E-4</v>
      </c>
      <c r="D21" s="47">
        <v>3.1910615477628024E-3</v>
      </c>
    </row>
    <row r="22" spans="1:4" s="156" customFormat="1" ht="18" customHeight="1" x14ac:dyDescent="0.3">
      <c r="A22" s="44">
        <v>2026</v>
      </c>
      <c r="B22" s="57">
        <v>3.9240245467424099E-2</v>
      </c>
      <c r="C22" s="46">
        <v>-1.5108457750684021E-3</v>
      </c>
      <c r="D22" s="47">
        <v>1.5514895068924964E-3</v>
      </c>
    </row>
    <row r="23" spans="1:4" s="193" customFormat="1" ht="18" customHeight="1" x14ac:dyDescent="0.3">
      <c r="A23" s="44">
        <v>2027</v>
      </c>
      <c r="B23" s="57">
        <v>3.65364003014658E-2</v>
      </c>
      <c r="C23" s="46">
        <v>-2.703845165958299E-3</v>
      </c>
      <c r="D23" s="47">
        <v>1.2999699694898892E-5</v>
      </c>
    </row>
    <row r="24" spans="1:4" s="195" customFormat="1" ht="18" customHeight="1" x14ac:dyDescent="0.3">
      <c r="A24" s="44">
        <v>2028</v>
      </c>
      <c r="B24" s="57">
        <v>3.2864970701920904E-2</v>
      </c>
      <c r="C24" s="46">
        <v>-3.6714295995448967E-3</v>
      </c>
      <c r="D24" s="47">
        <v>-6.0470795905239599E-4</v>
      </c>
    </row>
    <row r="25" spans="1:4" ht="21.75" customHeight="1" x14ac:dyDescent="0.3">
      <c r="A25" s="25" t="s">
        <v>4</v>
      </c>
      <c r="B25" s="3"/>
      <c r="C25" s="3"/>
    </row>
    <row r="26" spans="1:4" ht="21.75" customHeight="1" x14ac:dyDescent="0.3">
      <c r="A26" s="30" t="s">
        <v>98</v>
      </c>
      <c r="B26" s="3"/>
      <c r="C26" s="3"/>
    </row>
    <row r="27" spans="1:4" ht="21.75" customHeight="1" x14ac:dyDescent="0.3">
      <c r="A27" s="138"/>
      <c r="B27" s="3"/>
      <c r="C27" s="3"/>
    </row>
    <row r="28" spans="1:4" ht="21.75" customHeight="1" x14ac:dyDescent="0.3">
      <c r="A28" s="138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209" t="str">
        <f>Headings!F21</f>
        <v>Page 21</v>
      </c>
      <c r="B30" s="210"/>
      <c r="C30" s="210"/>
      <c r="D30" s="210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216" t="str">
        <f>Headings!E22</f>
        <v>August 2019 Transportation CPI Forecast</v>
      </c>
      <c r="B1" s="216"/>
      <c r="C1" s="216"/>
      <c r="D1" s="216"/>
    </row>
    <row r="2" spans="1:4" ht="21.75" customHeight="1" x14ac:dyDescent="0.3">
      <c r="A2" s="216" t="s">
        <v>91</v>
      </c>
      <c r="B2" s="216"/>
      <c r="C2" s="216"/>
      <c r="D2" s="216"/>
    </row>
    <row r="4" spans="1:4" ht="66" customHeight="1" x14ac:dyDescent="0.3">
      <c r="A4" s="21" t="s">
        <v>115</v>
      </c>
      <c r="B4" s="32" t="s">
        <v>87</v>
      </c>
      <c r="C4" s="32" t="s">
        <v>33</v>
      </c>
      <c r="D4" s="24" t="str">
        <f>Headings!E50</f>
        <v>% Change from July 2019 Forecast</v>
      </c>
    </row>
    <row r="5" spans="1:4" s="54" customFormat="1" ht="18" customHeight="1" x14ac:dyDescent="0.25">
      <c r="A5" s="39">
        <v>2009</v>
      </c>
      <c r="B5" s="42">
        <v>-8.3339157382280205E-2</v>
      </c>
      <c r="C5" s="82" t="s">
        <v>85</v>
      </c>
      <c r="D5" s="52">
        <v>0</v>
      </c>
    </row>
    <row r="6" spans="1:4" s="54" customFormat="1" ht="18" customHeight="1" x14ac:dyDescent="0.25">
      <c r="A6" s="44">
        <v>2010</v>
      </c>
      <c r="B6" s="57">
        <v>7.8902701916152507E-2</v>
      </c>
      <c r="C6" s="46">
        <v>0.16224185929843271</v>
      </c>
      <c r="D6" s="47">
        <v>0</v>
      </c>
    </row>
    <row r="7" spans="1:4" s="54" customFormat="1" ht="18" customHeight="1" x14ac:dyDescent="0.25">
      <c r="A7" s="44">
        <v>2011</v>
      </c>
      <c r="B7" s="57">
        <v>9.8089368484598399E-2</v>
      </c>
      <c r="C7" s="46">
        <v>1.9186666568445893E-2</v>
      </c>
      <c r="D7" s="47">
        <v>0</v>
      </c>
    </row>
    <row r="8" spans="1:4" s="54" customFormat="1" ht="18" customHeight="1" x14ac:dyDescent="0.25">
      <c r="A8" s="44">
        <v>2012</v>
      </c>
      <c r="B8" s="57">
        <v>2.3409663819381001E-2</v>
      </c>
      <c r="C8" s="46">
        <v>-7.4679704665217395E-2</v>
      </c>
      <c r="D8" s="47">
        <v>0</v>
      </c>
    </row>
    <row r="9" spans="1:4" s="54" customFormat="1" ht="18" customHeight="1" x14ac:dyDescent="0.25">
      <c r="A9" s="44">
        <v>2013</v>
      </c>
      <c r="B9" s="57">
        <v>1.6870848668859499E-4</v>
      </c>
      <c r="C9" s="46">
        <v>-2.3240955332692406E-2</v>
      </c>
      <c r="D9" s="47">
        <v>0</v>
      </c>
    </row>
    <row r="10" spans="1:4" s="54" customFormat="1" ht="18" customHeight="1" x14ac:dyDescent="0.25">
      <c r="A10" s="44">
        <v>2014</v>
      </c>
      <c r="B10" s="57">
        <v>-6.6007562232389605E-3</v>
      </c>
      <c r="C10" s="46">
        <v>-6.7694647099275553E-3</v>
      </c>
      <c r="D10" s="47">
        <v>0</v>
      </c>
    </row>
    <row r="11" spans="1:4" s="54" customFormat="1" ht="18" customHeight="1" x14ac:dyDescent="0.25">
      <c r="A11" s="44">
        <v>2015</v>
      </c>
      <c r="B11" s="57">
        <v>-7.8136173329613007E-2</v>
      </c>
      <c r="C11" s="46">
        <v>-7.1535417106374052E-2</v>
      </c>
      <c r="D11" s="47">
        <v>0</v>
      </c>
    </row>
    <row r="12" spans="1:4" s="54" customFormat="1" ht="18" customHeight="1" x14ac:dyDescent="0.25">
      <c r="A12" s="44">
        <v>2016</v>
      </c>
      <c r="B12" s="57">
        <v>-2.0962835299244399E-2</v>
      </c>
      <c r="C12" s="46">
        <v>5.7173338030368608E-2</v>
      </c>
      <c r="D12" s="47">
        <v>0</v>
      </c>
    </row>
    <row r="13" spans="1:4" s="54" customFormat="1" ht="18" customHeight="1" x14ac:dyDescent="0.25">
      <c r="A13" s="44">
        <v>2017</v>
      </c>
      <c r="B13" s="57">
        <v>3.4231501550205004E-2</v>
      </c>
      <c r="C13" s="46">
        <v>5.5194336849449403E-2</v>
      </c>
      <c r="D13" s="47">
        <v>0</v>
      </c>
    </row>
    <row r="14" spans="1:4" s="54" customFormat="1" ht="18" customHeight="1" thickBot="1" x14ac:dyDescent="0.3">
      <c r="A14" s="49">
        <v>2018</v>
      </c>
      <c r="B14" s="58">
        <v>4.5138853000747006E-2</v>
      </c>
      <c r="C14" s="51">
        <v>1.0907351450542002E-2</v>
      </c>
      <c r="D14" s="56">
        <v>0</v>
      </c>
    </row>
    <row r="15" spans="1:4" s="54" customFormat="1" ht="18" customHeight="1" thickTop="1" x14ac:dyDescent="0.25">
      <c r="A15" s="44">
        <v>2019</v>
      </c>
      <c r="B15" s="57">
        <v>1.27870791771787E-2</v>
      </c>
      <c r="C15" s="46">
        <v>-3.2351773823568304E-2</v>
      </c>
      <c r="D15" s="47">
        <v>-4.9939149001457985E-3</v>
      </c>
    </row>
    <row r="16" spans="1:4" s="54" customFormat="1" ht="18" customHeight="1" x14ac:dyDescent="0.25">
      <c r="A16" s="44">
        <v>2020</v>
      </c>
      <c r="B16" s="57">
        <v>1.7376965906586099E-2</v>
      </c>
      <c r="C16" s="46">
        <v>4.5898867294073987E-3</v>
      </c>
      <c r="D16" s="47">
        <v>6.7033680340999879E-6</v>
      </c>
    </row>
    <row r="17" spans="1:4" s="54" customFormat="1" ht="18" customHeight="1" x14ac:dyDescent="0.25">
      <c r="A17" s="44">
        <v>2021</v>
      </c>
      <c r="B17" s="57">
        <v>2.28670455440242E-2</v>
      </c>
      <c r="C17" s="46">
        <v>5.4900796374381007E-3</v>
      </c>
      <c r="D17" s="47">
        <v>6.6919062846263998E-3</v>
      </c>
    </row>
    <row r="18" spans="1:4" s="54" customFormat="1" ht="18" customHeight="1" x14ac:dyDescent="0.25">
      <c r="A18" s="44">
        <v>2022</v>
      </c>
      <c r="B18" s="57">
        <v>2.1956093024606299E-2</v>
      </c>
      <c r="C18" s="46">
        <v>-9.1095251941790065E-4</v>
      </c>
      <c r="D18" s="47">
        <v>1.7559455541833989E-3</v>
      </c>
    </row>
    <row r="19" spans="1:4" s="54" customFormat="1" ht="18" customHeight="1" x14ac:dyDescent="0.25">
      <c r="A19" s="44">
        <v>2023</v>
      </c>
      <c r="B19" s="57">
        <v>2.3092112483085101E-2</v>
      </c>
      <c r="C19" s="46">
        <v>1.1360194584788021E-3</v>
      </c>
      <c r="D19" s="47">
        <v>2.8276123154502043E-3</v>
      </c>
    </row>
    <row r="20" spans="1:4" s="54" customFormat="1" ht="18" customHeight="1" x14ac:dyDescent="0.25">
      <c r="A20" s="44">
        <v>2024</v>
      </c>
      <c r="B20" s="57">
        <v>2.3062437838635999E-2</v>
      </c>
      <c r="C20" s="46">
        <v>-2.9674644449102089E-5</v>
      </c>
      <c r="D20" s="47">
        <v>2.4498031152767989E-3</v>
      </c>
    </row>
    <row r="21" spans="1:4" ht="18" customHeight="1" x14ac:dyDescent="0.3">
      <c r="A21" s="44">
        <v>2025</v>
      </c>
      <c r="B21" s="57">
        <v>2.0640971859618901E-2</v>
      </c>
      <c r="C21" s="46">
        <v>-2.4214659790170977E-3</v>
      </c>
      <c r="D21" s="47">
        <v>-8.4061011257999946E-4</v>
      </c>
    </row>
    <row r="22" spans="1:4" s="156" customFormat="1" ht="18" customHeight="1" x14ac:dyDescent="0.3">
      <c r="A22" s="44">
        <v>2026</v>
      </c>
      <c r="B22" s="57">
        <v>2.0551827116191398E-2</v>
      </c>
      <c r="C22" s="46">
        <v>-8.914474342750292E-5</v>
      </c>
      <c r="D22" s="47">
        <v>-1.5096228736155015E-3</v>
      </c>
    </row>
    <row r="23" spans="1:4" s="193" customFormat="1" ht="18" customHeight="1" x14ac:dyDescent="0.3">
      <c r="A23" s="44">
        <v>2027</v>
      </c>
      <c r="B23" s="57">
        <v>2.1722033712092501E-2</v>
      </c>
      <c r="C23" s="46">
        <v>1.1702065959011028E-3</v>
      </c>
      <c r="D23" s="47">
        <v>-9.2835063264059756E-4</v>
      </c>
    </row>
    <row r="24" spans="1:4" s="195" customFormat="1" ht="18" customHeight="1" x14ac:dyDescent="0.3">
      <c r="A24" s="44">
        <v>2028</v>
      </c>
      <c r="B24" s="57">
        <v>2.24677683506351E-2</v>
      </c>
      <c r="C24" s="46">
        <v>7.4573463854259864E-4</v>
      </c>
      <c r="D24" s="47">
        <v>5.5385290518540284E-4</v>
      </c>
    </row>
    <row r="25" spans="1:4" ht="21.75" customHeight="1" x14ac:dyDescent="0.3">
      <c r="A25" s="25" t="s">
        <v>4</v>
      </c>
      <c r="B25" s="3"/>
      <c r="C25" s="3"/>
    </row>
    <row r="26" spans="1:4" ht="21.75" customHeight="1" x14ac:dyDescent="0.3">
      <c r="A26" s="30" t="s">
        <v>54</v>
      </c>
      <c r="B26" s="3"/>
      <c r="C26" s="3"/>
    </row>
    <row r="27" spans="1:4" ht="21.75" customHeight="1" x14ac:dyDescent="0.3">
      <c r="A27" s="138"/>
      <c r="B27" s="3"/>
      <c r="C27" s="3"/>
    </row>
    <row r="28" spans="1:4" ht="21.75" customHeight="1" x14ac:dyDescent="0.3">
      <c r="A28" s="138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209" t="str">
        <f>Headings!F22</f>
        <v>Page 22</v>
      </c>
      <c r="B30" s="210"/>
      <c r="C30" s="210"/>
      <c r="D30" s="210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zoomScale="75" zoomScaleNormal="75" workbookViewId="0">
      <selection activeCell="A31" sqref="A31:E31"/>
    </sheetView>
  </sheetViews>
  <sheetFormatPr defaultColWidth="10.75" defaultRowHeight="21.75" customHeight="1" x14ac:dyDescent="0.3"/>
  <cols>
    <col min="1" max="1" width="10.75" style="2" customWidth="1"/>
    <col min="2" max="2" width="17.75" style="2" customWidth="1"/>
    <col min="3" max="3" width="10.75" style="2" customWidth="1"/>
    <col min="4" max="4" width="17.75" style="28" customWidth="1"/>
    <col min="5" max="5" width="17.75" style="19" customWidth="1"/>
    <col min="6" max="16384" width="10.75" style="19"/>
  </cols>
  <sheetData>
    <row r="1" spans="1:5" ht="23.25" x14ac:dyDescent="0.3">
      <c r="A1" s="216" t="str">
        <f>Headings!E23</f>
        <v>August 2019 Retail Gas Forecast</v>
      </c>
      <c r="B1" s="223"/>
      <c r="C1" s="223"/>
      <c r="D1" s="223"/>
      <c r="E1" s="223"/>
    </row>
    <row r="2" spans="1:5" ht="21.75" customHeight="1" x14ac:dyDescent="0.3">
      <c r="A2" s="216" t="s">
        <v>91</v>
      </c>
      <c r="B2" s="217"/>
      <c r="C2" s="217"/>
      <c r="D2" s="217"/>
      <c r="E2" s="217"/>
    </row>
    <row r="4" spans="1:5" ht="66" customHeight="1" x14ac:dyDescent="0.3">
      <c r="A4" s="38" t="s">
        <v>82</v>
      </c>
      <c r="B4" s="32" t="s">
        <v>87</v>
      </c>
      <c r="C4" s="32" t="s">
        <v>6</v>
      </c>
      <c r="D4" s="36" t="str">
        <f>Headings!E50</f>
        <v>% Change from July 2019 Forecast</v>
      </c>
      <c r="E4" s="36" t="str">
        <f>Headings!F50</f>
        <v>$ Change from July 2019 Forecast</v>
      </c>
    </row>
    <row r="5" spans="1:5" s="54" customFormat="1" ht="18" customHeight="1" x14ac:dyDescent="0.25">
      <c r="A5" s="60" t="s">
        <v>142</v>
      </c>
      <c r="B5" s="62">
        <v>2.75633333333333</v>
      </c>
      <c r="C5" s="42">
        <v>0.22268224160875372</v>
      </c>
      <c r="D5" s="63">
        <v>0</v>
      </c>
      <c r="E5" s="116">
        <v>0</v>
      </c>
    </row>
    <row r="6" spans="1:5" s="54" customFormat="1" ht="18" customHeight="1" x14ac:dyDescent="0.25">
      <c r="A6" s="53" t="s">
        <v>143</v>
      </c>
      <c r="B6" s="64">
        <v>2.8660000000000001</v>
      </c>
      <c r="C6" s="57">
        <v>0.15393906858140149</v>
      </c>
      <c r="D6" s="65">
        <v>0</v>
      </c>
      <c r="E6" s="66">
        <v>0</v>
      </c>
    </row>
    <row r="7" spans="1:5" s="54" customFormat="1" ht="18" customHeight="1" x14ac:dyDescent="0.25">
      <c r="A7" s="53" t="s">
        <v>144</v>
      </c>
      <c r="B7" s="64">
        <v>2.9073333333333302</v>
      </c>
      <c r="C7" s="57">
        <v>0.10671234614896474</v>
      </c>
      <c r="D7" s="65">
        <v>0</v>
      </c>
      <c r="E7" s="66">
        <v>0</v>
      </c>
    </row>
    <row r="8" spans="1:5" s="54" customFormat="1" ht="18" customHeight="1" x14ac:dyDescent="0.25">
      <c r="A8" s="53" t="s">
        <v>145</v>
      </c>
      <c r="B8" s="64">
        <v>2.9740000000000002</v>
      </c>
      <c r="C8" s="57">
        <v>0.12694202349374772</v>
      </c>
      <c r="D8" s="65">
        <v>0</v>
      </c>
      <c r="E8" s="66">
        <v>0</v>
      </c>
    </row>
    <row r="9" spans="1:5" s="54" customFormat="1" ht="18" customHeight="1" x14ac:dyDescent="0.25">
      <c r="A9" s="53" t="s">
        <v>152</v>
      </c>
      <c r="B9" s="64">
        <v>3.0456666666666599</v>
      </c>
      <c r="C9" s="57">
        <v>0.10497037126617381</v>
      </c>
      <c r="D9" s="65">
        <v>0</v>
      </c>
      <c r="E9" s="66">
        <v>0</v>
      </c>
    </row>
    <row r="10" spans="1:5" s="54" customFormat="1" ht="18" customHeight="1" x14ac:dyDescent="0.25">
      <c r="A10" s="53" t="s">
        <v>153</v>
      </c>
      <c r="B10" s="64">
        <v>3.3596666666666599</v>
      </c>
      <c r="C10" s="57">
        <v>0.17224936031635019</v>
      </c>
      <c r="D10" s="65">
        <v>0</v>
      </c>
      <c r="E10" s="66">
        <v>0</v>
      </c>
    </row>
    <row r="11" spans="1:5" s="54" customFormat="1" ht="18" customHeight="1" x14ac:dyDescent="0.25">
      <c r="A11" s="53" t="s">
        <v>154</v>
      </c>
      <c r="B11" s="64">
        <v>3.3213333333333299</v>
      </c>
      <c r="C11" s="57">
        <v>0.14239853244668654</v>
      </c>
      <c r="D11" s="65">
        <v>0</v>
      </c>
      <c r="E11" s="66">
        <v>0</v>
      </c>
    </row>
    <row r="12" spans="1:5" s="54" customFormat="1" ht="18" customHeight="1" x14ac:dyDescent="0.25">
      <c r="A12" s="53" t="s">
        <v>155</v>
      </c>
      <c r="B12" s="64">
        <v>3.359</v>
      </c>
      <c r="C12" s="57">
        <v>0.12945527908540688</v>
      </c>
      <c r="D12" s="65">
        <v>0</v>
      </c>
      <c r="E12" s="66">
        <v>0</v>
      </c>
    </row>
    <row r="13" spans="1:5" s="54" customFormat="1" ht="18" customHeight="1" x14ac:dyDescent="0.25">
      <c r="A13" s="53" t="s">
        <v>162</v>
      </c>
      <c r="B13" s="64">
        <v>3.03266666666666</v>
      </c>
      <c r="C13" s="57">
        <v>-4.2683594177519435E-3</v>
      </c>
      <c r="D13" s="65">
        <v>0</v>
      </c>
      <c r="E13" s="66">
        <v>0</v>
      </c>
    </row>
    <row r="14" spans="1:5" s="54" customFormat="1" ht="18" customHeight="1" thickBot="1" x14ac:dyDescent="0.3">
      <c r="A14" s="70" t="s">
        <v>163</v>
      </c>
      <c r="B14" s="71">
        <v>3.4740000000000002</v>
      </c>
      <c r="C14" s="58">
        <v>3.4031153884316101E-2</v>
      </c>
      <c r="D14" s="143">
        <v>0</v>
      </c>
      <c r="E14" s="167">
        <v>0</v>
      </c>
    </row>
    <row r="15" spans="1:5" s="54" customFormat="1" ht="18" customHeight="1" thickTop="1" x14ac:dyDescent="0.25">
      <c r="A15" s="53" t="s">
        <v>164</v>
      </c>
      <c r="B15" s="64">
        <v>3.2886666666666602</v>
      </c>
      <c r="C15" s="57">
        <v>-9.8354074668817182E-3</v>
      </c>
      <c r="D15" s="65">
        <v>-7.8518768020870988E-2</v>
      </c>
      <c r="E15" s="66">
        <v>-0.28022497489543996</v>
      </c>
    </row>
    <row r="16" spans="1:5" s="54" customFormat="1" ht="18" customHeight="1" x14ac:dyDescent="0.25">
      <c r="A16" s="53" t="s">
        <v>165</v>
      </c>
      <c r="B16" s="64">
        <v>3.2335406059151501</v>
      </c>
      <c r="C16" s="57">
        <v>-3.7350221519752869E-2</v>
      </c>
      <c r="D16" s="65">
        <v>-1.0240612958859474E-3</v>
      </c>
      <c r="E16" s="66">
        <v>-3.314738278370033E-3</v>
      </c>
    </row>
    <row r="17" spans="1:5" s="54" customFormat="1" ht="18" customHeight="1" x14ac:dyDescent="0.25">
      <c r="A17" s="53" t="s">
        <v>227</v>
      </c>
      <c r="B17" s="64">
        <v>3.17751940439467</v>
      </c>
      <c r="C17" s="57">
        <v>4.7764147415259472E-2</v>
      </c>
      <c r="D17" s="65">
        <v>-5.3737747096124999E-2</v>
      </c>
      <c r="E17" s="66">
        <v>-0.18044969417557022</v>
      </c>
    </row>
    <row r="18" spans="1:5" s="54" customFormat="1" ht="18" customHeight="1" x14ac:dyDescent="0.25">
      <c r="A18" s="53" t="s">
        <v>228</v>
      </c>
      <c r="B18" s="64">
        <v>3.4180168219747502</v>
      </c>
      <c r="C18" s="57">
        <v>-1.6114904440198585E-2</v>
      </c>
      <c r="D18" s="65">
        <v>-4.5465310745541276E-2</v>
      </c>
      <c r="E18" s="66">
        <v>-0.16280309002278992</v>
      </c>
    </row>
    <row r="19" spans="1:5" s="54" customFormat="1" ht="18" customHeight="1" x14ac:dyDescent="0.25">
      <c r="A19" s="53" t="s">
        <v>229</v>
      </c>
      <c r="B19" s="64">
        <v>3.3958293635083701</v>
      </c>
      <c r="C19" s="57">
        <v>3.2585454137961767E-2</v>
      </c>
      <c r="D19" s="65">
        <v>-4.5972372333871747E-2</v>
      </c>
      <c r="E19" s="66">
        <v>-0.16363711841701001</v>
      </c>
    </row>
    <row r="20" spans="1:5" s="54" customFormat="1" ht="18" customHeight="1" x14ac:dyDescent="0.25">
      <c r="A20" s="53" t="s">
        <v>230</v>
      </c>
      <c r="B20" s="64">
        <v>3.2050990310188898</v>
      </c>
      <c r="C20" s="57">
        <v>-8.7957995159336777E-3</v>
      </c>
      <c r="D20" s="65">
        <v>1.5283978527757869E-2</v>
      </c>
      <c r="E20" s="66">
        <v>4.8249224655809719E-2</v>
      </c>
    </row>
    <row r="21" spans="1:5" s="54" customFormat="1" ht="18" customHeight="1" x14ac:dyDescent="0.25">
      <c r="A21" s="53" t="s">
        <v>244</v>
      </c>
      <c r="B21" s="64">
        <v>3.21404024861714</v>
      </c>
      <c r="C21" s="57">
        <v>1.1493507851426443E-2</v>
      </c>
      <c r="D21" s="65">
        <v>-4.4473039880298493E-2</v>
      </c>
      <c r="E21" s="66">
        <v>-0.14959090231816008</v>
      </c>
    </row>
    <row r="22" spans="1:5" s="54" customFormat="1" ht="18" customHeight="1" x14ac:dyDescent="0.25">
      <c r="A22" s="53" t="s">
        <v>245</v>
      </c>
      <c r="B22" s="64">
        <v>3.55846125237847</v>
      </c>
      <c r="C22" s="57">
        <v>4.1089449736112948E-2</v>
      </c>
      <c r="D22" s="65">
        <v>-2.9166385674527673E-2</v>
      </c>
      <c r="E22" s="66">
        <v>-0.10690550034862989</v>
      </c>
    </row>
    <row r="23" spans="1:5" s="54" customFormat="1" ht="18" customHeight="1" x14ac:dyDescent="0.25">
      <c r="A23" s="53" t="s">
        <v>246</v>
      </c>
      <c r="B23" s="64">
        <v>3.50172347145232</v>
      </c>
      <c r="C23" s="57">
        <v>3.1183577444111155E-2</v>
      </c>
      <c r="D23" s="65">
        <v>-3.2823267049955973E-2</v>
      </c>
      <c r="E23" s="66">
        <v>-0.11883867831270001</v>
      </c>
    </row>
    <row r="24" spans="1:5" s="54" customFormat="1" ht="18" customHeight="1" x14ac:dyDescent="0.25">
      <c r="A24" s="53" t="s">
        <v>247</v>
      </c>
      <c r="B24" s="64">
        <v>3.3645834622313902</v>
      </c>
      <c r="C24" s="57">
        <v>4.9759595466165818E-2</v>
      </c>
      <c r="D24" s="65">
        <v>2.146500858140854E-2</v>
      </c>
      <c r="E24" s="66">
        <v>7.0703168765380298E-2</v>
      </c>
    </row>
    <row r="25" spans="1:5" s="54" customFormat="1" ht="18" customHeight="1" x14ac:dyDescent="0.25">
      <c r="A25" s="44"/>
      <c r="B25" s="113"/>
      <c r="C25" s="46"/>
      <c r="D25" s="196"/>
      <c r="E25" s="197"/>
    </row>
    <row r="26" spans="1:5" ht="21.75" customHeight="1" x14ac:dyDescent="0.3">
      <c r="A26" s="25" t="s">
        <v>4</v>
      </c>
      <c r="C26" s="19"/>
      <c r="D26" s="19"/>
    </row>
    <row r="27" spans="1:5" ht="21.75" customHeight="1" x14ac:dyDescent="0.3">
      <c r="A27" s="34" t="s">
        <v>132</v>
      </c>
      <c r="B27" s="3"/>
    </row>
    <row r="28" spans="1:5" ht="21.75" customHeight="1" x14ac:dyDescent="0.3">
      <c r="A28" s="30" t="s">
        <v>222</v>
      </c>
      <c r="B28" s="3"/>
      <c r="C28" s="3"/>
    </row>
    <row r="29" spans="1:5" ht="21.75" customHeight="1" x14ac:dyDescent="0.3">
      <c r="A29" s="135"/>
      <c r="C29" s="3"/>
    </row>
    <row r="30" spans="1:5" ht="21.75" customHeight="1" x14ac:dyDescent="0.3">
      <c r="A30" s="3"/>
      <c r="B30" s="19"/>
      <c r="C30" s="19"/>
      <c r="D30" s="19"/>
    </row>
    <row r="31" spans="1:5" ht="21.75" customHeight="1" x14ac:dyDescent="0.3">
      <c r="A31" s="222" t="str">
        <f>Headings!F23</f>
        <v>Page 23</v>
      </c>
      <c r="B31" s="210"/>
      <c r="C31" s="210"/>
      <c r="D31" s="210"/>
      <c r="E31" s="217"/>
    </row>
  </sheetData>
  <mergeCells count="3">
    <mergeCell ref="A1:E1"/>
    <mergeCell ref="A2:E2"/>
    <mergeCell ref="A31:E31"/>
  </mergeCells>
  <phoneticPr fontId="4"/>
  <pageMargins left="0.75" right="0.75" top="1" bottom="1" header="0.5" footer="0.5"/>
  <pageSetup scale="9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8.75" style="2" customWidth="1"/>
    <col min="3" max="3" width="13.25" style="2" customWidth="1"/>
    <col min="4" max="4" width="18.625" style="1" customWidth="1"/>
    <col min="5" max="5" width="13.25" style="1" customWidth="1"/>
    <col min="6" max="16384" width="10.75" style="1"/>
  </cols>
  <sheetData>
    <row r="1" spans="1:14" ht="23.25" x14ac:dyDescent="0.35">
      <c r="A1" s="216" t="s">
        <v>266</v>
      </c>
      <c r="B1" s="216"/>
      <c r="C1" s="216"/>
      <c r="D1" s="219"/>
      <c r="E1" s="218"/>
    </row>
    <row r="2" spans="1:14" ht="21.75" customHeight="1" x14ac:dyDescent="0.3">
      <c r="A2" s="216" t="s">
        <v>91</v>
      </c>
      <c r="B2" s="216"/>
      <c r="C2" s="216"/>
      <c r="D2" s="220"/>
      <c r="E2" s="217"/>
    </row>
    <row r="3" spans="1:14" ht="21.75" customHeight="1" x14ac:dyDescent="0.3">
      <c r="A3" s="221"/>
      <c r="B3" s="221"/>
      <c r="C3" s="221"/>
      <c r="D3" s="220"/>
    </row>
    <row r="4" spans="1:14" s="22" customFormat="1" ht="66" customHeight="1" x14ac:dyDescent="0.3">
      <c r="A4" s="21" t="s">
        <v>86</v>
      </c>
      <c r="B4" s="32" t="s">
        <v>83</v>
      </c>
      <c r="C4" s="32" t="s">
        <v>30</v>
      </c>
      <c r="D4" s="32" t="s">
        <v>84</v>
      </c>
      <c r="E4" s="33" t="s">
        <v>30</v>
      </c>
    </row>
    <row r="5" spans="1:14" s="67" customFormat="1" ht="18" customHeight="1" x14ac:dyDescent="0.2">
      <c r="A5" s="39">
        <v>2009</v>
      </c>
      <c r="B5" s="62">
        <v>1.7451995225294417</v>
      </c>
      <c r="C5" s="86" t="s">
        <v>85</v>
      </c>
      <c r="D5" s="87" t="s">
        <v>85</v>
      </c>
      <c r="E5" s="92" t="s">
        <v>85</v>
      </c>
    </row>
    <row r="6" spans="1:14" s="61" customFormat="1" ht="18" customHeight="1" x14ac:dyDescent="0.25">
      <c r="A6" s="44">
        <v>2010</v>
      </c>
      <c r="B6" s="64">
        <v>2.3091057264464925</v>
      </c>
      <c r="C6" s="57">
        <v>0.32311847249404546</v>
      </c>
      <c r="D6" s="68" t="s">
        <v>85</v>
      </c>
      <c r="E6" s="83" t="s">
        <v>85</v>
      </c>
    </row>
    <row r="7" spans="1:14" s="61" customFormat="1" ht="18" customHeight="1" x14ac:dyDescent="0.25">
      <c r="A7" s="44">
        <v>2011</v>
      </c>
      <c r="B7" s="64">
        <v>3.1120411597542237</v>
      </c>
      <c r="C7" s="57">
        <v>0.34772571221473569</v>
      </c>
      <c r="D7" s="68" t="s">
        <v>85</v>
      </c>
      <c r="E7" s="83" t="s">
        <v>85</v>
      </c>
    </row>
    <row r="8" spans="1:14" s="61" customFormat="1" ht="18" customHeight="1" x14ac:dyDescent="0.25">
      <c r="A8" s="53">
        <v>2012</v>
      </c>
      <c r="B8" s="64">
        <v>3.2200291935483878</v>
      </c>
      <c r="C8" s="57">
        <v>3.4700066050120215E-2</v>
      </c>
      <c r="D8" s="64" t="s">
        <v>85</v>
      </c>
      <c r="E8" s="83" t="s">
        <v>85</v>
      </c>
    </row>
    <row r="9" spans="1:14" s="61" customFormat="1" ht="18" customHeight="1" x14ac:dyDescent="0.25">
      <c r="A9" s="53">
        <v>2013</v>
      </c>
      <c r="B9" s="64">
        <v>3.0727322832955708</v>
      </c>
      <c r="C9" s="57">
        <v>-4.5743967336674851E-2</v>
      </c>
      <c r="D9" s="64" t="s">
        <v>85</v>
      </c>
      <c r="E9" s="83" t="s">
        <v>85</v>
      </c>
      <c r="M9" s="93"/>
      <c r="N9" s="93"/>
    </row>
    <row r="10" spans="1:14" s="61" customFormat="1" ht="18" customHeight="1" x14ac:dyDescent="0.25">
      <c r="A10" s="53">
        <v>2014</v>
      </c>
      <c r="B10" s="117">
        <v>2.8801839505785964</v>
      </c>
      <c r="C10" s="57">
        <v>-6.2663556393680375E-2</v>
      </c>
      <c r="D10" s="117">
        <v>2.8242224104958393</v>
      </c>
      <c r="E10" s="83" t="s">
        <v>85</v>
      </c>
      <c r="M10" s="93"/>
      <c r="N10" s="93"/>
    </row>
    <row r="11" spans="1:14" s="61" customFormat="1" ht="18" customHeight="1" x14ac:dyDescent="0.25">
      <c r="A11" s="53">
        <v>2015</v>
      </c>
      <c r="B11" s="117">
        <v>1.7715901884504606</v>
      </c>
      <c r="C11" s="57">
        <v>-0.38490380515641431</v>
      </c>
      <c r="D11" s="117">
        <v>2.1089905463641303</v>
      </c>
      <c r="E11" s="47">
        <v>-0.25324912849414649</v>
      </c>
      <c r="M11" s="93"/>
      <c r="N11" s="93"/>
    </row>
    <row r="12" spans="1:14" s="61" customFormat="1" ht="18" customHeight="1" x14ac:dyDescent="0.25">
      <c r="A12" s="53">
        <v>2016</v>
      </c>
      <c r="B12" s="117">
        <v>1.4279053011080214</v>
      </c>
      <c r="C12" s="57">
        <v>-0.19399796272469017</v>
      </c>
      <c r="D12" s="117">
        <v>1.8130092214897344</v>
      </c>
      <c r="E12" s="47">
        <v>-0.14034265131470758</v>
      </c>
      <c r="M12" s="93"/>
      <c r="N12" s="93"/>
    </row>
    <row r="13" spans="1:14" s="61" customFormat="1" ht="18" customHeight="1" x14ac:dyDescent="0.25">
      <c r="A13" s="53">
        <v>2017</v>
      </c>
      <c r="B13" s="117">
        <v>1.8102133466781876</v>
      </c>
      <c r="C13" s="57">
        <v>0.26774047639819254</v>
      </c>
      <c r="D13" s="117">
        <v>2.1067205148272401</v>
      </c>
      <c r="E13" s="47">
        <v>0.16200209566290313</v>
      </c>
      <c r="M13" s="93"/>
      <c r="N13" s="93"/>
    </row>
    <row r="14" spans="1:14" s="61" customFormat="1" ht="18" customHeight="1" thickBot="1" x14ac:dyDescent="0.3">
      <c r="A14" s="70">
        <v>2018</v>
      </c>
      <c r="B14" s="71">
        <v>2.2156500000000001</v>
      </c>
      <c r="C14" s="58">
        <v>0.22397175121142743</v>
      </c>
      <c r="D14" s="71">
        <v>2.41</v>
      </c>
      <c r="E14" s="56">
        <v>0.14395810124706077</v>
      </c>
    </row>
    <row r="15" spans="1:14" s="61" customFormat="1" ht="18" customHeight="1" thickTop="1" x14ac:dyDescent="0.25">
      <c r="A15" s="53">
        <v>2019</v>
      </c>
      <c r="B15" s="64">
        <v>2.1</v>
      </c>
      <c r="C15" s="57">
        <v>-5.2196872249678394E-2</v>
      </c>
      <c r="D15" s="64">
        <v>2.35</v>
      </c>
      <c r="E15" s="47">
        <v>-2.4896265560165998E-2</v>
      </c>
    </row>
    <row r="16" spans="1:14" s="61" customFormat="1" ht="18" customHeight="1" x14ac:dyDescent="0.25">
      <c r="A16" s="53">
        <v>2020</v>
      </c>
      <c r="B16" s="64">
        <v>2.27</v>
      </c>
      <c r="C16" s="57">
        <v>8.0952380952380887E-2</v>
      </c>
      <c r="D16" s="64">
        <v>2.41</v>
      </c>
      <c r="E16" s="47">
        <v>2.5531914893617058E-2</v>
      </c>
    </row>
    <row r="17" spans="1:7" s="61" customFormat="1" ht="18" customHeight="1" x14ac:dyDescent="0.25">
      <c r="A17" s="53">
        <v>2021</v>
      </c>
      <c r="B17" s="64">
        <v>2.31</v>
      </c>
      <c r="C17" s="57">
        <v>1.7621145374449254E-2</v>
      </c>
      <c r="D17" s="64">
        <v>2.42</v>
      </c>
      <c r="E17" s="47">
        <v>4.1493775933609811E-3</v>
      </c>
    </row>
    <row r="18" spans="1:7" s="61" customFormat="1" ht="18" customHeight="1" x14ac:dyDescent="0.25">
      <c r="A18" s="53">
        <v>2022</v>
      </c>
      <c r="B18" s="117">
        <v>2.37</v>
      </c>
      <c r="C18" s="57">
        <v>2.5974025974025983E-2</v>
      </c>
      <c r="D18" s="117">
        <v>2.41</v>
      </c>
      <c r="E18" s="47">
        <v>-4.1322314049585529E-3</v>
      </c>
    </row>
    <row r="19" spans="1:7" s="61" customFormat="1" ht="18" customHeight="1" x14ac:dyDescent="0.25">
      <c r="A19" s="53">
        <v>2023</v>
      </c>
      <c r="B19" s="57" t="s">
        <v>85</v>
      </c>
      <c r="C19" s="57" t="s">
        <v>85</v>
      </c>
      <c r="D19" s="68" t="s">
        <v>85</v>
      </c>
      <c r="E19" s="69" t="s">
        <v>85</v>
      </c>
    </row>
    <row r="20" spans="1:7" s="61" customFormat="1" ht="18" customHeight="1" x14ac:dyDescent="0.25">
      <c r="A20" s="53">
        <v>2024</v>
      </c>
      <c r="B20" s="57" t="s">
        <v>85</v>
      </c>
      <c r="C20" s="57" t="s">
        <v>85</v>
      </c>
      <c r="D20" s="68" t="s">
        <v>85</v>
      </c>
      <c r="E20" s="69" t="s">
        <v>85</v>
      </c>
    </row>
    <row r="21" spans="1:7" ht="18" customHeight="1" x14ac:dyDescent="0.3">
      <c r="A21" s="53">
        <v>2025</v>
      </c>
      <c r="B21" s="57" t="s">
        <v>85</v>
      </c>
      <c r="C21" s="57" t="s">
        <v>85</v>
      </c>
      <c r="D21" s="68" t="s">
        <v>85</v>
      </c>
      <c r="E21" s="69" t="s">
        <v>85</v>
      </c>
    </row>
    <row r="22" spans="1:7" ht="18" customHeight="1" x14ac:dyDescent="0.3">
      <c r="A22" s="53">
        <v>2026</v>
      </c>
      <c r="B22" s="57" t="s">
        <v>85</v>
      </c>
      <c r="C22" s="57" t="s">
        <v>85</v>
      </c>
      <c r="D22" s="68" t="s">
        <v>85</v>
      </c>
      <c r="E22" s="69" t="s">
        <v>85</v>
      </c>
    </row>
    <row r="23" spans="1:7" ht="18" customHeight="1" x14ac:dyDescent="0.3">
      <c r="A23" s="53">
        <v>2027</v>
      </c>
      <c r="B23" s="57" t="s">
        <v>85</v>
      </c>
      <c r="C23" s="57" t="s">
        <v>85</v>
      </c>
      <c r="D23" s="68" t="s">
        <v>85</v>
      </c>
      <c r="E23" s="69" t="s">
        <v>85</v>
      </c>
    </row>
    <row r="24" spans="1:7" ht="18" customHeight="1" x14ac:dyDescent="0.3">
      <c r="A24" s="53">
        <v>2028</v>
      </c>
      <c r="B24" s="57" t="s">
        <v>85</v>
      </c>
      <c r="C24" s="57" t="s">
        <v>85</v>
      </c>
      <c r="D24" s="68" t="s">
        <v>85</v>
      </c>
      <c r="E24" s="69" t="s">
        <v>85</v>
      </c>
    </row>
    <row r="25" spans="1:7" ht="21.75" customHeight="1" x14ac:dyDescent="0.3">
      <c r="A25" s="25" t="s">
        <v>4</v>
      </c>
      <c r="B25" s="1"/>
      <c r="C25" s="1"/>
    </row>
    <row r="26" spans="1:7" ht="21.75" customHeight="1" x14ac:dyDescent="0.3">
      <c r="A26" s="30" t="s">
        <v>232</v>
      </c>
      <c r="D26" s="2"/>
      <c r="E26" s="2"/>
      <c r="F26" s="2"/>
      <c r="G26" s="2"/>
    </row>
    <row r="27" spans="1:7" ht="21.75" customHeight="1" x14ac:dyDescent="0.3">
      <c r="A27" s="30" t="s">
        <v>231</v>
      </c>
      <c r="D27" s="2"/>
      <c r="E27" s="2"/>
      <c r="F27" s="2"/>
      <c r="G27" s="2"/>
    </row>
    <row r="28" spans="1:7" ht="21.75" customHeight="1" x14ac:dyDescent="0.3">
      <c r="A28" s="30" t="s">
        <v>234</v>
      </c>
      <c r="B28" s="1"/>
      <c r="C28" s="1"/>
    </row>
    <row r="29" spans="1:7" ht="21.75" customHeight="1" x14ac:dyDescent="0.3">
      <c r="A29" s="30" t="s">
        <v>233</v>
      </c>
      <c r="B29" s="1"/>
      <c r="C29" s="1"/>
    </row>
    <row r="30" spans="1:7" ht="21.75" customHeight="1" x14ac:dyDescent="0.3">
      <c r="A30" s="222" t="str">
        <f>Headings!F24</f>
        <v>Page 24</v>
      </c>
      <c r="B30" s="210"/>
      <c r="C30" s="210"/>
      <c r="D30" s="210"/>
      <c r="E30" s="217"/>
    </row>
  </sheetData>
  <mergeCells count="4">
    <mergeCell ref="A30:E30"/>
    <mergeCell ref="A3:D3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7.75" style="2" customWidth="1"/>
    <col min="3" max="3" width="10.75" style="2" customWidth="1"/>
    <col min="4" max="4" width="17.75" style="28" customWidth="1"/>
    <col min="5" max="5" width="17.75" style="19" customWidth="1"/>
    <col min="6" max="16384" width="10.75" style="19"/>
  </cols>
  <sheetData>
    <row r="1" spans="1:5" ht="23.25" x14ac:dyDescent="0.3">
      <c r="A1" s="216" t="str">
        <f>Headings!E25</f>
        <v>August 2019 Recorded Documents Forecast</v>
      </c>
      <c r="B1" s="217"/>
      <c r="C1" s="217"/>
      <c r="D1" s="217"/>
      <c r="E1" s="217"/>
    </row>
    <row r="2" spans="1:5" ht="21.75" customHeight="1" x14ac:dyDescent="0.3">
      <c r="A2" s="216" t="s">
        <v>91</v>
      </c>
      <c r="B2" s="217"/>
      <c r="C2" s="217"/>
      <c r="D2" s="217"/>
      <c r="E2" s="217"/>
    </row>
    <row r="4" spans="1:5" ht="66" customHeight="1" x14ac:dyDescent="0.3">
      <c r="A4" s="21" t="s">
        <v>82</v>
      </c>
      <c r="B4" s="32" t="s">
        <v>87</v>
      </c>
      <c r="C4" s="32" t="s">
        <v>6</v>
      </c>
      <c r="D4" s="24" t="str">
        <f>Headings!E50</f>
        <v>% Change from July 2019 Forecast</v>
      </c>
      <c r="E4" s="36" t="str">
        <f>Headings!F51</f>
        <v># Change from July 2019 Forecast</v>
      </c>
    </row>
    <row r="5" spans="1:5" s="54" customFormat="1" ht="18" customHeight="1" x14ac:dyDescent="0.25">
      <c r="A5" s="60" t="s">
        <v>142</v>
      </c>
      <c r="B5" s="72">
        <v>121244</v>
      </c>
      <c r="C5" s="41">
        <v>0.10364288445084657</v>
      </c>
      <c r="D5" s="63">
        <v>0</v>
      </c>
      <c r="E5" s="200">
        <v>0</v>
      </c>
    </row>
    <row r="6" spans="1:5" s="54" customFormat="1" ht="18" customHeight="1" x14ac:dyDescent="0.25">
      <c r="A6" s="53" t="s">
        <v>143</v>
      </c>
      <c r="B6" s="73">
        <v>123668</v>
      </c>
      <c r="C6" s="46">
        <v>-6.3064428147160401E-2</v>
      </c>
      <c r="D6" s="65">
        <v>0</v>
      </c>
      <c r="E6" s="74">
        <v>0</v>
      </c>
    </row>
    <row r="7" spans="1:5" s="54" customFormat="1" ht="18" customHeight="1" x14ac:dyDescent="0.25">
      <c r="A7" s="53" t="s">
        <v>144</v>
      </c>
      <c r="B7" s="73">
        <v>126429.999999999</v>
      </c>
      <c r="C7" s="46">
        <v>-0.14023026024984631</v>
      </c>
      <c r="D7" s="65">
        <v>0</v>
      </c>
      <c r="E7" s="74">
        <v>0</v>
      </c>
    </row>
    <row r="8" spans="1:5" s="54" customFormat="1" ht="18" customHeight="1" x14ac:dyDescent="0.25">
      <c r="A8" s="53" t="s">
        <v>145</v>
      </c>
      <c r="B8" s="73">
        <v>120427</v>
      </c>
      <c r="C8" s="46">
        <v>-0.16136602622580942</v>
      </c>
      <c r="D8" s="65">
        <v>0</v>
      </c>
      <c r="E8" s="74">
        <v>0</v>
      </c>
    </row>
    <row r="9" spans="1:5" s="54" customFormat="1" ht="18" customHeight="1" x14ac:dyDescent="0.25">
      <c r="A9" s="53" t="s">
        <v>152</v>
      </c>
      <c r="B9" s="73">
        <v>106172.999999999</v>
      </c>
      <c r="C9" s="46">
        <v>-0.12430305829567656</v>
      </c>
      <c r="D9" s="65">
        <v>0</v>
      </c>
      <c r="E9" s="74">
        <v>0</v>
      </c>
    </row>
    <row r="10" spans="1:5" s="54" customFormat="1" ht="18" customHeight="1" x14ac:dyDescent="0.25">
      <c r="A10" s="53" t="s">
        <v>153</v>
      </c>
      <c r="B10" s="73">
        <v>114493.999999999</v>
      </c>
      <c r="C10" s="46">
        <v>-7.418248859851384E-2</v>
      </c>
      <c r="D10" s="65">
        <v>0</v>
      </c>
      <c r="E10" s="74">
        <v>0</v>
      </c>
    </row>
    <row r="11" spans="1:5" s="54" customFormat="1" ht="18" customHeight="1" x14ac:dyDescent="0.25">
      <c r="A11" s="53" t="s">
        <v>154</v>
      </c>
      <c r="B11" s="73">
        <v>108246.999999999</v>
      </c>
      <c r="C11" s="46">
        <v>-0.14381871391283829</v>
      </c>
      <c r="D11" s="65">
        <v>0</v>
      </c>
      <c r="E11" s="74">
        <v>0</v>
      </c>
    </row>
    <row r="12" spans="1:5" s="54" customFormat="1" ht="18" customHeight="1" x14ac:dyDescent="0.25">
      <c r="A12" s="53" t="s">
        <v>155</v>
      </c>
      <c r="B12" s="73">
        <v>92484</v>
      </c>
      <c r="C12" s="46">
        <v>-0.23203268370049901</v>
      </c>
      <c r="D12" s="65">
        <v>0</v>
      </c>
      <c r="E12" s="74">
        <v>0</v>
      </c>
    </row>
    <row r="13" spans="1:5" s="54" customFormat="1" ht="18" customHeight="1" x14ac:dyDescent="0.25">
      <c r="A13" s="53" t="s">
        <v>162</v>
      </c>
      <c r="B13" s="73">
        <v>82812</v>
      </c>
      <c r="C13" s="46">
        <v>-0.22002769065580907</v>
      </c>
      <c r="D13" s="65">
        <v>0</v>
      </c>
      <c r="E13" s="74">
        <v>0</v>
      </c>
    </row>
    <row r="14" spans="1:5" s="54" customFormat="1" ht="18" customHeight="1" thickBot="1" x14ac:dyDescent="0.3">
      <c r="A14" s="70" t="s">
        <v>163</v>
      </c>
      <c r="B14" s="168">
        <v>107413</v>
      </c>
      <c r="C14" s="51">
        <v>-6.1846035600110594E-2</v>
      </c>
      <c r="D14" s="143">
        <v>0</v>
      </c>
      <c r="E14" s="169">
        <v>0</v>
      </c>
    </row>
    <row r="15" spans="1:5" s="54" customFormat="1" ht="18" customHeight="1" thickTop="1" x14ac:dyDescent="0.25">
      <c r="A15" s="53" t="s">
        <v>164</v>
      </c>
      <c r="B15" s="73">
        <v>104704.680707498</v>
      </c>
      <c r="C15" s="46">
        <v>-3.2724410768899204E-2</v>
      </c>
      <c r="D15" s="65">
        <v>8.6869309476009349E-2</v>
      </c>
      <c r="E15" s="74">
        <v>8368.6449075937999</v>
      </c>
    </row>
    <row r="16" spans="1:5" s="54" customFormat="1" ht="18" customHeight="1" x14ac:dyDescent="0.25">
      <c r="A16" s="53" t="s">
        <v>165</v>
      </c>
      <c r="B16" s="73">
        <v>103787.980728806</v>
      </c>
      <c r="C16" s="46">
        <v>0.12222633892139179</v>
      </c>
      <c r="D16" s="65">
        <v>7.8858345739978741E-2</v>
      </c>
      <c r="E16" s="74">
        <v>7586.305004993701</v>
      </c>
    </row>
    <row r="17" spans="1:5" s="54" customFormat="1" ht="18" customHeight="1" x14ac:dyDescent="0.25">
      <c r="A17" s="53" t="s">
        <v>227</v>
      </c>
      <c r="B17" s="73">
        <v>92244.278023712599</v>
      </c>
      <c r="C17" s="46">
        <v>0.1138998940215501</v>
      </c>
      <c r="D17" s="65">
        <v>4.981205558554791E-2</v>
      </c>
      <c r="E17" s="74">
        <v>4376.8568668256048</v>
      </c>
    </row>
    <row r="18" spans="1:5" s="54" customFormat="1" ht="18" customHeight="1" x14ac:dyDescent="0.25">
      <c r="A18" s="53" t="s">
        <v>228</v>
      </c>
      <c r="B18" s="73">
        <v>106594.064382982</v>
      </c>
      <c r="C18" s="46">
        <v>-7.6241760030721917E-3</v>
      </c>
      <c r="D18" s="65">
        <v>5.3360309161283759E-2</v>
      </c>
      <c r="E18" s="74">
        <v>5399.759399290997</v>
      </c>
    </row>
    <row r="19" spans="1:5" s="54" customFormat="1" ht="18" customHeight="1" x14ac:dyDescent="0.25">
      <c r="A19" s="53" t="s">
        <v>229</v>
      </c>
      <c r="B19" s="73">
        <v>107615.49013922201</v>
      </c>
      <c r="C19" s="46">
        <v>2.7800184404894068E-2</v>
      </c>
      <c r="D19" s="65">
        <v>5.2988407348788069E-2</v>
      </c>
      <c r="E19" s="74">
        <v>5415.4190005700075</v>
      </c>
    </row>
    <row r="20" spans="1:5" s="54" customFormat="1" ht="18" customHeight="1" x14ac:dyDescent="0.25">
      <c r="A20" s="53" t="s">
        <v>230</v>
      </c>
      <c r="B20" s="73">
        <v>104497.608769998</v>
      </c>
      <c r="C20" s="46">
        <v>6.8372853601057493E-3</v>
      </c>
      <c r="D20" s="65">
        <v>5.1084144069922344E-2</v>
      </c>
      <c r="E20" s="74">
        <v>5078.7284076981014</v>
      </c>
    </row>
    <row r="21" spans="1:5" s="54" customFormat="1" ht="18" customHeight="1" x14ac:dyDescent="0.25">
      <c r="A21" s="53" t="s">
        <v>244</v>
      </c>
      <c r="B21" s="73">
        <v>95390.575271989001</v>
      </c>
      <c r="C21" s="46">
        <v>3.4108318864695342E-2</v>
      </c>
      <c r="D21" s="65">
        <v>2.6951540459499101E-2</v>
      </c>
      <c r="E21" s="74">
        <v>2503.4510856739944</v>
      </c>
    </row>
    <row r="22" spans="1:5" s="54" customFormat="1" ht="18" customHeight="1" x14ac:dyDescent="0.25">
      <c r="A22" s="53" t="s">
        <v>245</v>
      </c>
      <c r="B22" s="73">
        <v>109223.42681460299</v>
      </c>
      <c r="C22" s="46">
        <v>2.4667062343865176E-2</v>
      </c>
      <c r="D22" s="65">
        <v>2.8301677520806479E-2</v>
      </c>
      <c r="E22" s="74">
        <v>3006.1277453879884</v>
      </c>
    </row>
    <row r="23" spans="1:5" s="54" customFormat="1" ht="18" customHeight="1" x14ac:dyDescent="0.25">
      <c r="A23" s="53" t="s">
        <v>246</v>
      </c>
      <c r="B23" s="73">
        <v>110035.096547614</v>
      </c>
      <c r="C23" s="46">
        <v>2.2483811626576644E-2</v>
      </c>
      <c r="D23" s="65">
        <v>2.7487822167547193E-2</v>
      </c>
      <c r="E23" s="74">
        <v>2943.7090161410015</v>
      </c>
    </row>
    <row r="24" spans="1:5" s="54" customFormat="1" ht="18" customHeight="1" x14ac:dyDescent="0.25">
      <c r="A24" s="53" t="s">
        <v>247</v>
      </c>
      <c r="B24" s="73">
        <v>106617.911552074</v>
      </c>
      <c r="C24" s="46">
        <v>2.0290443073609943E-2</v>
      </c>
      <c r="D24" s="65">
        <v>2.5097060220041323E-2</v>
      </c>
      <c r="E24" s="74">
        <v>2610.2856505929958</v>
      </c>
    </row>
    <row r="25" spans="1:5" ht="21.75" customHeight="1" x14ac:dyDescent="0.3">
      <c r="A25" s="25" t="s">
        <v>4</v>
      </c>
      <c r="B25" s="19"/>
      <c r="C25" s="19"/>
      <c r="D25" s="19"/>
    </row>
    <row r="26" spans="1:5" ht="21.75" customHeight="1" x14ac:dyDescent="0.3">
      <c r="A26" s="26" t="s">
        <v>61</v>
      </c>
    </row>
    <row r="27" spans="1:5" ht="21.75" customHeight="1" x14ac:dyDescent="0.3">
      <c r="A27" s="26"/>
      <c r="B27" s="3"/>
      <c r="C27" s="3"/>
    </row>
    <row r="28" spans="1:5" ht="21.75" customHeight="1" x14ac:dyDescent="0.3">
      <c r="A28" s="3"/>
      <c r="B28" s="19"/>
      <c r="C28" s="19"/>
      <c r="D28" s="19"/>
    </row>
    <row r="29" spans="1:5" ht="21.75" customHeight="1" x14ac:dyDescent="0.3">
      <c r="A29" s="135"/>
    </row>
    <row r="30" spans="1:5" ht="21.75" customHeight="1" x14ac:dyDescent="0.3">
      <c r="A30" s="222" t="str">
        <f>Headings!F25</f>
        <v>Page 25</v>
      </c>
      <c r="B30" s="210"/>
      <c r="C30" s="210"/>
      <c r="D30" s="210"/>
      <c r="E30" s="217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125" customWidth="1"/>
    <col min="2" max="2" width="20.75" style="125" customWidth="1"/>
    <col min="3" max="3" width="10.75" style="125" customWidth="1"/>
    <col min="4" max="5" width="17.75" style="126" customWidth="1"/>
    <col min="6" max="16384" width="10.75" style="126"/>
  </cols>
  <sheetData>
    <row r="1" spans="1:8" ht="23.25" x14ac:dyDescent="0.3">
      <c r="A1" s="216" t="str">
        <f>Headings!E26</f>
        <v>August 2019 Gambling Tax Forecast</v>
      </c>
      <c r="B1" s="217"/>
      <c r="C1" s="217"/>
      <c r="D1" s="217"/>
      <c r="E1" s="217"/>
    </row>
    <row r="2" spans="1:8" ht="21.75" customHeight="1" x14ac:dyDescent="0.3">
      <c r="A2" s="216" t="s">
        <v>91</v>
      </c>
      <c r="B2" s="217"/>
      <c r="C2" s="217"/>
      <c r="D2" s="217"/>
      <c r="E2" s="217"/>
    </row>
    <row r="4" spans="1:8" ht="66" customHeight="1" x14ac:dyDescent="0.3">
      <c r="A4" s="21" t="s">
        <v>115</v>
      </c>
      <c r="B4" s="32" t="s">
        <v>87</v>
      </c>
      <c r="C4" s="32" t="s">
        <v>33</v>
      </c>
      <c r="D4" s="24" t="str">
        <f>Headings!E50</f>
        <v>% Change from July 2019 Forecast</v>
      </c>
      <c r="E4" s="36" t="str">
        <f>Headings!F50</f>
        <v>$ Change from July 2019 Forecast</v>
      </c>
    </row>
    <row r="5" spans="1:8" s="54" customFormat="1" ht="18" customHeight="1" x14ac:dyDescent="0.25">
      <c r="A5" s="39">
        <v>2009</v>
      </c>
      <c r="B5" s="40">
        <v>3096005.4100000006</v>
      </c>
      <c r="C5" s="82" t="s">
        <v>85</v>
      </c>
      <c r="D5" s="52">
        <v>0</v>
      </c>
      <c r="E5" s="43">
        <v>0</v>
      </c>
      <c r="G5" s="147"/>
    </row>
    <row r="6" spans="1:8" s="54" customFormat="1" ht="18" customHeight="1" x14ac:dyDescent="0.25">
      <c r="A6" s="44">
        <v>2010</v>
      </c>
      <c r="B6" s="45">
        <v>3123193.0600000005</v>
      </c>
      <c r="C6" s="46">
        <v>8.7815253526963843E-3</v>
      </c>
      <c r="D6" s="47">
        <v>0</v>
      </c>
      <c r="E6" s="48">
        <v>0</v>
      </c>
      <c r="G6" s="147"/>
    </row>
    <row r="7" spans="1:8" s="54" customFormat="1" ht="18" customHeight="1" x14ac:dyDescent="0.25">
      <c r="A7" s="44">
        <v>2011</v>
      </c>
      <c r="B7" s="45">
        <v>2405747.1</v>
      </c>
      <c r="C7" s="46">
        <v>-0.22971553349955265</v>
      </c>
      <c r="D7" s="47">
        <v>0</v>
      </c>
      <c r="E7" s="48">
        <v>0</v>
      </c>
      <c r="G7" s="147"/>
    </row>
    <row r="8" spans="1:8" s="54" customFormat="1" ht="18" customHeight="1" x14ac:dyDescent="0.25">
      <c r="A8" s="44">
        <v>2012</v>
      </c>
      <c r="B8" s="45">
        <v>1826238.15</v>
      </c>
      <c r="C8" s="46">
        <v>-0.24088523269964668</v>
      </c>
      <c r="D8" s="47">
        <v>0</v>
      </c>
      <c r="E8" s="48">
        <v>0</v>
      </c>
      <c r="G8" s="147"/>
    </row>
    <row r="9" spans="1:8" s="54" customFormat="1" ht="18" customHeight="1" x14ac:dyDescent="0.25">
      <c r="A9" s="44">
        <v>2013</v>
      </c>
      <c r="B9" s="45">
        <v>2102641.6899999995</v>
      </c>
      <c r="C9" s="47">
        <v>0.15135131198524121</v>
      </c>
      <c r="D9" s="47">
        <v>0</v>
      </c>
      <c r="E9" s="48">
        <v>0</v>
      </c>
      <c r="G9" s="147"/>
    </row>
    <row r="10" spans="1:8" s="54" customFormat="1" ht="18" customHeight="1" x14ac:dyDescent="0.25">
      <c r="A10" s="44">
        <v>2014</v>
      </c>
      <c r="B10" s="45">
        <v>2521819.6599999997</v>
      </c>
      <c r="C10" s="46">
        <v>0.19935777550382361</v>
      </c>
      <c r="D10" s="47">
        <v>0</v>
      </c>
      <c r="E10" s="48">
        <v>0</v>
      </c>
      <c r="G10" s="147"/>
    </row>
    <row r="11" spans="1:8" s="54" customFormat="1" ht="18" customHeight="1" x14ac:dyDescent="0.25">
      <c r="A11" s="44">
        <v>2015</v>
      </c>
      <c r="B11" s="45">
        <v>2437669.41</v>
      </c>
      <c r="C11" s="46">
        <v>-3.3368861118324156E-2</v>
      </c>
      <c r="D11" s="47">
        <v>0</v>
      </c>
      <c r="E11" s="48">
        <v>0</v>
      </c>
      <c r="G11" s="147"/>
    </row>
    <row r="12" spans="1:8" s="54" customFormat="1" ht="18" customHeight="1" x14ac:dyDescent="0.25">
      <c r="A12" s="44">
        <v>2016</v>
      </c>
      <c r="B12" s="45">
        <v>2609974.0699999998</v>
      </c>
      <c r="C12" s="46">
        <v>7.0684178622892002E-2</v>
      </c>
      <c r="D12" s="47">
        <v>0</v>
      </c>
      <c r="E12" s="48">
        <v>0</v>
      </c>
      <c r="G12" s="147"/>
    </row>
    <row r="13" spans="1:8" s="54" customFormat="1" ht="18" customHeight="1" x14ac:dyDescent="0.25">
      <c r="A13" s="44">
        <v>2017</v>
      </c>
      <c r="B13" s="45">
        <v>2731608.1999999997</v>
      </c>
      <c r="C13" s="46">
        <v>4.6603577942825991E-2</v>
      </c>
      <c r="D13" s="47">
        <v>0</v>
      </c>
      <c r="E13" s="48">
        <v>0</v>
      </c>
      <c r="G13" s="147"/>
    </row>
    <row r="14" spans="1:8" s="54" customFormat="1" ht="18" customHeight="1" thickBot="1" x14ac:dyDescent="0.3">
      <c r="A14" s="49">
        <v>2018</v>
      </c>
      <c r="B14" s="50">
        <v>2313241.1899999995</v>
      </c>
      <c r="C14" s="51">
        <v>-0.15315776618330557</v>
      </c>
      <c r="D14" s="56">
        <v>0</v>
      </c>
      <c r="E14" s="85">
        <v>0</v>
      </c>
      <c r="H14" s="147"/>
    </row>
    <row r="15" spans="1:8" s="54" customFormat="1" ht="18" customHeight="1" thickTop="1" x14ac:dyDescent="0.25">
      <c r="A15" s="44">
        <v>2019</v>
      </c>
      <c r="B15" s="45">
        <v>2557772.1198356557</v>
      </c>
      <c r="C15" s="46">
        <v>0.10570922344489997</v>
      </c>
      <c r="D15" s="47">
        <v>2.3088152928131267E-2</v>
      </c>
      <c r="E15" s="48">
        <v>57721.549887035508</v>
      </c>
      <c r="H15" s="147"/>
    </row>
    <row r="16" spans="1:8" s="54" customFormat="1" ht="18" customHeight="1" x14ac:dyDescent="0.25">
      <c r="A16" s="44">
        <v>2020</v>
      </c>
      <c r="B16" s="45">
        <v>2642998.6079289224</v>
      </c>
      <c r="C16" s="46">
        <v>3.3320594681727433E-2</v>
      </c>
      <c r="D16" s="47">
        <v>-6.4238211071591111E-3</v>
      </c>
      <c r="E16" s="48">
        <v>-17087.919984882232</v>
      </c>
      <c r="H16" s="147"/>
    </row>
    <row r="17" spans="1:8" s="54" customFormat="1" ht="18" customHeight="1" x14ac:dyDescent="0.25">
      <c r="A17" s="44">
        <v>2021</v>
      </c>
      <c r="B17" s="45">
        <v>2570495.80404372</v>
      </c>
      <c r="C17" s="46">
        <v>-2.7432024999065829E-2</v>
      </c>
      <c r="D17" s="47">
        <v>6.4691552383910889E-3</v>
      </c>
      <c r="E17" s="48">
        <v>16522.05267239688</v>
      </c>
      <c r="H17" s="147"/>
    </row>
    <row r="18" spans="1:8" s="54" customFormat="1" ht="18" customHeight="1" x14ac:dyDescent="0.25">
      <c r="A18" s="44">
        <v>2022</v>
      </c>
      <c r="B18" s="45">
        <v>2585840.7424848736</v>
      </c>
      <c r="C18" s="46">
        <v>5.9696415053525076E-3</v>
      </c>
      <c r="D18" s="47">
        <v>3.7288071161827308E-3</v>
      </c>
      <c r="E18" s="48">
        <v>9606.2813914800063</v>
      </c>
      <c r="H18" s="147"/>
    </row>
    <row r="19" spans="1:8" s="54" customFormat="1" ht="18" customHeight="1" x14ac:dyDescent="0.25">
      <c r="A19" s="44">
        <v>2023</v>
      </c>
      <c r="B19" s="45">
        <v>2170209.5272601759</v>
      </c>
      <c r="C19" s="46">
        <v>-0.1607334931327965</v>
      </c>
      <c r="D19" s="47">
        <v>8.8664134719336207E-3</v>
      </c>
      <c r="E19" s="48">
        <v>19072.867063934449</v>
      </c>
      <c r="H19" s="147"/>
    </row>
    <row r="20" spans="1:8" s="54" customFormat="1" ht="18" customHeight="1" x14ac:dyDescent="0.25">
      <c r="A20" s="44">
        <v>2024</v>
      </c>
      <c r="B20" s="45">
        <v>2183504.9835111527</v>
      </c>
      <c r="C20" s="46">
        <v>6.1263468268715204E-3</v>
      </c>
      <c r="D20" s="47">
        <v>1.0430815143735783E-2</v>
      </c>
      <c r="E20" s="48">
        <v>22540.619809967466</v>
      </c>
      <c r="H20" s="147"/>
    </row>
    <row r="21" spans="1:8" s="54" customFormat="1" ht="18" customHeight="1" x14ac:dyDescent="0.25">
      <c r="A21" s="44">
        <v>2025</v>
      </c>
      <c r="B21" s="45">
        <v>198015.79705727453</v>
      </c>
      <c r="C21" s="46">
        <v>-0.90931287148295936</v>
      </c>
      <c r="D21" s="47">
        <v>-3.6700947261579686E-2</v>
      </c>
      <c r="E21" s="48">
        <v>-7544.2483869358839</v>
      </c>
      <c r="H21" s="147"/>
    </row>
    <row r="22" spans="1:8" s="54" customFormat="1" ht="18" customHeight="1" x14ac:dyDescent="0.25">
      <c r="A22" s="44">
        <v>2026</v>
      </c>
      <c r="B22" s="45">
        <v>199713.1163184914</v>
      </c>
      <c r="C22" s="46">
        <v>8.5716356292824258E-3</v>
      </c>
      <c r="D22" s="47">
        <v>-3.7355542530873254E-2</v>
      </c>
      <c r="E22" s="48">
        <v>-7749.89327858662</v>
      </c>
      <c r="H22" s="147"/>
    </row>
    <row r="23" spans="1:8" s="54" customFormat="1" ht="18" customHeight="1" x14ac:dyDescent="0.25">
      <c r="A23" s="44">
        <v>2027</v>
      </c>
      <c r="B23" s="45">
        <v>201305.44688709232</v>
      </c>
      <c r="C23" s="46">
        <v>7.973089589476734E-3</v>
      </c>
      <c r="D23" s="47">
        <v>-4.3146328109629928E-2</v>
      </c>
      <c r="E23" s="48">
        <v>-9077.240456721891</v>
      </c>
      <c r="H23" s="147"/>
    </row>
    <row r="24" spans="1:8" s="54" customFormat="1" ht="18" customHeight="1" x14ac:dyDescent="0.3">
      <c r="A24" s="44">
        <v>2028</v>
      </c>
      <c r="B24" s="45">
        <v>191826.7226378721</v>
      </c>
      <c r="C24" s="46">
        <v>-4.7086278070441967E-2</v>
      </c>
      <c r="D24" s="47">
        <v>-4.9351616671394427E-2</v>
      </c>
      <c r="E24" s="48">
        <v>-9958.4231656782504</v>
      </c>
      <c r="G24" s="126"/>
      <c r="H24" s="147"/>
    </row>
    <row r="25" spans="1:8" ht="21.75" customHeight="1" x14ac:dyDescent="0.3">
      <c r="A25" s="25" t="s">
        <v>4</v>
      </c>
      <c r="B25" s="3"/>
      <c r="C25" s="3"/>
      <c r="G25" s="147"/>
    </row>
    <row r="26" spans="1:8" s="29" customFormat="1" ht="21.75" customHeight="1" x14ac:dyDescent="0.25">
      <c r="A26" s="26" t="s">
        <v>126</v>
      </c>
      <c r="B26" s="30"/>
      <c r="C26" s="30"/>
      <c r="G26" s="147"/>
    </row>
    <row r="27" spans="1:8" ht="21.75" customHeight="1" x14ac:dyDescent="0.3">
      <c r="A27" s="137" t="s">
        <v>243</v>
      </c>
      <c r="B27" s="3"/>
      <c r="C27" s="3"/>
      <c r="G27" s="147"/>
    </row>
    <row r="28" spans="1:8" ht="21.75" customHeight="1" x14ac:dyDescent="0.3">
      <c r="A28" s="139"/>
      <c r="B28" s="3"/>
      <c r="C28" s="3"/>
    </row>
    <row r="29" spans="1:8" ht="21.75" customHeight="1" x14ac:dyDescent="0.3">
      <c r="A29" s="137"/>
    </row>
    <row r="30" spans="1:8" ht="21.75" customHeight="1" x14ac:dyDescent="0.3">
      <c r="A30" s="209" t="str">
        <f>Headings!F26</f>
        <v>Page 26</v>
      </c>
      <c r="B30" s="210"/>
      <c r="C30" s="210"/>
      <c r="D30" s="210"/>
      <c r="E30" s="217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7.75" style="2" customWidth="1"/>
    <col min="3" max="3" width="10.75" style="2" customWidth="1"/>
    <col min="4" max="4" width="17.75" style="28" customWidth="1"/>
    <col min="5" max="5" width="17.75" style="19" customWidth="1"/>
    <col min="6" max="16384" width="10.75" style="19"/>
  </cols>
  <sheetData>
    <row r="1" spans="1:5" ht="23.25" x14ac:dyDescent="0.3">
      <c r="A1" s="216" t="str">
        <f>Headings!E27</f>
        <v>August 2019 E-911 Tax Forecast</v>
      </c>
      <c r="B1" s="217"/>
      <c r="C1" s="217"/>
      <c r="D1" s="217"/>
      <c r="E1" s="217"/>
    </row>
    <row r="2" spans="1:5" ht="21.75" customHeight="1" x14ac:dyDescent="0.3">
      <c r="A2" s="216" t="s">
        <v>91</v>
      </c>
      <c r="B2" s="217"/>
      <c r="C2" s="217"/>
      <c r="D2" s="217"/>
      <c r="E2" s="217"/>
    </row>
    <row r="4" spans="1:5" ht="66" customHeight="1" x14ac:dyDescent="0.3">
      <c r="A4" s="21" t="s">
        <v>82</v>
      </c>
      <c r="B4" s="32" t="s">
        <v>87</v>
      </c>
      <c r="C4" s="32" t="s">
        <v>6</v>
      </c>
      <c r="D4" s="21" t="str">
        <f>Headings!E50</f>
        <v>% Change from July 2019 Forecast</v>
      </c>
      <c r="E4" s="33" t="str">
        <f>Headings!F50</f>
        <v>$ Change from July 2019 Forecast</v>
      </c>
    </row>
    <row r="5" spans="1:5" s="54" customFormat="1" ht="18" customHeight="1" x14ac:dyDescent="0.25">
      <c r="A5" s="60" t="s">
        <v>142</v>
      </c>
      <c r="B5" s="40">
        <v>6310779</v>
      </c>
      <c r="C5" s="41">
        <v>8.576016368007644E-2</v>
      </c>
      <c r="D5" s="118">
        <v>0</v>
      </c>
      <c r="E5" s="88">
        <v>0</v>
      </c>
    </row>
    <row r="6" spans="1:5" s="54" customFormat="1" ht="18" customHeight="1" x14ac:dyDescent="0.25">
      <c r="A6" s="53" t="s">
        <v>143</v>
      </c>
      <c r="B6" s="45">
        <v>5918975</v>
      </c>
      <c r="C6" s="46">
        <v>2.6985239909380621E-2</v>
      </c>
      <c r="D6" s="103">
        <v>0</v>
      </c>
      <c r="E6" s="80">
        <v>0</v>
      </c>
    </row>
    <row r="7" spans="1:5" s="54" customFormat="1" ht="18" customHeight="1" x14ac:dyDescent="0.25">
      <c r="A7" s="53" t="s">
        <v>144</v>
      </c>
      <c r="B7" s="45">
        <v>5949112</v>
      </c>
      <c r="C7" s="46">
        <v>1.8793814673094822E-2</v>
      </c>
      <c r="D7" s="103">
        <v>0</v>
      </c>
      <c r="E7" s="80">
        <v>0</v>
      </c>
    </row>
    <row r="8" spans="1:5" s="54" customFormat="1" ht="18" customHeight="1" x14ac:dyDescent="0.25">
      <c r="A8" s="53" t="s">
        <v>145</v>
      </c>
      <c r="B8" s="45">
        <v>6084376</v>
      </c>
      <c r="C8" s="46">
        <v>4.6554521622210521E-2</v>
      </c>
      <c r="D8" s="103">
        <v>0</v>
      </c>
      <c r="E8" s="80">
        <v>0</v>
      </c>
    </row>
    <row r="9" spans="1:5" s="54" customFormat="1" ht="18" customHeight="1" x14ac:dyDescent="0.25">
      <c r="A9" s="53" t="s">
        <v>152</v>
      </c>
      <c r="B9" s="45">
        <v>6190409.9199999999</v>
      </c>
      <c r="C9" s="46">
        <v>-1.9073569205957042E-2</v>
      </c>
      <c r="D9" s="103">
        <v>0</v>
      </c>
      <c r="E9" s="80">
        <v>0</v>
      </c>
    </row>
    <row r="10" spans="1:5" s="54" customFormat="1" ht="18" customHeight="1" x14ac:dyDescent="0.25">
      <c r="A10" s="53" t="s">
        <v>153</v>
      </c>
      <c r="B10" s="45">
        <v>5978044</v>
      </c>
      <c r="C10" s="46">
        <v>9.9795995083609146E-3</v>
      </c>
      <c r="D10" s="103">
        <v>0</v>
      </c>
      <c r="E10" s="80">
        <v>0</v>
      </c>
    </row>
    <row r="11" spans="1:5" s="54" customFormat="1" ht="18" customHeight="1" x14ac:dyDescent="0.25">
      <c r="A11" s="53" t="s">
        <v>154</v>
      </c>
      <c r="B11" s="45">
        <v>6026802</v>
      </c>
      <c r="C11" s="46">
        <v>1.3059091844295434E-2</v>
      </c>
      <c r="D11" s="103">
        <v>0</v>
      </c>
      <c r="E11" s="80">
        <v>0</v>
      </c>
    </row>
    <row r="12" spans="1:5" s="54" customFormat="1" ht="18" customHeight="1" x14ac:dyDescent="0.25">
      <c r="A12" s="53" t="s">
        <v>155</v>
      </c>
      <c r="B12" s="45">
        <v>6073491</v>
      </c>
      <c r="C12" s="46">
        <v>-1.7890084373484161E-3</v>
      </c>
      <c r="D12" s="103">
        <v>0</v>
      </c>
      <c r="E12" s="80">
        <v>0</v>
      </c>
    </row>
    <row r="13" spans="1:5" s="54" customFormat="1" ht="18" customHeight="1" x14ac:dyDescent="0.25">
      <c r="A13" s="53" t="s">
        <v>162</v>
      </c>
      <c r="B13" s="45">
        <v>5679850</v>
      </c>
      <c r="C13" s="46">
        <v>-8.2475946924044696E-2</v>
      </c>
      <c r="D13" s="103">
        <v>0</v>
      </c>
      <c r="E13" s="80">
        <v>0</v>
      </c>
    </row>
    <row r="14" spans="1:5" s="54" customFormat="1" ht="18" customHeight="1" thickBot="1" x14ac:dyDescent="0.3">
      <c r="A14" s="70" t="s">
        <v>163</v>
      </c>
      <c r="B14" s="50">
        <v>6357915</v>
      </c>
      <c r="C14" s="51">
        <v>6.354436334024971E-2</v>
      </c>
      <c r="D14" s="170">
        <v>0</v>
      </c>
      <c r="E14" s="171">
        <v>0</v>
      </c>
    </row>
    <row r="15" spans="1:5" s="54" customFormat="1" ht="18" customHeight="1" thickTop="1" x14ac:dyDescent="0.25">
      <c r="A15" s="53" t="s">
        <v>164</v>
      </c>
      <c r="B15" s="45">
        <v>6132216.2972305203</v>
      </c>
      <c r="C15" s="46">
        <v>1.7490917609458645E-2</v>
      </c>
      <c r="D15" s="103">
        <v>-1.2415512540543405E-3</v>
      </c>
      <c r="E15" s="80">
        <v>-7622.9250861592591</v>
      </c>
    </row>
    <row r="16" spans="1:5" s="54" customFormat="1" ht="18" customHeight="1" x14ac:dyDescent="0.25">
      <c r="A16" s="53" t="s">
        <v>165</v>
      </c>
      <c r="B16" s="45">
        <v>5949330.8234631699</v>
      </c>
      <c r="C16" s="46">
        <v>-2.0442967073933338E-2</v>
      </c>
      <c r="D16" s="103">
        <v>-1.3193914968683274E-3</v>
      </c>
      <c r="E16" s="80">
        <v>-7859.8667418798432</v>
      </c>
    </row>
    <row r="17" spans="1:5" s="54" customFormat="1" ht="18" customHeight="1" x14ac:dyDescent="0.25">
      <c r="A17" s="53" t="s">
        <v>227</v>
      </c>
      <c r="B17" s="45">
        <v>5982305.07879797</v>
      </c>
      <c r="C17" s="46">
        <v>5.3250539855448586E-2</v>
      </c>
      <c r="D17" s="103">
        <v>9.3669740633295362E-5</v>
      </c>
      <c r="E17" s="80">
        <v>560.30848116986454</v>
      </c>
    </row>
    <row r="18" spans="1:5" s="54" customFormat="1" ht="18" customHeight="1" x14ac:dyDescent="0.25">
      <c r="A18" s="53" t="s">
        <v>228</v>
      </c>
      <c r="B18" s="45">
        <v>6015387.0126539897</v>
      </c>
      <c r="C18" s="46">
        <v>-5.3874263393897226E-2</v>
      </c>
      <c r="D18" s="103">
        <v>7.7098035155054312E-4</v>
      </c>
      <c r="E18" s="80">
        <v>4634.1723379101604</v>
      </c>
    </row>
    <row r="19" spans="1:5" s="54" customFormat="1" ht="18" customHeight="1" x14ac:dyDescent="0.25">
      <c r="A19" s="53" t="s">
        <v>229</v>
      </c>
      <c r="B19" s="45">
        <v>6049343.7725748001</v>
      </c>
      <c r="C19" s="46">
        <v>-1.3514285967562434E-2</v>
      </c>
      <c r="D19" s="103">
        <v>1.4555058585892233E-3</v>
      </c>
      <c r="E19" s="80">
        <v>8792.0584090799093</v>
      </c>
    </row>
    <row r="20" spans="1:5" s="54" customFormat="1" ht="18" customHeight="1" x14ac:dyDescent="0.25">
      <c r="A20" s="53" t="s">
        <v>230</v>
      </c>
      <c r="B20" s="45">
        <v>6084172.3166416902</v>
      </c>
      <c r="C20" s="46">
        <v>2.2664984883127959E-2</v>
      </c>
      <c r="D20" s="103">
        <v>2.1472471116295022E-3</v>
      </c>
      <c r="E20" s="80">
        <v>13036.22942757979</v>
      </c>
    </row>
    <row r="21" spans="1:5" s="54" customFormat="1" ht="18" customHeight="1" x14ac:dyDescent="0.25">
      <c r="A21" s="53" t="s">
        <v>244</v>
      </c>
      <c r="B21" s="45">
        <v>6071529.9702759199</v>
      </c>
      <c r="C21" s="46">
        <v>1.4914801285239365E-2</v>
      </c>
      <c r="D21" s="103">
        <v>1.9170077849828271E-3</v>
      </c>
      <c r="E21" s="80">
        <v>11616.900531020015</v>
      </c>
    </row>
    <row r="22" spans="1:5" s="54" customFormat="1" ht="18" customHeight="1" x14ac:dyDescent="0.25">
      <c r="A22" s="53" t="s">
        <v>245</v>
      </c>
      <c r="B22" s="45">
        <v>6057566.1097592898</v>
      </c>
      <c r="C22" s="46">
        <v>7.0118675683827902E-3</v>
      </c>
      <c r="D22" s="103">
        <v>1.9253311098512693E-3</v>
      </c>
      <c r="E22" s="80">
        <v>11640.408839830197</v>
      </c>
    </row>
    <row r="23" spans="1:5" s="54" customFormat="1" ht="18" customHeight="1" x14ac:dyDescent="0.25">
      <c r="A23" s="53" t="s">
        <v>246</v>
      </c>
      <c r="B23" s="45">
        <v>6043953.3619151199</v>
      </c>
      <c r="C23" s="46">
        <v>-8.9107362093021614E-4</v>
      </c>
      <c r="D23" s="103">
        <v>1.9335823393320517E-3</v>
      </c>
      <c r="E23" s="80">
        <v>11663.928314549848</v>
      </c>
    </row>
    <row r="24" spans="1:5" s="54" customFormat="1" ht="18" customHeight="1" x14ac:dyDescent="0.25">
      <c r="A24" s="53" t="s">
        <v>247</v>
      </c>
      <c r="B24" s="45">
        <v>6030684.17810906</v>
      </c>
      <c r="C24" s="46">
        <v>-8.7913582569525417E-3</v>
      </c>
      <c r="D24" s="103">
        <v>1.9417619728543389E-3</v>
      </c>
      <c r="E24" s="80">
        <v>11687.458944009617</v>
      </c>
    </row>
    <row r="25" spans="1:5" ht="21.75" customHeight="1" x14ac:dyDescent="0.3">
      <c r="A25" s="25" t="s">
        <v>4</v>
      </c>
      <c r="B25" s="19"/>
      <c r="C25" s="19"/>
      <c r="D25" s="19"/>
    </row>
    <row r="26" spans="1:5" ht="21.75" customHeight="1" x14ac:dyDescent="0.3">
      <c r="A26" s="55" t="s">
        <v>161</v>
      </c>
    </row>
    <row r="27" spans="1:5" ht="21.75" customHeight="1" x14ac:dyDescent="0.3">
      <c r="A27" s="30" t="s">
        <v>257</v>
      </c>
      <c r="B27" s="3"/>
      <c r="C27" s="3"/>
    </row>
    <row r="28" spans="1:5" ht="21.75" customHeight="1" x14ac:dyDescent="0.3">
      <c r="A28" s="79" t="s">
        <v>185</v>
      </c>
      <c r="B28" s="19"/>
      <c r="C28" s="19"/>
      <c r="D28" s="19"/>
    </row>
    <row r="29" spans="1:5" ht="21.75" customHeight="1" x14ac:dyDescent="0.3">
      <c r="A29" s="79"/>
    </row>
    <row r="30" spans="1:5" ht="21.75" customHeight="1" x14ac:dyDescent="0.3">
      <c r="A30" s="222" t="str">
        <f>Headings!F27</f>
        <v>Page 27</v>
      </c>
      <c r="B30" s="210"/>
      <c r="C30" s="210"/>
      <c r="D30" s="210"/>
      <c r="E30" s="217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105" customWidth="1"/>
    <col min="2" max="2" width="17.75" style="105" customWidth="1"/>
    <col min="3" max="3" width="10.75" style="105" customWidth="1"/>
    <col min="4" max="4" width="17.75" style="28" customWidth="1"/>
    <col min="5" max="5" width="17.75" style="106" customWidth="1"/>
    <col min="6" max="16384" width="10.75" style="106"/>
  </cols>
  <sheetData>
    <row r="1" spans="1:5" ht="23.25" customHeight="1" x14ac:dyDescent="0.3">
      <c r="A1" s="221" t="str">
        <f>Headings!E28</f>
        <v>August 2019 Penalties and Interest on Delinquent Property Taxes Forecast</v>
      </c>
      <c r="B1" s="224"/>
      <c r="C1" s="224"/>
      <c r="D1" s="224"/>
      <c r="E1" s="224"/>
    </row>
    <row r="2" spans="1:5" ht="21.75" customHeight="1" x14ac:dyDescent="0.3">
      <c r="A2" s="216" t="s">
        <v>91</v>
      </c>
      <c r="B2" s="217"/>
      <c r="C2" s="217"/>
      <c r="D2" s="217"/>
      <c r="E2" s="217"/>
    </row>
    <row r="4" spans="1:5" ht="66" customHeight="1" x14ac:dyDescent="0.3">
      <c r="A4" s="21" t="s">
        <v>82</v>
      </c>
      <c r="B4" s="32" t="s">
        <v>87</v>
      </c>
      <c r="C4" s="32" t="s">
        <v>6</v>
      </c>
      <c r="D4" s="21" t="str">
        <f>Headings!E50</f>
        <v>% Change from July 2019 Forecast</v>
      </c>
      <c r="E4" s="33" t="str">
        <f>Headings!F50</f>
        <v>$ Change from July 2019 Forecast</v>
      </c>
    </row>
    <row r="5" spans="1:5" s="54" customFormat="1" ht="18" customHeight="1" x14ac:dyDescent="0.25">
      <c r="A5" s="60" t="s">
        <v>142</v>
      </c>
      <c r="B5" s="40">
        <v>4856544</v>
      </c>
      <c r="C5" s="41">
        <v>2.1611409289875816E-2</v>
      </c>
      <c r="D5" s="119">
        <v>0</v>
      </c>
      <c r="E5" s="120">
        <v>0</v>
      </c>
    </row>
    <row r="6" spans="1:5" s="54" customFormat="1" ht="18" customHeight="1" x14ac:dyDescent="0.25">
      <c r="A6" s="53" t="s">
        <v>143</v>
      </c>
      <c r="B6" s="45">
        <v>6896235.6599999899</v>
      </c>
      <c r="C6" s="46">
        <v>1.8463607668757653E-2</v>
      </c>
      <c r="D6" s="107">
        <v>0</v>
      </c>
      <c r="E6" s="108">
        <v>0</v>
      </c>
    </row>
    <row r="7" spans="1:5" s="54" customFormat="1" ht="18" customHeight="1" x14ac:dyDescent="0.25">
      <c r="A7" s="53" t="s">
        <v>144</v>
      </c>
      <c r="B7" s="45">
        <v>3076083.37</v>
      </c>
      <c r="C7" s="46">
        <v>0.2421055229040201</v>
      </c>
      <c r="D7" s="107">
        <v>0</v>
      </c>
      <c r="E7" s="108">
        <v>0</v>
      </c>
    </row>
    <row r="8" spans="1:5" s="54" customFormat="1" ht="18" customHeight="1" x14ac:dyDescent="0.25">
      <c r="A8" s="53" t="s">
        <v>145</v>
      </c>
      <c r="B8" s="45">
        <v>5010193.0599999996</v>
      </c>
      <c r="C8" s="46">
        <v>0.40668586910744864</v>
      </c>
      <c r="D8" s="107">
        <v>0</v>
      </c>
      <c r="E8" s="108">
        <v>0</v>
      </c>
    </row>
    <row r="9" spans="1:5" s="54" customFormat="1" ht="18" customHeight="1" x14ac:dyDescent="0.25">
      <c r="A9" s="53" t="s">
        <v>152</v>
      </c>
      <c r="B9" s="45">
        <v>5198259.5999999903</v>
      </c>
      <c r="C9" s="46">
        <v>7.0361886971473941E-2</v>
      </c>
      <c r="D9" s="107">
        <v>0</v>
      </c>
      <c r="E9" s="108">
        <v>0</v>
      </c>
    </row>
    <row r="10" spans="1:5" s="54" customFormat="1" ht="18" customHeight="1" x14ac:dyDescent="0.25">
      <c r="A10" s="53" t="s">
        <v>153</v>
      </c>
      <c r="B10" s="45">
        <v>7117059.0499999998</v>
      </c>
      <c r="C10" s="46">
        <v>3.2020859043556893E-2</v>
      </c>
      <c r="D10" s="107">
        <v>0</v>
      </c>
      <c r="E10" s="108">
        <v>0</v>
      </c>
    </row>
    <row r="11" spans="1:5" s="54" customFormat="1" ht="18" customHeight="1" x14ac:dyDescent="0.25">
      <c r="A11" s="53" t="s">
        <v>154</v>
      </c>
      <c r="B11" s="45">
        <v>3934633.28</v>
      </c>
      <c r="C11" s="46">
        <v>0.27910488980017467</v>
      </c>
      <c r="D11" s="107">
        <v>0</v>
      </c>
      <c r="E11" s="108">
        <v>0</v>
      </c>
    </row>
    <row r="12" spans="1:5" s="54" customFormat="1" ht="18" customHeight="1" x14ac:dyDescent="0.25">
      <c r="A12" s="53" t="s">
        <v>155</v>
      </c>
      <c r="B12" s="45">
        <v>4586286.6399999997</v>
      </c>
      <c r="C12" s="46">
        <v>-8.4608799486062147E-2</v>
      </c>
      <c r="D12" s="107">
        <v>0</v>
      </c>
      <c r="E12" s="108">
        <v>0</v>
      </c>
    </row>
    <row r="13" spans="1:5" s="54" customFormat="1" ht="18" customHeight="1" x14ac:dyDescent="0.25">
      <c r="A13" s="53" t="s">
        <v>162</v>
      </c>
      <c r="B13" s="45">
        <v>5380404</v>
      </c>
      <c r="C13" s="46">
        <v>3.5039496680775661E-2</v>
      </c>
      <c r="D13" s="107">
        <v>0</v>
      </c>
      <c r="E13" s="108">
        <v>0</v>
      </c>
    </row>
    <row r="14" spans="1:5" s="54" customFormat="1" ht="18" customHeight="1" thickBot="1" x14ac:dyDescent="0.3">
      <c r="A14" s="70" t="s">
        <v>163</v>
      </c>
      <c r="B14" s="50">
        <v>7339597.77999999</v>
      </c>
      <c r="C14" s="51">
        <v>3.1268355150150251E-2</v>
      </c>
      <c r="D14" s="172">
        <v>1.8543907778663105E-3</v>
      </c>
      <c r="E14" s="173">
        <v>13585.289999989793</v>
      </c>
    </row>
    <row r="15" spans="1:5" s="54" customFormat="1" ht="18" customHeight="1" thickTop="1" x14ac:dyDescent="0.25">
      <c r="A15" s="53" t="s">
        <v>164</v>
      </c>
      <c r="B15" s="45">
        <v>3602801.9927080399</v>
      </c>
      <c r="C15" s="46">
        <v>-8.4336013975858992E-2</v>
      </c>
      <c r="D15" s="107">
        <v>1.2324323352855382E-2</v>
      </c>
      <c r="E15" s="108">
        <v>43861.533018770162</v>
      </c>
    </row>
    <row r="16" spans="1:5" s="54" customFormat="1" ht="18" customHeight="1" x14ac:dyDescent="0.25">
      <c r="A16" s="53" t="s">
        <v>165</v>
      </c>
      <c r="B16" s="45">
        <v>4949248.6422766401</v>
      </c>
      <c r="C16" s="46">
        <v>7.914071464940986E-2</v>
      </c>
      <c r="D16" s="107">
        <v>5.4234688668419739E-3</v>
      </c>
      <c r="E16" s="108">
        <v>26697.303928960115</v>
      </c>
    </row>
    <row r="17" spans="1:5" s="54" customFormat="1" ht="18" customHeight="1" x14ac:dyDescent="0.25">
      <c r="A17" s="53" t="s">
        <v>227</v>
      </c>
      <c r="B17" s="45">
        <v>5443564.9686840903</v>
      </c>
      <c r="C17" s="46">
        <v>1.1739075482824379E-2</v>
      </c>
      <c r="D17" s="107">
        <v>1.1291605579447417E-2</v>
      </c>
      <c r="E17" s="108">
        <v>60780.28160557989</v>
      </c>
    </row>
    <row r="18" spans="1:5" s="54" customFormat="1" ht="18" customHeight="1" x14ac:dyDescent="0.25">
      <c r="A18" s="53" t="s">
        <v>228</v>
      </c>
      <c r="B18" s="45">
        <v>7421722.6767794499</v>
      </c>
      <c r="C18" s="46">
        <v>1.1189291190212947E-2</v>
      </c>
      <c r="D18" s="107">
        <v>8.7850073120594452E-3</v>
      </c>
      <c r="E18" s="108">
        <v>64632.094560279511</v>
      </c>
    </row>
    <row r="19" spans="1:5" s="54" customFormat="1" ht="18" customHeight="1" x14ac:dyDescent="0.25">
      <c r="A19" s="53" t="s">
        <v>229</v>
      </c>
      <c r="B19" s="45">
        <v>3124193.4781583799</v>
      </c>
      <c r="C19" s="46">
        <v>-0.13284341340943773</v>
      </c>
      <c r="D19" s="107">
        <v>-2.1876907481523933E-3</v>
      </c>
      <c r="E19" s="108">
        <v>-6849.7543117399327</v>
      </c>
    </row>
    <row r="20" spans="1:5" s="54" customFormat="1" ht="18" customHeight="1" x14ac:dyDescent="0.25">
      <c r="A20" s="53" t="s">
        <v>230</v>
      </c>
      <c r="B20" s="45">
        <v>5290348.1353761004</v>
      </c>
      <c r="C20" s="46">
        <v>6.8919449749559547E-2</v>
      </c>
      <c r="D20" s="107">
        <v>-7.384675693441034E-3</v>
      </c>
      <c r="E20" s="108">
        <v>-39358.152477089316</v>
      </c>
    </row>
    <row r="21" spans="1:5" s="54" customFormat="1" ht="18" customHeight="1" x14ac:dyDescent="0.25">
      <c r="A21" s="53" t="s">
        <v>244</v>
      </c>
      <c r="B21" s="45">
        <v>5392152.8634086</v>
      </c>
      <c r="C21" s="46">
        <v>-9.4445653852310851E-3</v>
      </c>
      <c r="D21" s="107">
        <v>-4.4005353193068419E-3</v>
      </c>
      <c r="E21" s="108">
        <v>-23833.238128690049</v>
      </c>
    </row>
    <row r="22" spans="1:5" s="54" customFormat="1" ht="18" customHeight="1" x14ac:dyDescent="0.25">
      <c r="A22" s="53" t="s">
        <v>245</v>
      </c>
      <c r="B22" s="45">
        <v>7375431.8718935</v>
      </c>
      <c r="C22" s="46">
        <v>-6.2372048784281597E-3</v>
      </c>
      <c r="D22" s="107">
        <v>-5.3708408091018844E-3</v>
      </c>
      <c r="E22" s="108">
        <v>-39826.170504130423</v>
      </c>
    </row>
    <row r="23" spans="1:5" s="54" customFormat="1" ht="18" customHeight="1" x14ac:dyDescent="0.25">
      <c r="A23" s="53" t="s">
        <v>246</v>
      </c>
      <c r="B23" s="45">
        <v>3198646.1521048802</v>
      </c>
      <c r="C23" s="46">
        <v>2.3831006135506039E-2</v>
      </c>
      <c r="D23" s="107">
        <v>-5.5468587991589491E-3</v>
      </c>
      <c r="E23" s="108">
        <v>-17841.402293500025</v>
      </c>
    </row>
    <row r="24" spans="1:5" s="54" customFormat="1" ht="18" customHeight="1" x14ac:dyDescent="0.25">
      <c r="A24" s="53" t="s">
        <v>247</v>
      </c>
      <c r="B24" s="45">
        <v>5431230.8666475797</v>
      </c>
      <c r="C24" s="46">
        <v>2.6630143738444856E-2</v>
      </c>
      <c r="D24" s="107">
        <v>-5.4590320439683593E-3</v>
      </c>
      <c r="E24" s="108">
        <v>-29812.008046439849</v>
      </c>
    </row>
    <row r="25" spans="1:5" ht="21.75" customHeight="1" x14ac:dyDescent="0.3">
      <c r="A25" s="25" t="s">
        <v>4</v>
      </c>
      <c r="B25" s="106"/>
      <c r="C25" s="106"/>
      <c r="D25" s="115"/>
    </row>
    <row r="26" spans="1:5" ht="21.75" customHeight="1" x14ac:dyDescent="0.3">
      <c r="A26" s="30" t="s">
        <v>212</v>
      </c>
    </row>
    <row r="27" spans="1:5" ht="21.75" customHeight="1" x14ac:dyDescent="0.3">
      <c r="A27" s="30"/>
      <c r="B27" s="3"/>
      <c r="C27" s="3"/>
    </row>
    <row r="28" spans="1:5" ht="21.75" customHeight="1" x14ac:dyDescent="0.3">
      <c r="A28" s="30"/>
      <c r="B28" s="106"/>
      <c r="C28" s="106"/>
      <c r="D28" s="106"/>
    </row>
    <row r="29" spans="1:5" ht="21.75" customHeight="1" x14ac:dyDescent="0.3">
      <c r="A29" s="135"/>
    </row>
    <row r="30" spans="1:5" ht="21.75" customHeight="1" x14ac:dyDescent="0.3">
      <c r="A30" s="222" t="str">
        <f>Headings!F28</f>
        <v>Page 28</v>
      </c>
      <c r="B30" s="210"/>
      <c r="C30" s="210"/>
      <c r="D30" s="210"/>
      <c r="E30" s="217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6" t="str">
        <f>Headings!E29</f>
        <v>August 2019 Current Expense Property Tax Forecast</v>
      </c>
      <c r="B1" s="217"/>
      <c r="C1" s="217"/>
      <c r="D1" s="217"/>
      <c r="E1" s="217"/>
    </row>
    <row r="2" spans="1:5" ht="21.75" customHeight="1" x14ac:dyDescent="0.3">
      <c r="A2" s="216" t="s">
        <v>91</v>
      </c>
      <c r="B2" s="217"/>
      <c r="C2" s="217"/>
      <c r="D2" s="217"/>
      <c r="E2" s="217"/>
    </row>
    <row r="4" spans="1:5" s="22" customFormat="1" ht="66" customHeight="1" x14ac:dyDescent="0.3">
      <c r="A4" s="21" t="s">
        <v>115</v>
      </c>
      <c r="B4" s="32" t="s">
        <v>87</v>
      </c>
      <c r="C4" s="32" t="s">
        <v>33</v>
      </c>
      <c r="D4" s="21" t="str">
        <f>Headings!E50</f>
        <v>% Change from July 2019 Forecast</v>
      </c>
      <c r="E4" s="33" t="str">
        <f>Headings!F50</f>
        <v>$ Change from July 2019 Forecast</v>
      </c>
    </row>
    <row r="5" spans="1:5" s="54" customFormat="1" ht="18" customHeight="1" x14ac:dyDescent="0.25">
      <c r="A5" s="39">
        <v>2009</v>
      </c>
      <c r="B5" s="40">
        <v>268539194</v>
      </c>
      <c r="C5" s="41" t="s">
        <v>85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274290793</v>
      </c>
      <c r="C6" s="46">
        <v>2.1418098841839761E-2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278152152</v>
      </c>
      <c r="C7" s="46">
        <v>1.4077610691074049E-2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284318327</v>
      </c>
      <c r="C8" s="46">
        <v>2.2168352664767355E-2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313137887</v>
      </c>
      <c r="C9" s="47">
        <v>0.10136370843234466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76">
        <v>320290885</v>
      </c>
      <c r="C10" s="57">
        <v>2.2842965661322268E-2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76">
        <v>327660659</v>
      </c>
      <c r="C11" s="57">
        <v>2.3009627638950869E-2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76">
        <v>336385866</v>
      </c>
      <c r="C12" s="57">
        <v>2.6628790366926447E-2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76">
        <v>346643924</v>
      </c>
      <c r="C13" s="57">
        <v>3.0494913838026605E-2</v>
      </c>
      <c r="D13" s="47">
        <v>0</v>
      </c>
      <c r="E13" s="48">
        <v>0</v>
      </c>
    </row>
    <row r="14" spans="1:5" s="54" customFormat="1" ht="18" customHeight="1" x14ac:dyDescent="0.25">
      <c r="A14" s="44">
        <v>2018</v>
      </c>
      <c r="B14" s="76">
        <v>358276382</v>
      </c>
      <c r="C14" s="57">
        <v>3.3557368800152476E-2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2019</v>
      </c>
      <c r="B15" s="75">
        <v>369308535</v>
      </c>
      <c r="C15" s="58">
        <v>3.0792297662534773E-2</v>
      </c>
      <c r="D15" s="56">
        <v>0</v>
      </c>
      <c r="E15" s="85">
        <v>0</v>
      </c>
    </row>
    <row r="16" spans="1:5" s="54" customFormat="1" ht="18" customHeight="1" thickTop="1" x14ac:dyDescent="0.25">
      <c r="A16" s="44">
        <v>2020</v>
      </c>
      <c r="B16" s="76">
        <v>380130249.53281897</v>
      </c>
      <c r="C16" s="57">
        <v>2.9302638599508546E-2</v>
      </c>
      <c r="D16" s="47">
        <v>4.4160878489685196E-4</v>
      </c>
      <c r="E16" s="48">
        <v>167794.75795954466</v>
      </c>
    </row>
    <row r="17" spans="1:5" s="54" customFormat="1" ht="18" customHeight="1" x14ac:dyDescent="0.25">
      <c r="A17" s="44">
        <v>2021</v>
      </c>
      <c r="B17" s="76">
        <v>390413024.15646374</v>
      </c>
      <c r="C17" s="57">
        <v>2.7050661283289923E-2</v>
      </c>
      <c r="D17" s="47">
        <v>8.6240110358626332E-4</v>
      </c>
      <c r="E17" s="48">
        <v>336402.50899201632</v>
      </c>
    </row>
    <row r="18" spans="1:5" s="54" customFormat="1" ht="18" customHeight="1" x14ac:dyDescent="0.25">
      <c r="A18" s="44">
        <v>2022</v>
      </c>
      <c r="B18" s="76">
        <v>400391404.89472711</v>
      </c>
      <c r="C18" s="57">
        <v>2.5558524231672042E-2</v>
      </c>
      <c r="D18" s="47">
        <v>1.2889998511271816E-3</v>
      </c>
      <c r="E18" s="48">
        <v>515440.05914241076</v>
      </c>
    </row>
    <row r="19" spans="1:5" s="54" customFormat="1" ht="18" customHeight="1" x14ac:dyDescent="0.25">
      <c r="A19" s="44">
        <v>2023</v>
      </c>
      <c r="B19" s="76">
        <v>410055119.08887392</v>
      </c>
      <c r="C19" s="57">
        <v>2.4135668438456159E-2</v>
      </c>
      <c r="D19" s="47">
        <v>1.6951927618795715E-3</v>
      </c>
      <c r="E19" s="48">
        <v>693946.0974496007</v>
      </c>
    </row>
    <row r="20" spans="1:5" s="54" customFormat="1" ht="18" customHeight="1" x14ac:dyDescent="0.25">
      <c r="A20" s="44">
        <v>2024</v>
      </c>
      <c r="B20" s="76">
        <v>419551847.74966449</v>
      </c>
      <c r="C20" s="57">
        <v>2.3159639323347303E-2</v>
      </c>
      <c r="D20" s="47">
        <v>1.8224604925667354E-3</v>
      </c>
      <c r="E20" s="48">
        <v>763225.71838843822</v>
      </c>
    </row>
    <row r="21" spans="1:5" s="54" customFormat="1" ht="18" customHeight="1" x14ac:dyDescent="0.25">
      <c r="A21" s="44">
        <v>2025</v>
      </c>
      <c r="B21" s="76">
        <v>428913291.10102201</v>
      </c>
      <c r="C21" s="57">
        <v>2.2312959415073941E-2</v>
      </c>
      <c r="D21" s="47">
        <v>1.7256556393929756E-3</v>
      </c>
      <c r="E21" s="48">
        <v>738881.58442604542</v>
      </c>
    </row>
    <row r="22" spans="1:5" s="54" customFormat="1" ht="18" customHeight="1" x14ac:dyDescent="0.25">
      <c r="A22" s="44">
        <v>2026</v>
      </c>
      <c r="B22" s="76">
        <v>438504543.85944867</v>
      </c>
      <c r="C22" s="57">
        <v>2.236175226420678E-2</v>
      </c>
      <c r="D22" s="47">
        <v>1.610679707563456E-3</v>
      </c>
      <c r="E22" s="48">
        <v>705154.59227627516</v>
      </c>
    </row>
    <row r="23" spans="1:5" s="54" customFormat="1" ht="18" customHeight="1" x14ac:dyDescent="0.25">
      <c r="A23" s="44">
        <v>2027</v>
      </c>
      <c r="B23" s="76">
        <v>448360024.83106381</v>
      </c>
      <c r="C23" s="57">
        <v>2.2475208317964457E-2</v>
      </c>
      <c r="D23" s="47">
        <v>1.3986891900850118E-3</v>
      </c>
      <c r="E23" s="48">
        <v>626240.4043135643</v>
      </c>
    </row>
    <row r="24" spans="1:5" s="54" customFormat="1" ht="18" customHeight="1" x14ac:dyDescent="0.25">
      <c r="A24" s="44">
        <v>2028</v>
      </c>
      <c r="B24" s="76">
        <v>458397708.29764611</v>
      </c>
      <c r="C24" s="57">
        <v>2.238755221401445E-2</v>
      </c>
      <c r="D24" s="47">
        <v>1.2329078213451083E-3</v>
      </c>
      <c r="E24" s="48">
        <v>564466.18507236242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26" t="s">
        <v>122</v>
      </c>
      <c r="B26" s="3"/>
      <c r="C26" s="3"/>
    </row>
    <row r="27" spans="1:5" ht="21.75" customHeight="1" x14ac:dyDescent="0.3">
      <c r="A27" s="30" t="s">
        <v>205</v>
      </c>
      <c r="B27" s="3"/>
      <c r="C27" s="3"/>
    </row>
    <row r="28" spans="1:5" ht="21.75" customHeight="1" x14ac:dyDescent="0.3">
      <c r="A28" s="30" t="s">
        <v>193</v>
      </c>
      <c r="B28" s="3"/>
      <c r="C28" s="3"/>
    </row>
    <row r="29" spans="1:5" ht="21.75" customHeight="1" x14ac:dyDescent="0.3">
      <c r="A29" s="79" t="s">
        <v>160</v>
      </c>
      <c r="B29" s="19"/>
      <c r="C29" s="19"/>
    </row>
    <row r="30" spans="1:5" ht="21.75" customHeight="1" x14ac:dyDescent="0.3">
      <c r="A30" s="209" t="str">
        <f>Headings!F29</f>
        <v>Page 29</v>
      </c>
      <c r="B30" s="210"/>
      <c r="C30" s="210"/>
      <c r="D30" s="210"/>
      <c r="E30" s="217"/>
    </row>
    <row r="34" spans="1:2" ht="21.75" customHeight="1" x14ac:dyDescent="0.3">
      <c r="A34" s="30"/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6" ht="23.25" x14ac:dyDescent="0.3">
      <c r="A1" s="216" t="str">
        <f>Headings!E3</f>
        <v>August 2019 Unincorporated Assessed Value Forecast</v>
      </c>
      <c r="B1" s="217"/>
      <c r="C1" s="217"/>
      <c r="D1" s="217"/>
      <c r="E1" s="217"/>
    </row>
    <row r="2" spans="1:6" ht="21.75" customHeight="1" x14ac:dyDescent="0.3">
      <c r="A2" s="216" t="s">
        <v>91</v>
      </c>
      <c r="B2" s="217"/>
      <c r="C2" s="217"/>
      <c r="D2" s="217"/>
      <c r="E2" s="217"/>
    </row>
    <row r="4" spans="1:6" ht="66" customHeight="1" x14ac:dyDescent="0.3">
      <c r="A4" s="21" t="s">
        <v>115</v>
      </c>
      <c r="B4" s="32" t="s">
        <v>87</v>
      </c>
      <c r="C4" s="32" t="s">
        <v>33</v>
      </c>
      <c r="D4" s="24" t="str">
        <f>Headings!E50</f>
        <v>% Change from July 2019 Forecast</v>
      </c>
      <c r="E4" s="36" t="str">
        <f>Headings!F50</f>
        <v>$ Change from July 2019 Forecast</v>
      </c>
    </row>
    <row r="5" spans="1:6" ht="18" customHeight="1" x14ac:dyDescent="0.3">
      <c r="A5" s="39">
        <v>2009</v>
      </c>
      <c r="B5" s="40">
        <v>52536624390</v>
      </c>
      <c r="C5" s="82" t="s">
        <v>85</v>
      </c>
      <c r="D5" s="52">
        <v>0</v>
      </c>
      <c r="E5" s="43">
        <v>0</v>
      </c>
    </row>
    <row r="6" spans="1:6" ht="18" customHeight="1" x14ac:dyDescent="0.3">
      <c r="A6" s="44">
        <v>2010</v>
      </c>
      <c r="B6" s="45">
        <v>43743564380</v>
      </c>
      <c r="C6" s="46">
        <v>-0.16737009870915309</v>
      </c>
      <c r="D6" s="47">
        <v>0</v>
      </c>
      <c r="E6" s="48">
        <v>0</v>
      </c>
    </row>
    <row r="7" spans="1:6" ht="18" customHeight="1" x14ac:dyDescent="0.3">
      <c r="A7" s="44">
        <v>2011</v>
      </c>
      <c r="B7" s="45">
        <v>39449376049.999992</v>
      </c>
      <c r="C7" s="46">
        <v>-9.8167316515326175E-2</v>
      </c>
      <c r="D7" s="47">
        <v>0</v>
      </c>
      <c r="E7" s="48">
        <v>0</v>
      </c>
    </row>
    <row r="8" spans="1:6" ht="18" customHeight="1" x14ac:dyDescent="0.3">
      <c r="A8" s="44">
        <v>2012</v>
      </c>
      <c r="B8" s="45">
        <v>32758485327</v>
      </c>
      <c r="C8" s="46">
        <v>-0.16960701012151991</v>
      </c>
      <c r="D8" s="47">
        <v>0</v>
      </c>
      <c r="E8" s="48">
        <v>0</v>
      </c>
    </row>
    <row r="9" spans="1:6" ht="18" customHeight="1" x14ac:dyDescent="0.3">
      <c r="A9" s="53">
        <v>2013</v>
      </c>
      <c r="B9" s="45">
        <v>30016733777.777802</v>
      </c>
      <c r="C9" s="47">
        <v>-8.3695919449682465E-2</v>
      </c>
      <c r="D9" s="47">
        <v>0</v>
      </c>
      <c r="E9" s="48">
        <v>0</v>
      </c>
      <c r="F9" s="37"/>
    </row>
    <row r="10" spans="1:6" ht="18" customHeight="1" x14ac:dyDescent="0.3">
      <c r="A10" s="44">
        <v>2014</v>
      </c>
      <c r="B10" s="45">
        <v>31876016756</v>
      </c>
      <c r="C10" s="46">
        <v>6.1941548737014074E-2</v>
      </c>
      <c r="D10" s="47">
        <v>0</v>
      </c>
      <c r="E10" s="48">
        <v>0</v>
      </c>
    </row>
    <row r="11" spans="1:6" ht="18" customHeight="1" x14ac:dyDescent="0.3">
      <c r="A11" s="44">
        <v>2015</v>
      </c>
      <c r="B11" s="45">
        <v>36080918262</v>
      </c>
      <c r="C11" s="46">
        <v>0.13191427078819418</v>
      </c>
      <c r="D11" s="47">
        <v>0</v>
      </c>
      <c r="E11" s="48">
        <v>0</v>
      </c>
    </row>
    <row r="12" spans="1:6" ht="18" customHeight="1" x14ac:dyDescent="0.3">
      <c r="A12" s="44">
        <v>2016</v>
      </c>
      <c r="B12" s="45">
        <v>36633108444.444504</v>
      </c>
      <c r="C12" s="46">
        <v>1.5304216440246821E-2</v>
      </c>
      <c r="D12" s="47">
        <v>0</v>
      </c>
      <c r="E12" s="48">
        <v>0</v>
      </c>
    </row>
    <row r="13" spans="1:6" ht="18" customHeight="1" x14ac:dyDescent="0.3">
      <c r="A13" s="44">
        <v>2017</v>
      </c>
      <c r="B13" s="45">
        <v>39044967515</v>
      </c>
      <c r="C13" s="46">
        <v>6.5838231396966318E-2</v>
      </c>
      <c r="D13" s="47">
        <v>0</v>
      </c>
      <c r="E13" s="48">
        <v>0</v>
      </c>
    </row>
    <row r="14" spans="1:6" ht="18" customHeight="1" x14ac:dyDescent="0.3">
      <c r="A14" s="44">
        <v>2018</v>
      </c>
      <c r="B14" s="45">
        <v>43501122097</v>
      </c>
      <c r="C14" s="46">
        <v>0.11412878190481446</v>
      </c>
      <c r="D14" s="47">
        <v>0</v>
      </c>
      <c r="E14" s="48">
        <v>0</v>
      </c>
    </row>
    <row r="15" spans="1:6" ht="18" customHeight="1" thickBot="1" x14ac:dyDescent="0.35">
      <c r="A15" s="49">
        <v>2019</v>
      </c>
      <c r="B15" s="50">
        <v>48607292257</v>
      </c>
      <c r="C15" s="51">
        <v>0.11738019420772927</v>
      </c>
      <c r="D15" s="56">
        <v>0</v>
      </c>
      <c r="E15" s="85">
        <v>0</v>
      </c>
    </row>
    <row r="16" spans="1:6" ht="18" customHeight="1" thickTop="1" x14ac:dyDescent="0.3">
      <c r="A16" s="44">
        <v>2020</v>
      </c>
      <c r="B16" s="45">
        <v>50421194550.649704</v>
      </c>
      <c r="C16" s="46">
        <v>3.7317493104925603E-2</v>
      </c>
      <c r="D16" s="47">
        <v>-2.7638788891440891E-3</v>
      </c>
      <c r="E16" s="48">
        <v>-139744311.53649902</v>
      </c>
    </row>
    <row r="17" spans="1:5" ht="18" customHeight="1" x14ac:dyDescent="0.3">
      <c r="A17" s="44">
        <v>2021</v>
      </c>
      <c r="B17" s="45">
        <v>51534592385.081512</v>
      </c>
      <c r="C17" s="46">
        <v>2.2081940825764645E-2</v>
      </c>
      <c r="D17" s="47">
        <v>-7.0079205032064218E-3</v>
      </c>
      <c r="E17" s="48">
        <v>-363699100.98660278</v>
      </c>
    </row>
    <row r="18" spans="1:5" ht="18" customHeight="1" x14ac:dyDescent="0.3">
      <c r="A18" s="44">
        <v>2022</v>
      </c>
      <c r="B18" s="45">
        <v>52603895023.867691</v>
      </c>
      <c r="C18" s="46">
        <v>2.0749220849483718E-2</v>
      </c>
      <c r="D18" s="47">
        <v>-4.3943735611049473E-3</v>
      </c>
      <c r="E18" s="48">
        <v>-232181457.56251526</v>
      </c>
    </row>
    <row r="19" spans="1:5" ht="18" customHeight="1" x14ac:dyDescent="0.3">
      <c r="A19" s="44">
        <v>2023</v>
      </c>
      <c r="B19" s="45">
        <v>52758557478.452171</v>
      </c>
      <c r="C19" s="46">
        <v>2.9401331310980883E-3</v>
      </c>
      <c r="D19" s="47">
        <v>-2.8786445032829011E-3</v>
      </c>
      <c r="E19" s="48">
        <v>-152311582.3859024</v>
      </c>
    </row>
    <row r="20" spans="1:5" ht="18" customHeight="1" x14ac:dyDescent="0.3">
      <c r="A20" s="44">
        <v>2024</v>
      </c>
      <c r="B20" s="45">
        <v>55295168359.974159</v>
      </c>
      <c r="C20" s="46">
        <v>4.807961026148222E-2</v>
      </c>
      <c r="D20" s="47">
        <v>-2.5393858469222597E-3</v>
      </c>
      <c r="E20" s="48">
        <v>-140773245.52381134</v>
      </c>
    </row>
    <row r="21" spans="1:5" ht="18" customHeight="1" x14ac:dyDescent="0.3">
      <c r="A21" s="44">
        <v>2025</v>
      </c>
      <c r="B21" s="45">
        <v>51864323343.02063</v>
      </c>
      <c r="C21" s="46">
        <v>-6.2046018100868516E-2</v>
      </c>
      <c r="D21" s="47">
        <v>-2.6876670119001522E-3</v>
      </c>
      <c r="E21" s="48">
        <v>-139769685.31604767</v>
      </c>
    </row>
    <row r="22" spans="1:5" s="156" customFormat="1" ht="18" customHeight="1" x14ac:dyDescent="0.3">
      <c r="A22" s="44">
        <v>2026</v>
      </c>
      <c r="B22" s="45">
        <v>53797562005.895279</v>
      </c>
      <c r="C22" s="46">
        <v>3.7274923073585375E-2</v>
      </c>
      <c r="D22" s="47">
        <v>-4.3175359147988868E-3</v>
      </c>
      <c r="E22" s="48">
        <v>-233280101.30466461</v>
      </c>
    </row>
    <row r="23" spans="1:5" s="193" customFormat="1" ht="18" customHeight="1" x14ac:dyDescent="0.3">
      <c r="A23" s="44">
        <v>2027</v>
      </c>
      <c r="B23" s="45">
        <v>56058129222.503387</v>
      </c>
      <c r="C23" s="46">
        <v>4.2019882171619338E-2</v>
      </c>
      <c r="D23" s="47">
        <v>-5.1280168446647956E-3</v>
      </c>
      <c r="E23" s="48">
        <v>-288948765.06790924</v>
      </c>
    </row>
    <row r="24" spans="1:5" s="195" customFormat="1" ht="18" customHeight="1" x14ac:dyDescent="0.3">
      <c r="A24" s="44">
        <v>2028</v>
      </c>
      <c r="B24" s="45">
        <v>58354791745.850647</v>
      </c>
      <c r="C24" s="46">
        <v>4.0969303742396601E-2</v>
      </c>
      <c r="D24" s="47">
        <v>-5.688006600600537E-3</v>
      </c>
      <c r="E24" s="48">
        <v>-333821217.9180069</v>
      </c>
    </row>
    <row r="25" spans="1:5" s="115" customFormat="1" ht="21.75" customHeight="1" x14ac:dyDescent="0.3">
      <c r="A25" s="25" t="s">
        <v>4</v>
      </c>
      <c r="B25" s="112"/>
      <c r="C25" s="46"/>
      <c r="D25" s="46"/>
      <c r="E25" s="78"/>
    </row>
    <row r="26" spans="1:5" ht="21.75" customHeight="1" x14ac:dyDescent="0.3">
      <c r="A26" s="26" t="s">
        <v>156</v>
      </c>
      <c r="B26" s="3"/>
      <c r="C26" s="3"/>
    </row>
    <row r="27" spans="1:5" ht="21.75" customHeight="1" x14ac:dyDescent="0.3">
      <c r="A27" s="30" t="s">
        <v>195</v>
      </c>
      <c r="B27" s="3"/>
      <c r="C27" s="3"/>
    </row>
    <row r="28" spans="1:5" ht="21.75" customHeight="1" x14ac:dyDescent="0.3">
      <c r="A28" s="137"/>
      <c r="B28" s="3"/>
      <c r="C28" s="3"/>
    </row>
    <row r="29" spans="1:5" ht="21.75" customHeight="1" x14ac:dyDescent="0.3">
      <c r="A29" s="135"/>
      <c r="B29" s="3"/>
      <c r="C29" s="3"/>
    </row>
    <row r="30" spans="1:5" ht="21.75" customHeight="1" x14ac:dyDescent="0.3">
      <c r="A30" s="209" t="str">
        <f>Headings!F3</f>
        <v>Page 3</v>
      </c>
      <c r="B30" s="210"/>
      <c r="C30" s="210"/>
      <c r="D30" s="210"/>
      <c r="E30" s="217"/>
    </row>
    <row r="32" spans="1:5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6" t="str">
        <f>Headings!E30</f>
        <v>August 2019 Dev. Disabilities &amp; Mental Health Property Tax Forecast</v>
      </c>
      <c r="B1" s="217"/>
      <c r="C1" s="217"/>
      <c r="D1" s="217"/>
      <c r="E1" s="217"/>
    </row>
    <row r="2" spans="1:5" ht="21.75" customHeight="1" x14ac:dyDescent="0.3">
      <c r="A2" s="216" t="s">
        <v>91</v>
      </c>
      <c r="B2" s="217"/>
      <c r="C2" s="217"/>
      <c r="D2" s="217"/>
      <c r="E2" s="217"/>
    </row>
    <row r="4" spans="1:5" s="22" customFormat="1" ht="66" customHeight="1" x14ac:dyDescent="0.3">
      <c r="A4" s="21" t="s">
        <v>115</v>
      </c>
      <c r="B4" s="32" t="s">
        <v>87</v>
      </c>
      <c r="C4" s="32" t="s">
        <v>33</v>
      </c>
      <c r="D4" s="21" t="str">
        <f>Headings!E50</f>
        <v>% Change from July 2019 Forecast</v>
      </c>
      <c r="E4" s="33" t="str">
        <f>Headings!F50</f>
        <v>$ Change from July 2019 Forecast</v>
      </c>
    </row>
    <row r="5" spans="1:5" s="54" customFormat="1" ht="18" customHeight="1" x14ac:dyDescent="0.25">
      <c r="A5" s="39">
        <v>2009</v>
      </c>
      <c r="B5" s="40">
        <v>5509017</v>
      </c>
      <c r="C5" s="82" t="s">
        <v>85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5640234</v>
      </c>
      <c r="C6" s="46">
        <v>2.3818586873120884E-2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5737359</v>
      </c>
      <c r="C7" s="46">
        <v>1.7220030232788286E-2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5838960</v>
      </c>
      <c r="C8" s="46">
        <v>1.7708670487588396E-2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5944036</v>
      </c>
      <c r="C9" s="47">
        <v>1.7995670461863122E-2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6068166</v>
      </c>
      <c r="C10" s="46">
        <v>2.0883117127823647E-2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6196773</v>
      </c>
      <c r="C11" s="46">
        <v>2.1193718167894504E-2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6366874</v>
      </c>
      <c r="C12" s="46">
        <v>2.7449932408368127E-2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6554111</v>
      </c>
      <c r="C13" s="46">
        <v>2.9407995195130265E-2</v>
      </c>
      <c r="D13" s="47">
        <v>0</v>
      </c>
      <c r="E13" s="48">
        <v>0</v>
      </c>
    </row>
    <row r="14" spans="1:5" s="54" customFormat="1" ht="18" customHeight="1" x14ac:dyDescent="0.25">
      <c r="A14" s="44">
        <v>2018</v>
      </c>
      <c r="B14" s="45">
        <v>6762538</v>
      </c>
      <c r="C14" s="46">
        <v>3.1800956681997006E-2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2019</v>
      </c>
      <c r="B15" s="50">
        <v>6978846</v>
      </c>
      <c r="C15" s="51">
        <v>3.1986215826069975E-2</v>
      </c>
      <c r="D15" s="56">
        <v>0</v>
      </c>
      <c r="E15" s="85">
        <v>0</v>
      </c>
    </row>
    <row r="16" spans="1:5" s="54" customFormat="1" ht="18" customHeight="1" thickTop="1" x14ac:dyDescent="0.25">
      <c r="A16" s="44">
        <v>2020</v>
      </c>
      <c r="B16" s="45">
        <v>7185467.7904697219</v>
      </c>
      <c r="C16" s="46">
        <v>2.9606870601489366E-2</v>
      </c>
      <c r="D16" s="47">
        <v>4.4722022260135219E-4</v>
      </c>
      <c r="E16" s="48">
        <v>3212.0500110285357</v>
      </c>
    </row>
    <row r="17" spans="1:5" s="54" customFormat="1" ht="18" customHeight="1" x14ac:dyDescent="0.25">
      <c r="A17" s="44">
        <v>2021</v>
      </c>
      <c r="B17" s="45">
        <v>7379420.052937177</v>
      </c>
      <c r="C17" s="46">
        <v>2.6992294464766697E-2</v>
      </c>
      <c r="D17" s="47">
        <v>8.6929930339452177E-4</v>
      </c>
      <c r="E17" s="48">
        <v>6409.353065318428</v>
      </c>
    </row>
    <row r="18" spans="1:5" s="54" customFormat="1" ht="18" customHeight="1" x14ac:dyDescent="0.25">
      <c r="A18" s="44">
        <v>2022</v>
      </c>
      <c r="B18" s="45">
        <v>7567529.326479882</v>
      </c>
      <c r="C18" s="46">
        <v>2.5491064635605465E-2</v>
      </c>
      <c r="D18" s="47">
        <v>1.2918120721316928E-3</v>
      </c>
      <c r="E18" s="48">
        <v>9763.2135030906647</v>
      </c>
    </row>
    <row r="19" spans="1:5" s="54" customFormat="1" ht="18" customHeight="1" x14ac:dyDescent="0.25">
      <c r="A19" s="44">
        <v>2023</v>
      </c>
      <c r="B19" s="45">
        <v>7749119.7221690435</v>
      </c>
      <c r="C19" s="46">
        <v>2.399599497470728E-2</v>
      </c>
      <c r="D19" s="47">
        <v>1.6948739645104016E-3</v>
      </c>
      <c r="E19" s="48">
        <v>13111.558825290762</v>
      </c>
    </row>
    <row r="20" spans="1:5" s="54" customFormat="1" ht="18" customHeight="1" x14ac:dyDescent="0.25">
      <c r="A20" s="44">
        <v>2024</v>
      </c>
      <c r="B20" s="45">
        <v>7927566.8156155422</v>
      </c>
      <c r="C20" s="46">
        <v>2.3028047035586363E-2</v>
      </c>
      <c r="D20" s="47">
        <v>1.8191501884690098E-3</v>
      </c>
      <c r="E20" s="48">
        <v>14395.247549435124</v>
      </c>
    </row>
    <row r="21" spans="1:5" s="54" customFormat="1" ht="18" customHeight="1" x14ac:dyDescent="0.25">
      <c r="A21" s="44">
        <v>2025</v>
      </c>
      <c r="B21" s="45">
        <v>8103511.6376610147</v>
      </c>
      <c r="C21" s="46">
        <v>2.2194050979034374E-2</v>
      </c>
      <c r="D21" s="47">
        <v>1.7227257946283991E-3</v>
      </c>
      <c r="E21" s="48">
        <v>13936.120411160402</v>
      </c>
    </row>
    <row r="22" spans="1:5" s="54" customFormat="1" ht="18" customHeight="1" x14ac:dyDescent="0.25">
      <c r="A22" s="44">
        <v>2026</v>
      </c>
      <c r="B22" s="45">
        <v>8283866.4716510586</v>
      </c>
      <c r="C22" s="46">
        <v>2.2256379956542061E-2</v>
      </c>
      <c r="D22" s="47">
        <v>1.6138071278819499E-3</v>
      </c>
      <c r="E22" s="48">
        <v>13347.023237137124</v>
      </c>
    </row>
    <row r="23" spans="1:5" s="54" customFormat="1" ht="18" customHeight="1" x14ac:dyDescent="0.25">
      <c r="A23" s="44">
        <v>2027</v>
      </c>
      <c r="B23" s="45">
        <v>8469030.5748629086</v>
      </c>
      <c r="C23" s="46">
        <v>2.2352376616102676E-2</v>
      </c>
      <c r="D23" s="47">
        <v>1.4085079055370375E-3</v>
      </c>
      <c r="E23" s="48">
        <v>11911.918485572562</v>
      </c>
    </row>
    <row r="24" spans="1:5" s="54" customFormat="1" ht="18" customHeight="1" x14ac:dyDescent="0.25">
      <c r="A24" s="44">
        <v>2028</v>
      </c>
      <c r="B24" s="45">
        <v>8657581.131978482</v>
      </c>
      <c r="C24" s="46">
        <v>2.2263534822416942E-2</v>
      </c>
      <c r="D24" s="47">
        <v>1.2481307766567529E-3</v>
      </c>
      <c r="E24" s="48">
        <v>10792.323231447488</v>
      </c>
    </row>
    <row r="25" spans="1:5" ht="21.75" customHeight="1" x14ac:dyDescent="0.3">
      <c r="A25" s="25" t="s">
        <v>4</v>
      </c>
      <c r="B25" s="3"/>
      <c r="C25" s="19"/>
    </row>
    <row r="26" spans="1:5" ht="21.75" customHeight="1" x14ac:dyDescent="0.3">
      <c r="A26" s="26" t="s">
        <v>122</v>
      </c>
      <c r="B26" s="3"/>
      <c r="C26" s="3"/>
    </row>
    <row r="27" spans="1:5" ht="21.75" customHeight="1" x14ac:dyDescent="0.3">
      <c r="A27" s="26"/>
      <c r="B27" s="3"/>
      <c r="C27" s="3"/>
    </row>
    <row r="28" spans="1:5" ht="21.75" customHeight="1" x14ac:dyDescent="0.3">
      <c r="A28" s="138"/>
      <c r="B28" s="3"/>
      <c r="C28" s="3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209" t="str">
        <f>Headings!F30</f>
        <v>Page 30</v>
      </c>
      <c r="B30" s="210"/>
      <c r="C30" s="210"/>
      <c r="D30" s="210"/>
      <c r="E30" s="217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6" t="str">
        <f>Headings!E31</f>
        <v>August 2019 Veterans Aid Property Tax Forecast</v>
      </c>
      <c r="B1" s="217"/>
      <c r="C1" s="217"/>
      <c r="D1" s="217"/>
      <c r="E1" s="217"/>
    </row>
    <row r="2" spans="1:5" ht="21.75" customHeight="1" x14ac:dyDescent="0.3">
      <c r="A2" s="216" t="s">
        <v>91</v>
      </c>
      <c r="B2" s="217"/>
      <c r="C2" s="217"/>
      <c r="D2" s="217"/>
      <c r="E2" s="217"/>
    </row>
    <row r="4" spans="1:5" s="22" customFormat="1" ht="66" customHeight="1" x14ac:dyDescent="0.3">
      <c r="A4" s="21" t="s">
        <v>115</v>
      </c>
      <c r="B4" s="32" t="s">
        <v>87</v>
      </c>
      <c r="C4" s="32" t="s">
        <v>33</v>
      </c>
      <c r="D4" s="21" t="str">
        <f>Headings!E50</f>
        <v>% Change from July 2019 Forecast</v>
      </c>
      <c r="E4" s="33" t="str">
        <f>Headings!F50</f>
        <v>$ Change from July 2019 Forecast</v>
      </c>
    </row>
    <row r="5" spans="1:5" s="54" customFormat="1" ht="18" customHeight="1" x14ac:dyDescent="0.25">
      <c r="A5" s="39">
        <v>2009</v>
      </c>
      <c r="B5" s="40">
        <v>2479057</v>
      </c>
      <c r="C5" s="82" t="s">
        <v>85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2538104</v>
      </c>
      <c r="C6" s="46">
        <v>2.3818330921798081E-2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2556438</v>
      </c>
      <c r="C7" s="46">
        <v>7.2235022678346361E-3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2601709</v>
      </c>
      <c r="C8" s="46">
        <v>1.7708624265481809E-2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2648529</v>
      </c>
      <c r="C9" s="47">
        <v>1.7995863488191821E-2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2703839</v>
      </c>
      <c r="C10" s="46">
        <v>2.088329030945113E-2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2761143</v>
      </c>
      <c r="C11" s="46">
        <v>2.1193569587538263E-2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2836936</v>
      </c>
      <c r="C12" s="46">
        <v>2.7449864059920115E-2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2920364</v>
      </c>
      <c r="C13" s="46">
        <v>2.9407783608794924E-2</v>
      </c>
      <c r="D13" s="47">
        <v>0</v>
      </c>
      <c r="E13" s="48">
        <v>0</v>
      </c>
    </row>
    <row r="14" spans="1:5" s="54" customFormat="1" ht="18" customHeight="1" x14ac:dyDescent="0.25">
      <c r="A14" s="44">
        <v>2018</v>
      </c>
      <c r="B14" s="45">
        <v>3013234</v>
      </c>
      <c r="C14" s="46">
        <v>3.1800830307454842E-2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2019</v>
      </c>
      <c r="B15" s="50">
        <v>3109616</v>
      </c>
      <c r="C15" s="51">
        <v>3.1986231404530718E-2</v>
      </c>
      <c r="D15" s="56">
        <v>0</v>
      </c>
      <c r="E15" s="85">
        <v>0</v>
      </c>
    </row>
    <row r="16" spans="1:5" s="54" customFormat="1" ht="18" customHeight="1" thickTop="1" x14ac:dyDescent="0.25">
      <c r="A16" s="44">
        <v>2020</v>
      </c>
      <c r="B16" s="45">
        <v>3201681.9985323208</v>
      </c>
      <c r="C16" s="46">
        <v>2.9606870601489366E-2</v>
      </c>
      <c r="D16" s="47">
        <v>4.4722022260135219E-4</v>
      </c>
      <c r="E16" s="48">
        <v>1431.2168669565581</v>
      </c>
    </row>
    <row r="17" spans="1:5" s="54" customFormat="1" ht="18" customHeight="1" x14ac:dyDescent="0.25">
      <c r="A17" s="44">
        <v>2021</v>
      </c>
      <c r="B17" s="45">
        <v>3288102.7418192481</v>
      </c>
      <c r="C17" s="46">
        <v>2.6992294464766697E-2</v>
      </c>
      <c r="D17" s="47">
        <v>8.6929930339429973E-4</v>
      </c>
      <c r="E17" s="48">
        <v>2855.8628233894706</v>
      </c>
    </row>
    <row r="18" spans="1:5" s="54" customFormat="1" ht="18" customHeight="1" x14ac:dyDescent="0.25">
      <c r="A18" s="44">
        <v>2022</v>
      </c>
      <c r="B18" s="45">
        <v>3371919.9813394742</v>
      </c>
      <c r="C18" s="46">
        <v>2.5491064635605465E-2</v>
      </c>
      <c r="D18" s="47">
        <v>1.2918120721314708E-3</v>
      </c>
      <c r="E18" s="48">
        <v>4350.267210456077</v>
      </c>
    </row>
    <row r="19" spans="1:5" s="54" customFormat="1" ht="18" customHeight="1" x14ac:dyDescent="0.25">
      <c r="A19" s="44">
        <v>2023</v>
      </c>
      <c r="B19" s="45">
        <v>3452832.5562668112</v>
      </c>
      <c r="C19" s="46">
        <v>2.399599497470728E-2</v>
      </c>
      <c r="D19" s="47">
        <v>1.6948739645101796E-3</v>
      </c>
      <c r="E19" s="48">
        <v>5842.2141867093742</v>
      </c>
    </row>
    <row r="20" spans="1:5" s="54" customFormat="1" ht="18" customHeight="1" x14ac:dyDescent="0.25">
      <c r="A20" s="44">
        <v>2024</v>
      </c>
      <c r="B20" s="45">
        <v>3532344.5467785271</v>
      </c>
      <c r="C20" s="46">
        <v>2.3028047035586363E-2</v>
      </c>
      <c r="D20" s="47">
        <v>1.8191501884687877E-3</v>
      </c>
      <c r="E20" s="48">
        <v>6414.1968605811708</v>
      </c>
    </row>
    <row r="21" spans="1:5" s="54" customFormat="1" ht="18" customHeight="1" x14ac:dyDescent="0.25">
      <c r="A21" s="44">
        <v>2025</v>
      </c>
      <c r="B21" s="45">
        <v>3610741.5817252439</v>
      </c>
      <c r="C21" s="46">
        <v>2.2194050979034374E-2</v>
      </c>
      <c r="D21" s="47">
        <v>1.7227257946281771E-3</v>
      </c>
      <c r="E21" s="48">
        <v>6209.6201877025887</v>
      </c>
    </row>
    <row r="22" spans="1:5" s="54" customFormat="1" ht="18" customHeight="1" x14ac:dyDescent="0.25">
      <c r="A22" s="44">
        <v>2026</v>
      </c>
      <c r="B22" s="45">
        <v>3691103.6182930064</v>
      </c>
      <c r="C22" s="46">
        <v>2.2256379956542061E-2</v>
      </c>
      <c r="D22" s="47">
        <v>1.6138071278817279E-3</v>
      </c>
      <c r="E22" s="48">
        <v>5947.1318052536808</v>
      </c>
    </row>
    <row r="23" spans="1:5" s="54" customFormat="1" ht="18" customHeight="1" x14ac:dyDescent="0.25">
      <c r="A23" s="44">
        <v>2027</v>
      </c>
      <c r="B23" s="45">
        <v>3773608.5564981508</v>
      </c>
      <c r="C23" s="46">
        <v>2.2352376616102676E-2</v>
      </c>
      <c r="D23" s="47">
        <v>1.4085079055368155E-3</v>
      </c>
      <c r="E23" s="48">
        <v>5307.6815727734938</v>
      </c>
    </row>
    <row r="24" spans="1:5" s="54" customFormat="1" ht="18" customHeight="1" x14ac:dyDescent="0.25">
      <c r="A24" s="44">
        <v>2028</v>
      </c>
      <c r="B24" s="45">
        <v>3857622.4220019178</v>
      </c>
      <c r="C24" s="46">
        <v>2.2263534822416942E-2</v>
      </c>
      <c r="D24" s="47">
        <v>1.2481307766563088E-3</v>
      </c>
      <c r="E24" s="48">
        <v>4808.8152393205091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122</v>
      </c>
      <c r="B26" s="3"/>
      <c r="C26" s="3"/>
    </row>
    <row r="27" spans="1:5" ht="21.75" customHeight="1" x14ac:dyDescent="0.3">
      <c r="A27" s="30"/>
      <c r="B27" s="3"/>
      <c r="C27" s="3"/>
    </row>
    <row r="28" spans="1:5" ht="21.75" customHeight="1" x14ac:dyDescent="0.3">
      <c r="A28" s="30"/>
      <c r="B28" s="3"/>
      <c r="C28" s="3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209" t="str">
        <f>Headings!F31</f>
        <v>Page 31</v>
      </c>
      <c r="B30" s="210"/>
      <c r="C30" s="210"/>
      <c r="D30" s="210"/>
      <c r="E30" s="217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6" t="str">
        <f>Headings!E32</f>
        <v>August 2019 Inter County River Improvement Property Tax Forecast</v>
      </c>
      <c r="B1" s="216"/>
      <c r="C1" s="216"/>
      <c r="D1" s="216"/>
      <c r="E1" s="217"/>
    </row>
    <row r="2" spans="1:5" ht="21.75" customHeight="1" x14ac:dyDescent="0.3">
      <c r="A2" s="216" t="s">
        <v>91</v>
      </c>
      <c r="B2" s="216"/>
      <c r="C2" s="216"/>
      <c r="D2" s="216"/>
      <c r="E2" s="217"/>
    </row>
    <row r="4" spans="1:5" s="22" customFormat="1" ht="66" customHeight="1" x14ac:dyDescent="0.3">
      <c r="A4" s="21" t="s">
        <v>115</v>
      </c>
      <c r="B4" s="32" t="s">
        <v>87</v>
      </c>
      <c r="C4" s="32" t="s">
        <v>33</v>
      </c>
      <c r="D4" s="21" t="str">
        <f>Headings!E50</f>
        <v>% Change from July 2019 Forecast</v>
      </c>
      <c r="E4" s="33" t="str">
        <f>Headings!F50</f>
        <v>$ Change from July 2019 Forecast</v>
      </c>
    </row>
    <row r="5" spans="1:5" s="54" customFormat="1" ht="18" customHeight="1" x14ac:dyDescent="0.25">
      <c r="A5" s="39">
        <v>2009</v>
      </c>
      <c r="B5" s="40">
        <v>50000</v>
      </c>
      <c r="C5" s="82" t="s">
        <v>85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50000</v>
      </c>
      <c r="C6" s="46">
        <v>0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50000</v>
      </c>
      <c r="C7" s="46">
        <v>0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50000</v>
      </c>
      <c r="C8" s="46">
        <v>0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50000</v>
      </c>
      <c r="C9" s="47">
        <v>0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50000</v>
      </c>
      <c r="C10" s="46">
        <v>0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49873</v>
      </c>
      <c r="C11" s="46">
        <v>-2.5399999999999867E-3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50000</v>
      </c>
      <c r="C12" s="46">
        <v>2.546468028793214E-3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50000</v>
      </c>
      <c r="C13" s="46">
        <v>0</v>
      </c>
      <c r="D13" s="47">
        <v>0</v>
      </c>
      <c r="E13" s="48">
        <v>0</v>
      </c>
    </row>
    <row r="14" spans="1:5" s="54" customFormat="1" ht="18" customHeight="1" x14ac:dyDescent="0.25">
      <c r="A14" s="44">
        <v>2018</v>
      </c>
      <c r="B14" s="45">
        <v>50000</v>
      </c>
      <c r="C14" s="46">
        <v>0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2019</v>
      </c>
      <c r="B15" s="50">
        <v>50000</v>
      </c>
      <c r="C15" s="51">
        <v>0</v>
      </c>
      <c r="D15" s="56">
        <v>0</v>
      </c>
      <c r="E15" s="85">
        <v>0</v>
      </c>
    </row>
    <row r="16" spans="1:5" s="54" customFormat="1" ht="18" customHeight="1" thickTop="1" x14ac:dyDescent="0.25">
      <c r="A16" s="44">
        <v>2020</v>
      </c>
      <c r="B16" s="45">
        <v>50000</v>
      </c>
      <c r="C16" s="46">
        <v>0</v>
      </c>
      <c r="D16" s="47">
        <v>0</v>
      </c>
      <c r="E16" s="48">
        <v>0</v>
      </c>
    </row>
    <row r="17" spans="1:5" s="54" customFormat="1" ht="18" customHeight="1" x14ac:dyDescent="0.25">
      <c r="A17" s="44">
        <v>2021</v>
      </c>
      <c r="B17" s="95" t="s">
        <v>85</v>
      </c>
      <c r="C17" s="95" t="s">
        <v>85</v>
      </c>
      <c r="D17" s="95" t="s">
        <v>85</v>
      </c>
      <c r="E17" s="194" t="s">
        <v>85</v>
      </c>
    </row>
    <row r="18" spans="1:5" s="54" customFormat="1" ht="18" customHeight="1" x14ac:dyDescent="0.25">
      <c r="A18" s="44">
        <v>2022</v>
      </c>
      <c r="B18" s="95" t="s">
        <v>85</v>
      </c>
      <c r="C18" s="95" t="s">
        <v>85</v>
      </c>
      <c r="D18" s="95" t="s">
        <v>85</v>
      </c>
      <c r="E18" s="194" t="s">
        <v>85</v>
      </c>
    </row>
    <row r="19" spans="1:5" s="54" customFormat="1" ht="18" customHeight="1" x14ac:dyDescent="0.25">
      <c r="A19" s="44">
        <v>2023</v>
      </c>
      <c r="B19" s="95" t="s">
        <v>85</v>
      </c>
      <c r="C19" s="95" t="s">
        <v>85</v>
      </c>
      <c r="D19" s="95" t="s">
        <v>85</v>
      </c>
      <c r="E19" s="194" t="s">
        <v>85</v>
      </c>
    </row>
    <row r="20" spans="1:5" s="54" customFormat="1" ht="18" customHeight="1" x14ac:dyDescent="0.25">
      <c r="A20" s="44">
        <v>2024</v>
      </c>
      <c r="B20" s="95" t="s">
        <v>85</v>
      </c>
      <c r="C20" s="95" t="s">
        <v>85</v>
      </c>
      <c r="D20" s="95" t="s">
        <v>85</v>
      </c>
      <c r="E20" s="194" t="s">
        <v>85</v>
      </c>
    </row>
    <row r="21" spans="1:5" ht="18" customHeight="1" x14ac:dyDescent="0.3">
      <c r="A21" s="44">
        <v>2025</v>
      </c>
      <c r="B21" s="95" t="s">
        <v>85</v>
      </c>
      <c r="C21" s="95" t="s">
        <v>85</v>
      </c>
      <c r="D21" s="95" t="s">
        <v>85</v>
      </c>
      <c r="E21" s="194" t="s">
        <v>85</v>
      </c>
    </row>
    <row r="22" spans="1:5" s="156" customFormat="1" ht="18" customHeight="1" x14ac:dyDescent="0.3">
      <c r="A22" s="44">
        <v>2026</v>
      </c>
      <c r="B22" s="45" t="s">
        <v>85</v>
      </c>
      <c r="C22" s="45" t="s">
        <v>85</v>
      </c>
      <c r="D22" s="45" t="s">
        <v>85</v>
      </c>
      <c r="E22" s="76" t="s">
        <v>85</v>
      </c>
    </row>
    <row r="23" spans="1:5" s="193" customFormat="1" ht="18" customHeight="1" x14ac:dyDescent="0.3">
      <c r="A23" s="44">
        <v>2027</v>
      </c>
      <c r="B23" s="45" t="s">
        <v>85</v>
      </c>
      <c r="C23" s="45" t="s">
        <v>85</v>
      </c>
      <c r="D23" s="45" t="s">
        <v>85</v>
      </c>
      <c r="E23" s="76" t="s">
        <v>85</v>
      </c>
    </row>
    <row r="24" spans="1:5" s="195" customFormat="1" ht="18" customHeight="1" x14ac:dyDescent="0.3">
      <c r="A24" s="44">
        <v>2028</v>
      </c>
      <c r="B24" s="45" t="s">
        <v>85</v>
      </c>
      <c r="C24" s="45" t="s">
        <v>85</v>
      </c>
      <c r="D24" s="45" t="s">
        <v>85</v>
      </c>
      <c r="E24" s="76" t="s">
        <v>85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122</v>
      </c>
      <c r="B26" s="3"/>
      <c r="C26" s="3"/>
    </row>
    <row r="27" spans="1:5" ht="21.75" customHeight="1" x14ac:dyDescent="0.3">
      <c r="A27" s="30" t="s">
        <v>240</v>
      </c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209" t="str">
        <f>Headings!F32</f>
        <v>Page 32</v>
      </c>
      <c r="B30" s="209"/>
      <c r="C30" s="209"/>
      <c r="D30" s="209"/>
      <c r="E30" s="225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6" t="str">
        <f>Headings!E33</f>
        <v>August 2019 AFIS Lid Lift Forecast</v>
      </c>
      <c r="B1" s="217"/>
      <c r="C1" s="217"/>
      <c r="D1" s="217"/>
      <c r="E1" s="217"/>
    </row>
    <row r="2" spans="1:5" ht="21.75" customHeight="1" x14ac:dyDescent="0.3">
      <c r="A2" s="216" t="s">
        <v>91</v>
      </c>
      <c r="B2" s="217"/>
      <c r="C2" s="217"/>
      <c r="D2" s="217"/>
      <c r="E2" s="217"/>
    </row>
    <row r="4" spans="1:5" s="22" customFormat="1" ht="66" customHeight="1" x14ac:dyDescent="0.3">
      <c r="A4" s="21" t="s">
        <v>115</v>
      </c>
      <c r="B4" s="32" t="s">
        <v>87</v>
      </c>
      <c r="C4" s="32" t="s">
        <v>33</v>
      </c>
      <c r="D4" s="21" t="str">
        <f>Headings!E50</f>
        <v>% Change from July 2019 Forecast</v>
      </c>
      <c r="E4" s="33" t="str">
        <f>Headings!F50</f>
        <v>$ Change from July 2019 Forecast</v>
      </c>
    </row>
    <row r="5" spans="1:5" s="54" customFormat="1" ht="18" customHeight="1" x14ac:dyDescent="0.25">
      <c r="A5" s="39">
        <v>2009</v>
      </c>
      <c r="B5" s="40">
        <v>17234054</v>
      </c>
      <c r="C5" s="82" t="s">
        <v>85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15555595</v>
      </c>
      <c r="C6" s="46">
        <v>-9.7392000744572327E-2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11592601</v>
      </c>
      <c r="C7" s="46">
        <v>-0.25476325399317734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11212493</v>
      </c>
      <c r="C8" s="46">
        <v>-3.2788845229815067E-2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18528341</v>
      </c>
      <c r="C9" s="46">
        <v>0.65247291570215471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18945323</v>
      </c>
      <c r="C10" s="46">
        <v>2.2505090984670462E-2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19590685</v>
      </c>
      <c r="C11" s="46">
        <v>3.4064449574177313E-2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20234950</v>
      </c>
      <c r="C12" s="46">
        <v>3.2886292643672155E-2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21022256</v>
      </c>
      <c r="C13" s="46">
        <v>3.8908225619534553E-2</v>
      </c>
      <c r="D13" s="47">
        <v>0</v>
      </c>
      <c r="E13" s="48">
        <v>0</v>
      </c>
    </row>
    <row r="14" spans="1:5" s="54" customFormat="1" ht="18" customHeight="1" x14ac:dyDescent="0.25">
      <c r="A14" s="44">
        <v>2018</v>
      </c>
      <c r="B14" s="45">
        <v>22120820</v>
      </c>
      <c r="C14" s="57">
        <v>5.225718876223362E-2</v>
      </c>
      <c r="D14" s="57">
        <v>0</v>
      </c>
      <c r="E14" s="48">
        <v>0</v>
      </c>
    </row>
    <row r="15" spans="1:5" s="54" customFormat="1" ht="18" customHeight="1" thickBot="1" x14ac:dyDescent="0.3">
      <c r="A15" s="49">
        <v>2019</v>
      </c>
      <c r="B15" s="50">
        <v>21170033</v>
      </c>
      <c r="C15" s="58">
        <v>-4.2981544083808831E-2</v>
      </c>
      <c r="D15" s="58">
        <v>0</v>
      </c>
      <c r="E15" s="85">
        <v>0</v>
      </c>
    </row>
    <row r="16" spans="1:5" s="54" customFormat="1" ht="18" customHeight="1" thickTop="1" x14ac:dyDescent="0.25">
      <c r="A16" s="44">
        <v>2020</v>
      </c>
      <c r="B16" s="45">
        <v>21796811.201234266</v>
      </c>
      <c r="C16" s="57">
        <v>2.9606859905899396E-2</v>
      </c>
      <c r="D16" s="57">
        <v>4.4722022260135219E-4</v>
      </c>
      <c r="E16" s="48">
        <v>9743.6172147542238</v>
      </c>
    </row>
    <row r="17" spans="1:5" s="54" customFormat="1" ht="18" customHeight="1" x14ac:dyDescent="0.25">
      <c r="A17" s="44">
        <v>2021</v>
      </c>
      <c r="B17" s="45">
        <v>22385187.638541523</v>
      </c>
      <c r="C17" s="57">
        <v>2.6993693337763913E-2</v>
      </c>
      <c r="D17" s="57">
        <v>8.7142159897490856E-4</v>
      </c>
      <c r="E17" s="48">
        <v>19489.952040158212</v>
      </c>
    </row>
    <row r="18" spans="1:5" s="54" customFormat="1" ht="18" customHeight="1" x14ac:dyDescent="0.25">
      <c r="A18" s="44">
        <v>2022</v>
      </c>
      <c r="B18" s="45">
        <v>22955835.848027363</v>
      </c>
      <c r="C18" s="57">
        <v>2.5492223639141276E-2</v>
      </c>
      <c r="D18" s="57">
        <v>1.2969128476656433E-3</v>
      </c>
      <c r="E18" s="48">
        <v>29733.157126732171</v>
      </c>
    </row>
    <row r="19" spans="1:5" s="54" customFormat="1" ht="18" customHeight="1" x14ac:dyDescent="0.25">
      <c r="A19" s="44">
        <v>2023</v>
      </c>
      <c r="B19" s="45">
        <v>23506713.704599854</v>
      </c>
      <c r="C19" s="57">
        <v>2.3997290284676343E-2</v>
      </c>
      <c r="D19" s="57">
        <v>1.7000205911714694E-3</v>
      </c>
      <c r="E19" s="48">
        <v>39894.076576944441</v>
      </c>
    </row>
    <row r="20" spans="1:5" s="54" customFormat="1" ht="18" customHeight="1" x14ac:dyDescent="0.25">
      <c r="A20" s="44">
        <v>2024</v>
      </c>
      <c r="B20" s="45">
        <v>24048047.174027096</v>
      </c>
      <c r="C20" s="57">
        <v>2.3028887671410869E-2</v>
      </c>
      <c r="D20" s="57">
        <v>1.825989440150888E-3</v>
      </c>
      <c r="E20" s="48">
        <v>43831.444441325963</v>
      </c>
    </row>
    <row r="21" spans="1:5" ht="18" customHeight="1" x14ac:dyDescent="0.3">
      <c r="A21" s="44">
        <v>2025</v>
      </c>
      <c r="B21" s="95" t="s">
        <v>85</v>
      </c>
      <c r="C21" s="96" t="s">
        <v>85</v>
      </c>
      <c r="D21" s="96" t="s">
        <v>85</v>
      </c>
      <c r="E21" s="84" t="s">
        <v>85</v>
      </c>
    </row>
    <row r="22" spans="1:5" s="156" customFormat="1" ht="18" customHeight="1" x14ac:dyDescent="0.3">
      <c r="A22" s="44">
        <v>2026</v>
      </c>
      <c r="B22" s="45" t="s">
        <v>85</v>
      </c>
      <c r="C22" s="46" t="s">
        <v>85</v>
      </c>
      <c r="D22" s="83" t="s">
        <v>85</v>
      </c>
      <c r="E22" s="48" t="s">
        <v>85</v>
      </c>
    </row>
    <row r="23" spans="1:5" s="193" customFormat="1" ht="18" customHeight="1" x14ac:dyDescent="0.3">
      <c r="A23" s="44">
        <v>2027</v>
      </c>
      <c r="B23" s="45" t="s">
        <v>85</v>
      </c>
      <c r="C23" s="46" t="s">
        <v>85</v>
      </c>
      <c r="D23" s="47" t="s">
        <v>85</v>
      </c>
      <c r="E23" s="48" t="s">
        <v>85</v>
      </c>
    </row>
    <row r="24" spans="1:5" s="195" customFormat="1" ht="18" customHeight="1" x14ac:dyDescent="0.3">
      <c r="A24" s="44">
        <v>2028</v>
      </c>
      <c r="B24" s="45" t="s">
        <v>85</v>
      </c>
      <c r="C24" s="46" t="s">
        <v>85</v>
      </c>
      <c r="D24" s="47" t="s">
        <v>85</v>
      </c>
      <c r="E24" s="48" t="s">
        <v>85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122</v>
      </c>
      <c r="B26" s="3"/>
      <c r="C26" s="3"/>
    </row>
    <row r="27" spans="1:5" ht="21.75" customHeight="1" x14ac:dyDescent="0.3">
      <c r="A27" s="30" t="s">
        <v>241</v>
      </c>
      <c r="B27" s="3"/>
      <c r="C27" s="3"/>
    </row>
    <row r="28" spans="1:5" ht="21.75" customHeight="1" x14ac:dyDescent="0.3">
      <c r="A28" s="30"/>
      <c r="B28" s="19"/>
      <c r="C28" s="19"/>
    </row>
    <row r="29" spans="1:5" ht="21.75" customHeight="1" x14ac:dyDescent="0.3">
      <c r="A29" s="79"/>
      <c r="B29" s="19"/>
      <c r="C29" s="19"/>
    </row>
    <row r="30" spans="1:5" ht="21.75" customHeight="1" x14ac:dyDescent="0.3">
      <c r="A30" s="209" t="str">
        <f>Headings!F33</f>
        <v>Page 33</v>
      </c>
      <c r="B30" s="210"/>
      <c r="C30" s="210"/>
      <c r="D30" s="210"/>
      <c r="E30" s="217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8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6" t="str">
        <f>Headings!E34</f>
        <v>August 2019 Parks Lid Lift Forecast</v>
      </c>
      <c r="B1" s="217"/>
      <c r="C1" s="217"/>
      <c r="D1" s="217"/>
      <c r="E1" s="217"/>
    </row>
    <row r="2" spans="1:5" ht="21.75" customHeight="1" x14ac:dyDescent="0.3">
      <c r="A2" s="216" t="s">
        <v>91</v>
      </c>
      <c r="B2" s="217"/>
      <c r="C2" s="217"/>
      <c r="D2" s="217"/>
      <c r="E2" s="217"/>
    </row>
    <row r="4" spans="1:5" s="22" customFormat="1" ht="66" customHeight="1" x14ac:dyDescent="0.3">
      <c r="A4" s="21" t="s">
        <v>115</v>
      </c>
      <c r="B4" s="32" t="s">
        <v>87</v>
      </c>
      <c r="C4" s="32" t="s">
        <v>33</v>
      </c>
      <c r="D4" s="21" t="str">
        <f>Headings!E50</f>
        <v>% Change from July 2019 Forecast</v>
      </c>
      <c r="E4" s="33" t="str">
        <f>Headings!F50</f>
        <v>$ Change from July 2019 Forecast</v>
      </c>
    </row>
    <row r="5" spans="1:5" s="54" customFormat="1" ht="18" customHeight="1" x14ac:dyDescent="0.25">
      <c r="A5" s="39">
        <v>2009</v>
      </c>
      <c r="B5" s="40">
        <v>36596350</v>
      </c>
      <c r="C5" s="82" t="s">
        <v>85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37102038</v>
      </c>
      <c r="C6" s="46">
        <v>1.3817990045455364E-2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38260504</v>
      </c>
      <c r="C7" s="46">
        <v>3.1223783448230069E-2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40076386</v>
      </c>
      <c r="C8" s="46">
        <v>4.7461005741064044E-2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41283924</v>
      </c>
      <c r="C9" s="47">
        <v>3.0130910506750874E-2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63633007.528015107</v>
      </c>
      <c r="C10" s="47">
        <v>0.54135075745258865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65762804</v>
      </c>
      <c r="C11" s="47">
        <v>3.3469995442966027E-2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67925490</v>
      </c>
      <c r="C12" s="47">
        <v>3.2886158564650048E-2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70568324</v>
      </c>
      <c r="C13" s="47">
        <v>3.8907838574296694E-2</v>
      </c>
      <c r="D13" s="47">
        <v>0</v>
      </c>
      <c r="E13" s="48">
        <v>0</v>
      </c>
    </row>
    <row r="14" spans="1:5" s="54" customFormat="1" ht="18" customHeight="1" x14ac:dyDescent="0.25">
      <c r="A14" s="44">
        <v>2018</v>
      </c>
      <c r="B14" s="45">
        <v>74256788</v>
      </c>
      <c r="C14" s="47">
        <v>5.2267983578581312E-2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2019</v>
      </c>
      <c r="B15" s="50">
        <v>78148624</v>
      </c>
      <c r="C15" s="56">
        <v>5.2410508248754262E-2</v>
      </c>
      <c r="D15" s="57">
        <v>0</v>
      </c>
      <c r="E15" s="48">
        <v>0</v>
      </c>
    </row>
    <row r="16" spans="1:5" s="54" customFormat="1" ht="18" customHeight="1" thickTop="1" x14ac:dyDescent="0.25">
      <c r="A16" s="44">
        <v>2020</v>
      </c>
      <c r="B16" s="161">
        <v>115861652.43035004</v>
      </c>
      <c r="C16" s="162">
        <v>0.48258083764021276</v>
      </c>
      <c r="D16" s="160">
        <v>-1.7550466934072029E-3</v>
      </c>
      <c r="E16" s="163">
        <v>-203700.11320069432</v>
      </c>
    </row>
    <row r="17" spans="1:5" s="54" customFormat="1" ht="18" customHeight="1" x14ac:dyDescent="0.25">
      <c r="A17" s="44">
        <v>2021</v>
      </c>
      <c r="B17" s="45">
        <v>121915281.13447872</v>
      </c>
      <c r="C17" s="47">
        <v>5.2248768916599131E-2</v>
      </c>
      <c r="D17" s="57">
        <v>-5.2366353434374346E-4</v>
      </c>
      <c r="E17" s="48">
        <v>-63876.036560460925</v>
      </c>
    </row>
    <row r="18" spans="1:5" s="54" customFormat="1" ht="18" customHeight="1" x14ac:dyDescent="0.25">
      <c r="A18" s="44">
        <v>2022</v>
      </c>
      <c r="B18" s="45">
        <v>127984601.07456544</v>
      </c>
      <c r="C18" s="47">
        <v>4.9783094322621846E-2</v>
      </c>
      <c r="D18" s="57">
        <v>6.8001216923119223E-4</v>
      </c>
      <c r="E18" s="48">
        <v>86971.944224461913</v>
      </c>
    </row>
    <row r="19" spans="1:5" s="54" customFormat="1" ht="18" customHeight="1" x14ac:dyDescent="0.25">
      <c r="A19" s="44">
        <v>2023</v>
      </c>
      <c r="B19" s="45">
        <v>134022046.31664382</v>
      </c>
      <c r="C19" s="47">
        <v>4.717321608527647E-2</v>
      </c>
      <c r="D19" s="57">
        <v>4.5242350594643099E-4</v>
      </c>
      <c r="E19" s="48">
        <v>60607.303899779916</v>
      </c>
    </row>
    <row r="20" spans="1:5" s="54" customFormat="1" ht="18" customHeight="1" x14ac:dyDescent="0.25">
      <c r="A20" s="44">
        <v>2024</v>
      </c>
      <c r="B20" s="45">
        <v>140262526.54148304</v>
      </c>
      <c r="C20" s="47">
        <v>4.6563087166236139E-2</v>
      </c>
      <c r="D20" s="57">
        <v>1.1684172071932952E-3</v>
      </c>
      <c r="E20" s="48">
        <v>163693.88678145409</v>
      </c>
    </row>
    <row r="21" spans="1:5" ht="18" customHeight="1" x14ac:dyDescent="0.3">
      <c r="A21" s="44">
        <v>2025</v>
      </c>
      <c r="B21" s="45">
        <v>147020870.58012587</v>
      </c>
      <c r="C21" s="47">
        <v>4.8183532731702394E-2</v>
      </c>
      <c r="D21" s="57">
        <v>2.8672537173584089E-3</v>
      </c>
      <c r="E21" s="48">
        <v>420340.91365289688</v>
      </c>
    </row>
    <row r="22" spans="1:5" s="156" customFormat="1" ht="18" customHeight="1" x14ac:dyDescent="0.3">
      <c r="A22" s="44">
        <v>2026</v>
      </c>
      <c r="B22" s="45" t="s">
        <v>85</v>
      </c>
      <c r="C22" s="46" t="s">
        <v>85</v>
      </c>
      <c r="D22" s="47" t="s">
        <v>85</v>
      </c>
      <c r="E22" s="48" t="s">
        <v>85</v>
      </c>
    </row>
    <row r="23" spans="1:5" s="193" customFormat="1" ht="18" customHeight="1" x14ac:dyDescent="0.3">
      <c r="A23" s="44">
        <v>2027</v>
      </c>
      <c r="B23" s="45" t="s">
        <v>85</v>
      </c>
      <c r="C23" s="46" t="s">
        <v>85</v>
      </c>
      <c r="D23" s="47" t="s">
        <v>85</v>
      </c>
      <c r="E23" s="48" t="s">
        <v>85</v>
      </c>
    </row>
    <row r="24" spans="1:5" s="195" customFormat="1" ht="18" customHeight="1" x14ac:dyDescent="0.3">
      <c r="A24" s="44">
        <v>2028</v>
      </c>
      <c r="B24" s="45" t="s">
        <v>85</v>
      </c>
      <c r="C24" s="46" t="s">
        <v>85</v>
      </c>
      <c r="D24" s="47" t="s">
        <v>85</v>
      </c>
      <c r="E24" s="48" t="s">
        <v>85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122</v>
      </c>
      <c r="B26" s="3"/>
      <c r="C26" s="3"/>
    </row>
    <row r="27" spans="1:5" ht="21.75" customHeight="1" x14ac:dyDescent="0.3">
      <c r="A27" s="30" t="s">
        <v>206</v>
      </c>
      <c r="B27" s="3"/>
      <c r="C27" s="3"/>
    </row>
    <row r="28" spans="1:5" ht="21.75" customHeight="1" x14ac:dyDescent="0.3">
      <c r="A28" s="30" t="s">
        <v>273</v>
      </c>
      <c r="B28" s="19"/>
      <c r="C28" s="19"/>
    </row>
    <row r="29" spans="1:5" ht="21.75" customHeight="1" x14ac:dyDescent="0.3">
      <c r="A29" s="30" t="s">
        <v>274</v>
      </c>
      <c r="B29" s="19"/>
      <c r="C29" s="19"/>
    </row>
    <row r="30" spans="1:5" ht="21.75" customHeight="1" x14ac:dyDescent="0.3">
      <c r="A30" s="209" t="str">
        <f>Headings!F34</f>
        <v>Page 34</v>
      </c>
      <c r="B30" s="210"/>
      <c r="C30" s="210"/>
      <c r="D30" s="210"/>
      <c r="E30" s="217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6" t="str">
        <f>Headings!E35</f>
        <v>August 2019 Children and Family Justice Center Lid Lift Forecast</v>
      </c>
      <c r="B1" s="217"/>
      <c r="C1" s="217"/>
      <c r="D1" s="217"/>
      <c r="E1" s="217"/>
    </row>
    <row r="2" spans="1:5" ht="21.75" customHeight="1" x14ac:dyDescent="0.3">
      <c r="A2" s="216" t="s">
        <v>91</v>
      </c>
      <c r="B2" s="217"/>
      <c r="C2" s="217"/>
      <c r="D2" s="217"/>
      <c r="E2" s="217"/>
    </row>
    <row r="4" spans="1:5" s="22" customFormat="1" ht="66" customHeight="1" x14ac:dyDescent="0.3">
      <c r="A4" s="21" t="s">
        <v>115</v>
      </c>
      <c r="B4" s="32" t="s">
        <v>87</v>
      </c>
      <c r="C4" s="32" t="s">
        <v>33</v>
      </c>
      <c r="D4" s="21" t="str">
        <f>Headings!E50</f>
        <v>% Change from July 2019 Forecast</v>
      </c>
      <c r="E4" s="33" t="str">
        <f>Headings!F50</f>
        <v>$ Change from July 2019 Forecast</v>
      </c>
    </row>
    <row r="5" spans="1:5" s="54" customFormat="1" ht="18" customHeight="1" x14ac:dyDescent="0.25">
      <c r="A5" s="39">
        <v>2009</v>
      </c>
      <c r="B5" s="40" t="s">
        <v>85</v>
      </c>
      <c r="C5" s="41" t="s">
        <v>85</v>
      </c>
      <c r="D5" s="52" t="s">
        <v>85</v>
      </c>
      <c r="E5" s="43" t="s">
        <v>85</v>
      </c>
    </row>
    <row r="6" spans="1:5" s="54" customFormat="1" ht="18" customHeight="1" x14ac:dyDescent="0.25">
      <c r="A6" s="44">
        <v>2010</v>
      </c>
      <c r="B6" s="45" t="s">
        <v>85</v>
      </c>
      <c r="C6" s="46" t="s">
        <v>85</v>
      </c>
      <c r="D6" s="47" t="s">
        <v>85</v>
      </c>
      <c r="E6" s="48" t="s">
        <v>85</v>
      </c>
    </row>
    <row r="7" spans="1:5" s="54" customFormat="1" ht="18" customHeight="1" x14ac:dyDescent="0.25">
      <c r="A7" s="44">
        <v>2011</v>
      </c>
      <c r="B7" s="45" t="s">
        <v>85</v>
      </c>
      <c r="C7" s="46" t="s">
        <v>85</v>
      </c>
      <c r="D7" s="47" t="s">
        <v>85</v>
      </c>
      <c r="E7" s="48" t="s">
        <v>85</v>
      </c>
    </row>
    <row r="8" spans="1:5" s="54" customFormat="1" ht="18" customHeight="1" x14ac:dyDescent="0.25">
      <c r="A8" s="44">
        <v>2012</v>
      </c>
      <c r="B8" s="45" t="s">
        <v>85</v>
      </c>
      <c r="C8" s="46" t="s">
        <v>85</v>
      </c>
      <c r="D8" s="47" t="s">
        <v>85</v>
      </c>
      <c r="E8" s="48" t="s">
        <v>85</v>
      </c>
    </row>
    <row r="9" spans="1:5" s="54" customFormat="1" ht="18" customHeight="1" x14ac:dyDescent="0.25">
      <c r="A9" s="44">
        <v>2013</v>
      </c>
      <c r="B9" s="45">
        <v>21908512</v>
      </c>
      <c r="C9" s="47" t="s">
        <v>85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22366030</v>
      </c>
      <c r="C10" s="47">
        <v>2.0883116114869038E-2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23080793</v>
      </c>
      <c r="C11" s="47">
        <v>3.1957526659849744E-2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23821948</v>
      </c>
      <c r="C12" s="47">
        <v>3.2111331703377877E-2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24512139</v>
      </c>
      <c r="C13" s="47">
        <v>2.8972903475400047E-2</v>
      </c>
      <c r="D13" s="47">
        <v>0</v>
      </c>
      <c r="E13" s="48">
        <v>0</v>
      </c>
    </row>
    <row r="14" spans="1:5" s="54" customFormat="1" ht="18" customHeight="1" x14ac:dyDescent="0.25">
      <c r="A14" s="44">
        <v>2018</v>
      </c>
      <c r="B14" s="45">
        <v>25054704</v>
      </c>
      <c r="C14" s="47">
        <v>2.2134543215506453E-2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2019</v>
      </c>
      <c r="B15" s="50">
        <v>25867001</v>
      </c>
      <c r="C15" s="56">
        <v>3.2420937800741845E-2</v>
      </c>
      <c r="D15" s="56">
        <v>0</v>
      </c>
      <c r="E15" s="85">
        <v>0</v>
      </c>
    </row>
    <row r="16" spans="1:5" s="54" customFormat="1" ht="18" customHeight="1" thickTop="1" x14ac:dyDescent="0.25">
      <c r="A16" s="44">
        <v>2020</v>
      </c>
      <c r="B16" s="45">
        <v>26632896.658250857</v>
      </c>
      <c r="C16" s="47">
        <v>2.9608985527578513E-2</v>
      </c>
      <c r="D16" s="47">
        <v>4.4726737267142269E-4</v>
      </c>
      <c r="E16" s="48">
        <v>11906.700236432254</v>
      </c>
    </row>
    <row r="17" spans="1:5" s="54" customFormat="1" ht="18" customHeight="1" x14ac:dyDescent="0.25">
      <c r="A17" s="44">
        <v>2021</v>
      </c>
      <c r="B17" s="45">
        <v>27351743.107002571</v>
      </c>
      <c r="C17" s="47">
        <v>2.6990922466145539E-2</v>
      </c>
      <c r="D17" s="47">
        <v>8.6841651114433205E-4</v>
      </c>
      <c r="E17" s="48">
        <v>23732.095978707075</v>
      </c>
    </row>
    <row r="18" spans="1:5" s="54" customFormat="1" ht="18" customHeight="1" x14ac:dyDescent="0.25">
      <c r="A18" s="44">
        <v>2022</v>
      </c>
      <c r="B18" s="45" t="s">
        <v>85</v>
      </c>
      <c r="C18" s="57" t="s">
        <v>85</v>
      </c>
      <c r="D18" s="47" t="s">
        <v>85</v>
      </c>
      <c r="E18" s="48" t="s">
        <v>85</v>
      </c>
    </row>
    <row r="19" spans="1:5" s="54" customFormat="1" ht="18" customHeight="1" x14ac:dyDescent="0.25">
      <c r="A19" s="44">
        <v>2023</v>
      </c>
      <c r="B19" s="45" t="s">
        <v>85</v>
      </c>
      <c r="C19" s="57" t="s">
        <v>85</v>
      </c>
      <c r="D19" s="47" t="s">
        <v>85</v>
      </c>
      <c r="E19" s="48" t="s">
        <v>85</v>
      </c>
    </row>
    <row r="20" spans="1:5" s="54" customFormat="1" ht="18" customHeight="1" x14ac:dyDescent="0.25">
      <c r="A20" s="44">
        <v>2024</v>
      </c>
      <c r="B20" s="45" t="s">
        <v>85</v>
      </c>
      <c r="C20" s="57" t="s">
        <v>85</v>
      </c>
      <c r="D20" s="47" t="s">
        <v>85</v>
      </c>
      <c r="E20" s="48" t="s">
        <v>85</v>
      </c>
    </row>
    <row r="21" spans="1:5" ht="18" customHeight="1" x14ac:dyDescent="0.3">
      <c r="A21" s="44">
        <v>2025</v>
      </c>
      <c r="B21" s="45" t="s">
        <v>85</v>
      </c>
      <c r="C21" s="57" t="s">
        <v>85</v>
      </c>
      <c r="D21" s="47" t="s">
        <v>85</v>
      </c>
      <c r="E21" s="48" t="s">
        <v>85</v>
      </c>
    </row>
    <row r="22" spans="1:5" s="156" customFormat="1" ht="18" customHeight="1" x14ac:dyDescent="0.3">
      <c r="A22" s="44">
        <v>2026</v>
      </c>
      <c r="B22" s="45" t="s">
        <v>85</v>
      </c>
      <c r="C22" s="57" t="s">
        <v>85</v>
      </c>
      <c r="D22" s="47" t="s">
        <v>85</v>
      </c>
      <c r="E22" s="48" t="s">
        <v>85</v>
      </c>
    </row>
    <row r="23" spans="1:5" s="193" customFormat="1" ht="18" customHeight="1" x14ac:dyDescent="0.3">
      <c r="A23" s="44">
        <v>2027</v>
      </c>
      <c r="B23" s="45" t="s">
        <v>85</v>
      </c>
      <c r="C23" s="57" t="s">
        <v>85</v>
      </c>
      <c r="D23" s="47" t="s">
        <v>85</v>
      </c>
      <c r="E23" s="48" t="s">
        <v>85</v>
      </c>
    </row>
    <row r="24" spans="1:5" s="195" customFormat="1" ht="18" customHeight="1" x14ac:dyDescent="0.3">
      <c r="A24" s="44">
        <v>2028</v>
      </c>
      <c r="B24" s="45" t="s">
        <v>85</v>
      </c>
      <c r="C24" s="57" t="s">
        <v>85</v>
      </c>
      <c r="D24" s="47" t="s">
        <v>85</v>
      </c>
      <c r="E24" s="48" t="s">
        <v>85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122</v>
      </c>
      <c r="B26" s="3"/>
      <c r="C26" s="3"/>
    </row>
    <row r="27" spans="1:5" ht="21.75" customHeight="1" x14ac:dyDescent="0.3">
      <c r="A27" s="30" t="s">
        <v>207</v>
      </c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135"/>
    </row>
    <row r="30" spans="1:5" ht="21.75" customHeight="1" x14ac:dyDescent="0.3">
      <c r="A30" s="209" t="str">
        <f>Headings!F35</f>
        <v>Page 35</v>
      </c>
      <c r="B30" s="210"/>
      <c r="C30" s="210"/>
      <c r="D30" s="210"/>
      <c r="E30" s="217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6" t="str">
        <f>Headings!E36</f>
        <v>August 2019 Veterans, Seniors, and Human Services Lid Lift Forecast</v>
      </c>
      <c r="B1" s="217"/>
      <c r="C1" s="217"/>
      <c r="D1" s="217"/>
      <c r="E1" s="217"/>
    </row>
    <row r="2" spans="1:5" ht="21.75" customHeight="1" x14ac:dyDescent="0.3">
      <c r="A2" s="216" t="s">
        <v>91</v>
      </c>
      <c r="B2" s="217"/>
      <c r="C2" s="217"/>
      <c r="D2" s="217"/>
      <c r="E2" s="217"/>
    </row>
    <row r="4" spans="1:5" s="22" customFormat="1" ht="66" customHeight="1" x14ac:dyDescent="0.3">
      <c r="A4" s="21" t="s">
        <v>115</v>
      </c>
      <c r="B4" s="32" t="s">
        <v>87</v>
      </c>
      <c r="C4" s="32" t="s">
        <v>33</v>
      </c>
      <c r="D4" s="21" t="str">
        <f>Headings!E50</f>
        <v>% Change from July 2019 Forecast</v>
      </c>
      <c r="E4" s="33" t="str">
        <f>Headings!F50</f>
        <v>$ Change from July 2019 Forecast</v>
      </c>
    </row>
    <row r="5" spans="1:5" s="54" customFormat="1" ht="18" customHeight="1" x14ac:dyDescent="0.25">
      <c r="A5" s="39">
        <v>2009</v>
      </c>
      <c r="B5" s="40">
        <v>14853888</v>
      </c>
      <c r="C5" s="82" t="s">
        <v>85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15207674</v>
      </c>
      <c r="C6" s="46">
        <v>2.3817737147338036E-2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15469686</v>
      </c>
      <c r="C7" s="46">
        <v>1.7228933234628707E-2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15882255</v>
      </c>
      <c r="C8" s="46">
        <v>2.666951352470881E-2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16409992</v>
      </c>
      <c r="C9" s="47">
        <v>3.322809009174077E-2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16774932</v>
      </c>
      <c r="C10" s="47">
        <v>2.2238889574108356E-2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17350514</v>
      </c>
      <c r="C11" s="47">
        <v>3.431203178647757E-2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17918894</v>
      </c>
      <c r="C12" s="47">
        <v>3.2758683690869317E-2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18616034</v>
      </c>
      <c r="C13" s="47">
        <v>3.8905302972382039E-2</v>
      </c>
      <c r="D13" s="47">
        <v>0</v>
      </c>
      <c r="E13" s="48">
        <v>0</v>
      </c>
    </row>
    <row r="14" spans="1:5" s="54" customFormat="1" ht="18" customHeight="1" x14ac:dyDescent="0.25">
      <c r="A14" s="44">
        <v>2018</v>
      </c>
      <c r="B14" s="45">
        <v>53265713</v>
      </c>
      <c r="C14" s="47">
        <v>1.861281463065656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2019</v>
      </c>
      <c r="B15" s="50">
        <v>56301126</v>
      </c>
      <c r="C15" s="56">
        <v>5.6986245542230973E-2</v>
      </c>
      <c r="D15" s="56">
        <v>0</v>
      </c>
      <c r="E15" s="85">
        <v>0</v>
      </c>
    </row>
    <row r="16" spans="1:5" s="54" customFormat="1" ht="18" customHeight="1" thickTop="1" x14ac:dyDescent="0.25">
      <c r="A16" s="44">
        <v>2020</v>
      </c>
      <c r="B16" s="45">
        <v>59375535.438576967</v>
      </c>
      <c r="C16" s="47">
        <v>5.4606535552716329E-2</v>
      </c>
      <c r="D16" s="47">
        <v>4.3660688487801025E-4</v>
      </c>
      <c r="E16" s="48">
        <v>25912.454009979963</v>
      </c>
    </row>
    <row r="17" spans="1:5" s="54" customFormat="1" ht="18" customHeight="1" x14ac:dyDescent="0.25">
      <c r="A17" s="44">
        <v>2021</v>
      </c>
      <c r="B17" s="45">
        <v>62462618.37200398</v>
      </c>
      <c r="C17" s="47">
        <v>5.1992506856979093E-2</v>
      </c>
      <c r="D17" s="47">
        <v>8.495216342181422E-4</v>
      </c>
      <c r="E17" s="48">
        <v>53018.305439442396</v>
      </c>
    </row>
    <row r="18" spans="1:5" s="54" customFormat="1" ht="18" customHeight="1" x14ac:dyDescent="0.25">
      <c r="A18" s="44">
        <v>2022</v>
      </c>
      <c r="B18" s="45">
        <v>65616380.886640251</v>
      </c>
      <c r="C18" s="47">
        <v>5.0490398847093498E-2</v>
      </c>
      <c r="D18" s="47">
        <v>1.2610898407483528E-3</v>
      </c>
      <c r="E18" s="48">
        <v>82643.929902411997</v>
      </c>
    </row>
    <row r="19" spans="1:5" s="54" customFormat="1" ht="18" customHeight="1" x14ac:dyDescent="0.25">
      <c r="A19" s="44">
        <v>2023</v>
      </c>
      <c r="B19" s="45">
        <v>68831279.309051231</v>
      </c>
      <c r="C19" s="47">
        <v>4.8995363337168474E-2</v>
      </c>
      <c r="D19" s="47">
        <v>1.6536407961800226E-3</v>
      </c>
      <c r="E19" s="48">
        <v>113634.30120240152</v>
      </c>
    </row>
    <row r="20" spans="1:5" s="54" customFormat="1" ht="18" customHeight="1" x14ac:dyDescent="0.25">
      <c r="A20" s="44">
        <v>2024</v>
      </c>
      <c r="B20" s="95" t="s">
        <v>85</v>
      </c>
      <c r="C20" s="95" t="s">
        <v>85</v>
      </c>
      <c r="D20" s="83" t="s">
        <v>85</v>
      </c>
      <c r="E20" s="84" t="s">
        <v>85</v>
      </c>
    </row>
    <row r="21" spans="1:5" ht="18" customHeight="1" x14ac:dyDescent="0.3">
      <c r="A21" s="44">
        <v>2025</v>
      </c>
      <c r="B21" s="95" t="s">
        <v>85</v>
      </c>
      <c r="C21" s="95" t="s">
        <v>85</v>
      </c>
      <c r="D21" s="83" t="s">
        <v>85</v>
      </c>
      <c r="E21" s="84" t="s">
        <v>85</v>
      </c>
    </row>
    <row r="22" spans="1:5" s="156" customFormat="1" ht="18" customHeight="1" x14ac:dyDescent="0.3">
      <c r="A22" s="44">
        <v>2026</v>
      </c>
      <c r="B22" s="95" t="s">
        <v>85</v>
      </c>
      <c r="C22" s="95" t="s">
        <v>85</v>
      </c>
      <c r="D22" s="83" t="s">
        <v>85</v>
      </c>
      <c r="E22" s="84" t="s">
        <v>85</v>
      </c>
    </row>
    <row r="23" spans="1:5" s="193" customFormat="1" ht="18" customHeight="1" x14ac:dyDescent="0.3">
      <c r="A23" s="44">
        <v>2027</v>
      </c>
      <c r="B23" s="95" t="s">
        <v>85</v>
      </c>
      <c r="C23" s="95" t="s">
        <v>85</v>
      </c>
      <c r="D23" s="83" t="s">
        <v>85</v>
      </c>
      <c r="E23" s="84" t="s">
        <v>85</v>
      </c>
    </row>
    <row r="24" spans="1:5" s="195" customFormat="1" ht="18" customHeight="1" x14ac:dyDescent="0.3">
      <c r="A24" s="44">
        <v>2028</v>
      </c>
      <c r="B24" s="95" t="s">
        <v>85</v>
      </c>
      <c r="C24" s="95" t="s">
        <v>85</v>
      </c>
      <c r="D24" s="83" t="s">
        <v>85</v>
      </c>
      <c r="E24" s="84" t="s">
        <v>85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122</v>
      </c>
      <c r="B26" s="3"/>
      <c r="C26" s="3"/>
    </row>
    <row r="27" spans="1:5" ht="21.75" customHeight="1" x14ac:dyDescent="0.3">
      <c r="A27" s="30" t="s">
        <v>278</v>
      </c>
      <c r="B27" s="3"/>
      <c r="C27" s="3"/>
    </row>
    <row r="28" spans="1:5" ht="21.75" customHeight="1" x14ac:dyDescent="0.3">
      <c r="A28" s="79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209" t="str">
        <f>Headings!F36</f>
        <v>Page 36</v>
      </c>
      <c r="B30" s="210"/>
      <c r="C30" s="210"/>
      <c r="D30" s="210"/>
      <c r="E30" s="217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100" customWidth="1"/>
    <col min="2" max="2" width="20.75" style="100" customWidth="1"/>
    <col min="3" max="3" width="10.75" style="100" customWidth="1"/>
    <col min="4" max="5" width="17.75" style="101" customWidth="1"/>
    <col min="6" max="16384" width="10.75" style="101"/>
  </cols>
  <sheetData>
    <row r="1" spans="1:7" ht="23.25" x14ac:dyDescent="0.3">
      <c r="A1" s="216" t="str">
        <f>+Headings!E37</f>
        <v>August 2019 PSERN Forecast</v>
      </c>
      <c r="B1" s="217"/>
      <c r="C1" s="217"/>
      <c r="D1" s="217"/>
      <c r="E1" s="217"/>
    </row>
    <row r="2" spans="1:7" ht="21.75" customHeight="1" x14ac:dyDescent="0.3">
      <c r="A2" s="216" t="s">
        <v>91</v>
      </c>
      <c r="B2" s="217"/>
      <c r="C2" s="217"/>
      <c r="D2" s="217"/>
      <c r="E2" s="217"/>
    </row>
    <row r="3" spans="1:7" ht="21.75" customHeight="1" x14ac:dyDescent="0.3">
      <c r="A3" s="216"/>
      <c r="B3" s="217"/>
      <c r="C3" s="217"/>
      <c r="D3" s="217"/>
      <c r="E3" s="217"/>
    </row>
    <row r="4" spans="1:7" s="22" customFormat="1" ht="66" customHeight="1" x14ac:dyDescent="0.3">
      <c r="A4" s="21" t="s">
        <v>115</v>
      </c>
      <c r="B4" s="32" t="s">
        <v>87</v>
      </c>
      <c r="C4" s="32" t="s">
        <v>33</v>
      </c>
      <c r="D4" s="21" t="str">
        <f>Headings!E50</f>
        <v>% Change from July 2019 Forecast</v>
      </c>
      <c r="E4" s="33" t="str">
        <f>Headings!F50</f>
        <v>$ Change from July 2019 Forecast</v>
      </c>
    </row>
    <row r="5" spans="1:7" s="54" customFormat="1" ht="18" customHeight="1" x14ac:dyDescent="0.25">
      <c r="A5" s="39">
        <v>2009</v>
      </c>
      <c r="B5" s="40" t="s">
        <v>85</v>
      </c>
      <c r="C5" s="41" t="s">
        <v>85</v>
      </c>
      <c r="D5" s="52" t="s">
        <v>85</v>
      </c>
      <c r="E5" s="43" t="s">
        <v>85</v>
      </c>
    </row>
    <row r="6" spans="1:7" s="54" customFormat="1" ht="18" customHeight="1" x14ac:dyDescent="0.25">
      <c r="A6" s="44">
        <v>2010</v>
      </c>
      <c r="B6" s="45" t="s">
        <v>85</v>
      </c>
      <c r="C6" s="46" t="s">
        <v>85</v>
      </c>
      <c r="D6" s="47" t="s">
        <v>85</v>
      </c>
      <c r="E6" s="48" t="s">
        <v>85</v>
      </c>
    </row>
    <row r="7" spans="1:7" s="54" customFormat="1" ht="18" customHeight="1" x14ac:dyDescent="0.25">
      <c r="A7" s="44">
        <v>2011</v>
      </c>
      <c r="B7" s="45" t="s">
        <v>85</v>
      </c>
      <c r="C7" s="46" t="s">
        <v>85</v>
      </c>
      <c r="D7" s="47" t="s">
        <v>85</v>
      </c>
      <c r="E7" s="48" t="s">
        <v>85</v>
      </c>
    </row>
    <row r="8" spans="1:7" s="54" customFormat="1" ht="18" customHeight="1" x14ac:dyDescent="0.25">
      <c r="A8" s="44">
        <v>2012</v>
      </c>
      <c r="B8" s="45" t="s">
        <v>85</v>
      </c>
      <c r="C8" s="46" t="s">
        <v>85</v>
      </c>
      <c r="D8" s="47" t="s">
        <v>85</v>
      </c>
      <c r="E8" s="48" t="s">
        <v>85</v>
      </c>
    </row>
    <row r="9" spans="1:7" s="54" customFormat="1" ht="18" customHeight="1" x14ac:dyDescent="0.25">
      <c r="A9" s="44">
        <v>2013</v>
      </c>
      <c r="B9" s="45" t="s">
        <v>85</v>
      </c>
      <c r="C9" s="46" t="s">
        <v>85</v>
      </c>
      <c r="D9" s="47" t="s">
        <v>85</v>
      </c>
      <c r="E9" s="48" t="s">
        <v>85</v>
      </c>
    </row>
    <row r="10" spans="1:7" s="54" customFormat="1" ht="18" customHeight="1" x14ac:dyDescent="0.25">
      <c r="A10" s="44">
        <v>2014</v>
      </c>
      <c r="B10" s="45" t="s">
        <v>85</v>
      </c>
      <c r="C10" s="46" t="s">
        <v>85</v>
      </c>
      <c r="D10" s="47" t="s">
        <v>85</v>
      </c>
      <c r="E10" s="48" t="s">
        <v>85</v>
      </c>
      <c r="F10" s="59"/>
      <c r="G10" s="78"/>
    </row>
    <row r="11" spans="1:7" s="54" customFormat="1" ht="18" customHeight="1" x14ac:dyDescent="0.25">
      <c r="A11" s="44">
        <v>2015</v>
      </c>
      <c r="B11" s="45" t="s">
        <v>85</v>
      </c>
      <c r="C11" s="46" t="s">
        <v>85</v>
      </c>
      <c r="D11" s="47" t="s">
        <v>85</v>
      </c>
      <c r="E11" s="48" t="s">
        <v>85</v>
      </c>
    </row>
    <row r="12" spans="1:7" s="54" customFormat="1" ht="18" customHeight="1" x14ac:dyDescent="0.25">
      <c r="A12" s="44">
        <v>2016</v>
      </c>
      <c r="B12" s="45">
        <v>29727603</v>
      </c>
      <c r="C12" s="57" t="s">
        <v>85</v>
      </c>
      <c r="D12" s="47">
        <v>0</v>
      </c>
      <c r="E12" s="48">
        <v>0</v>
      </c>
    </row>
    <row r="13" spans="1:7" s="54" customFormat="1" ht="18" customHeight="1" x14ac:dyDescent="0.25">
      <c r="A13" s="44">
        <v>2017</v>
      </c>
      <c r="B13" s="45">
        <v>30601830</v>
      </c>
      <c r="C13" s="47">
        <v>2.9407920981721958E-2</v>
      </c>
      <c r="D13" s="47">
        <v>0</v>
      </c>
      <c r="E13" s="48">
        <v>0</v>
      </c>
    </row>
    <row r="14" spans="1:7" s="54" customFormat="1" ht="18" customHeight="1" x14ac:dyDescent="0.25">
      <c r="A14" s="44">
        <v>2018</v>
      </c>
      <c r="B14" s="45">
        <v>31588828</v>
      </c>
      <c r="C14" s="47">
        <v>3.2252907750941695E-2</v>
      </c>
      <c r="D14" s="47">
        <v>0</v>
      </c>
      <c r="E14" s="48">
        <v>0</v>
      </c>
    </row>
    <row r="15" spans="1:7" s="54" customFormat="1" ht="18" customHeight="1" thickBot="1" x14ac:dyDescent="0.3">
      <c r="A15" s="49">
        <v>2019</v>
      </c>
      <c r="B15" s="50">
        <v>32612888</v>
      </c>
      <c r="C15" s="56">
        <v>3.2418423374238614E-2</v>
      </c>
      <c r="D15" s="56">
        <v>0</v>
      </c>
      <c r="E15" s="85">
        <v>0</v>
      </c>
    </row>
    <row r="16" spans="1:7" s="54" customFormat="1" ht="18" customHeight="1" thickTop="1" x14ac:dyDescent="0.25">
      <c r="A16" s="44">
        <v>2020</v>
      </c>
      <c r="B16" s="45">
        <v>33578473.649458207</v>
      </c>
      <c r="C16" s="47">
        <v>2.9607486753647994E-2</v>
      </c>
      <c r="D16" s="47">
        <v>4.472344922132887E-4</v>
      </c>
      <c r="E16" s="48">
        <v>15010.738291993737</v>
      </c>
    </row>
    <row r="17" spans="1:5" s="54" customFormat="1" ht="18" customHeight="1" x14ac:dyDescent="0.25">
      <c r="A17" s="44">
        <v>2021</v>
      </c>
      <c r="B17" s="45">
        <v>34484814.524653494</v>
      </c>
      <c r="C17" s="47">
        <v>2.6991723467153728E-2</v>
      </c>
      <c r="D17" s="47">
        <v>8.6733999937282924E-4</v>
      </c>
      <c r="E17" s="48">
        <v>29884.139298826456</v>
      </c>
    </row>
    <row r="18" spans="1:5" s="54" customFormat="1" ht="18" customHeight="1" x14ac:dyDescent="0.25">
      <c r="A18" s="44">
        <v>2022</v>
      </c>
      <c r="B18" s="45">
        <v>35363864.54550121</v>
      </c>
      <c r="C18" s="47">
        <v>2.5490930804318968E-2</v>
      </c>
      <c r="D18" s="47">
        <v>1.2902169311681533E-3</v>
      </c>
      <c r="E18" s="48">
        <v>45568.263842612505</v>
      </c>
    </row>
    <row r="19" spans="1:5" s="54" customFormat="1" ht="18" customHeight="1" x14ac:dyDescent="0.25">
      <c r="A19" s="44">
        <v>2023</v>
      </c>
      <c r="B19" s="45">
        <v>36212493.614953913</v>
      </c>
      <c r="C19" s="47">
        <v>2.3997068203923444E-2</v>
      </c>
      <c r="D19" s="47">
        <v>1.6939540593710056E-3</v>
      </c>
      <c r="E19" s="48">
        <v>61238.565242812037</v>
      </c>
    </row>
    <row r="20" spans="1:5" s="54" customFormat="1" ht="18" customHeight="1" x14ac:dyDescent="0.25">
      <c r="A20" s="44">
        <v>2024</v>
      </c>
      <c r="B20" s="45">
        <v>37046424.243308656</v>
      </c>
      <c r="C20" s="47">
        <v>2.302880981414579E-2</v>
      </c>
      <c r="D20" s="47">
        <v>1.8182535155670809E-3</v>
      </c>
      <c r="E20" s="48">
        <v>67237.536232948303</v>
      </c>
    </row>
    <row r="21" spans="1:5" ht="18" customHeight="1" x14ac:dyDescent="0.3">
      <c r="A21" s="44">
        <v>2025</v>
      </c>
      <c r="B21" s="95" t="s">
        <v>85</v>
      </c>
      <c r="C21" s="83" t="s">
        <v>85</v>
      </c>
      <c r="D21" s="83" t="s">
        <v>85</v>
      </c>
      <c r="E21" s="84" t="s">
        <v>85</v>
      </c>
    </row>
    <row r="22" spans="1:5" s="156" customFormat="1" ht="18" customHeight="1" x14ac:dyDescent="0.3">
      <c r="A22" s="44">
        <v>2026</v>
      </c>
      <c r="B22" s="95" t="s">
        <v>85</v>
      </c>
      <c r="C22" s="83" t="s">
        <v>85</v>
      </c>
      <c r="D22" s="83" t="s">
        <v>85</v>
      </c>
      <c r="E22" s="84" t="s">
        <v>85</v>
      </c>
    </row>
    <row r="23" spans="1:5" s="193" customFormat="1" ht="18" customHeight="1" x14ac:dyDescent="0.3">
      <c r="A23" s="44">
        <v>2027</v>
      </c>
      <c r="B23" s="95" t="s">
        <v>85</v>
      </c>
      <c r="C23" s="83" t="s">
        <v>85</v>
      </c>
      <c r="D23" s="83" t="s">
        <v>85</v>
      </c>
      <c r="E23" s="84" t="s">
        <v>85</v>
      </c>
    </row>
    <row r="24" spans="1:5" s="195" customFormat="1" ht="18" customHeight="1" x14ac:dyDescent="0.3">
      <c r="A24" s="44">
        <v>2028</v>
      </c>
      <c r="B24" s="95" t="s">
        <v>85</v>
      </c>
      <c r="C24" s="83" t="s">
        <v>85</v>
      </c>
      <c r="D24" s="83" t="s">
        <v>85</v>
      </c>
      <c r="E24" s="84" t="s">
        <v>85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122</v>
      </c>
      <c r="B26" s="3"/>
      <c r="C26" s="3"/>
    </row>
    <row r="27" spans="1:5" ht="21.75" customHeight="1" x14ac:dyDescent="0.3">
      <c r="A27" s="30" t="s">
        <v>208</v>
      </c>
      <c r="B27" s="3"/>
      <c r="C27" s="3"/>
    </row>
    <row r="28" spans="1:5" ht="21.75" customHeight="1" x14ac:dyDescent="0.3">
      <c r="A28" s="30" t="s">
        <v>182</v>
      </c>
      <c r="B28" s="101"/>
      <c r="C28" s="101"/>
    </row>
    <row r="29" spans="1:5" ht="21.75" customHeight="1" x14ac:dyDescent="0.3">
      <c r="A29" s="3"/>
      <c r="B29" s="101"/>
      <c r="C29" s="101"/>
    </row>
    <row r="30" spans="1:5" ht="21.75" customHeight="1" x14ac:dyDescent="0.3">
      <c r="A30" s="209" t="str">
        <f>+Headings!F37</f>
        <v>Page 37</v>
      </c>
      <c r="B30" s="210"/>
      <c r="C30" s="210"/>
      <c r="D30" s="210"/>
      <c r="E30" s="217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4">
    <mergeCell ref="A1:E1"/>
    <mergeCell ref="A2:E2"/>
    <mergeCell ref="A30:E30"/>
    <mergeCell ref="A3:E3"/>
  </mergeCells>
  <pageMargins left="0.75" right="0.75" top="1" bottom="1" header="0.5" footer="0.5"/>
  <pageSetup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100" customWidth="1"/>
    <col min="2" max="2" width="20.75" style="100" customWidth="1"/>
    <col min="3" max="3" width="10.75" style="100" customWidth="1"/>
    <col min="4" max="5" width="17.75" style="101" customWidth="1"/>
    <col min="6" max="16384" width="10.75" style="101"/>
  </cols>
  <sheetData>
    <row r="1" spans="1:7" ht="23.25" x14ac:dyDescent="0.3">
      <c r="A1" s="216" t="str">
        <f>Headings!E38</f>
        <v>August 2019 Best Start For Kids Forecast</v>
      </c>
      <c r="B1" s="217"/>
      <c r="C1" s="217"/>
      <c r="D1" s="217"/>
      <c r="E1" s="217"/>
    </row>
    <row r="2" spans="1:7" ht="21.75" customHeight="1" x14ac:dyDescent="0.3">
      <c r="A2" s="216" t="s">
        <v>91</v>
      </c>
      <c r="B2" s="217"/>
      <c r="C2" s="217"/>
      <c r="D2" s="217"/>
      <c r="E2" s="217"/>
    </row>
    <row r="4" spans="1:7" s="22" customFormat="1" ht="66" customHeight="1" x14ac:dyDescent="0.3">
      <c r="A4" s="21" t="s">
        <v>115</v>
      </c>
      <c r="B4" s="32" t="s">
        <v>87</v>
      </c>
      <c r="C4" s="32" t="s">
        <v>33</v>
      </c>
      <c r="D4" s="21" t="str">
        <f>Headings!E50</f>
        <v>% Change from July 2019 Forecast</v>
      </c>
      <c r="E4" s="33" t="str">
        <f>Headings!F50</f>
        <v>$ Change from July 2019 Forecast</v>
      </c>
    </row>
    <row r="5" spans="1:7" s="54" customFormat="1" ht="18" customHeight="1" x14ac:dyDescent="0.25">
      <c r="A5" s="39">
        <v>2009</v>
      </c>
      <c r="B5" s="124" t="s">
        <v>85</v>
      </c>
      <c r="C5" s="92" t="s">
        <v>85</v>
      </c>
      <c r="D5" s="92" t="s">
        <v>85</v>
      </c>
      <c r="E5" s="121" t="s">
        <v>85</v>
      </c>
    </row>
    <row r="6" spans="1:7" s="54" customFormat="1" ht="18" customHeight="1" x14ac:dyDescent="0.25">
      <c r="A6" s="44">
        <v>2010</v>
      </c>
      <c r="B6" s="95" t="s">
        <v>85</v>
      </c>
      <c r="C6" s="83" t="s">
        <v>85</v>
      </c>
      <c r="D6" s="83" t="s">
        <v>85</v>
      </c>
      <c r="E6" s="84" t="s">
        <v>85</v>
      </c>
    </row>
    <row r="7" spans="1:7" s="54" customFormat="1" ht="18" customHeight="1" x14ac:dyDescent="0.25">
      <c r="A7" s="44">
        <v>2011</v>
      </c>
      <c r="B7" s="95" t="s">
        <v>85</v>
      </c>
      <c r="C7" s="83" t="s">
        <v>85</v>
      </c>
      <c r="D7" s="83" t="s">
        <v>85</v>
      </c>
      <c r="E7" s="84" t="s">
        <v>85</v>
      </c>
    </row>
    <row r="8" spans="1:7" s="54" customFormat="1" ht="18" customHeight="1" x14ac:dyDescent="0.25">
      <c r="A8" s="44">
        <v>2012</v>
      </c>
      <c r="B8" s="95" t="s">
        <v>85</v>
      </c>
      <c r="C8" s="83" t="s">
        <v>85</v>
      </c>
      <c r="D8" s="83" t="s">
        <v>85</v>
      </c>
      <c r="E8" s="84" t="s">
        <v>85</v>
      </c>
    </row>
    <row r="9" spans="1:7" s="54" customFormat="1" ht="18" customHeight="1" x14ac:dyDescent="0.25">
      <c r="A9" s="44">
        <v>2013</v>
      </c>
      <c r="B9" s="95" t="s">
        <v>85</v>
      </c>
      <c r="C9" s="83" t="s">
        <v>85</v>
      </c>
      <c r="D9" s="83" t="s">
        <v>85</v>
      </c>
      <c r="E9" s="84" t="s">
        <v>85</v>
      </c>
    </row>
    <row r="10" spans="1:7" s="54" customFormat="1" ht="18" customHeight="1" x14ac:dyDescent="0.25">
      <c r="A10" s="44">
        <v>2014</v>
      </c>
      <c r="B10" s="95" t="s">
        <v>85</v>
      </c>
      <c r="C10" s="83" t="s">
        <v>85</v>
      </c>
      <c r="D10" s="83" t="s">
        <v>85</v>
      </c>
      <c r="E10" s="84" t="s">
        <v>85</v>
      </c>
      <c r="F10" s="59"/>
      <c r="G10" s="78"/>
    </row>
    <row r="11" spans="1:7" s="54" customFormat="1" ht="18" customHeight="1" x14ac:dyDescent="0.25">
      <c r="A11" s="44">
        <v>2015</v>
      </c>
      <c r="B11" s="95" t="s">
        <v>85</v>
      </c>
      <c r="C11" s="83" t="s">
        <v>85</v>
      </c>
      <c r="D11" s="83" t="s">
        <v>85</v>
      </c>
      <c r="E11" s="84" t="s">
        <v>85</v>
      </c>
    </row>
    <row r="12" spans="1:7" s="54" customFormat="1" ht="18" customHeight="1" x14ac:dyDescent="0.25">
      <c r="A12" s="44">
        <v>2016</v>
      </c>
      <c r="B12" s="45">
        <v>59455206</v>
      </c>
      <c r="C12" s="83" t="s">
        <v>85</v>
      </c>
      <c r="D12" s="83" t="s">
        <v>85</v>
      </c>
      <c r="E12" s="84" t="s">
        <v>85</v>
      </c>
    </row>
    <row r="13" spans="1:7" s="54" customFormat="1" ht="18" customHeight="1" x14ac:dyDescent="0.25">
      <c r="A13" s="44">
        <v>2017</v>
      </c>
      <c r="B13" s="45">
        <v>62379867</v>
      </c>
      <c r="C13" s="47">
        <v>4.9190999355043896E-2</v>
      </c>
      <c r="D13" s="47">
        <v>0</v>
      </c>
      <c r="E13" s="48">
        <v>0</v>
      </c>
    </row>
    <row r="14" spans="1:7" s="54" customFormat="1" ht="18" customHeight="1" x14ac:dyDescent="0.25">
      <c r="A14" s="44">
        <v>2018</v>
      </c>
      <c r="B14" s="45">
        <v>65652750</v>
      </c>
      <c r="C14" s="47">
        <v>5.2466976244114116E-2</v>
      </c>
      <c r="D14" s="47">
        <v>0</v>
      </c>
      <c r="E14" s="48">
        <v>0</v>
      </c>
    </row>
    <row r="15" spans="1:7" s="54" customFormat="1" ht="18" customHeight="1" thickBot="1" x14ac:dyDescent="0.3">
      <c r="A15" s="49">
        <v>2019</v>
      </c>
      <c r="B15" s="50">
        <v>69094328</v>
      </c>
      <c r="C15" s="56">
        <v>5.2420926770013532E-2</v>
      </c>
      <c r="D15" s="56">
        <v>0</v>
      </c>
      <c r="E15" s="85">
        <v>0</v>
      </c>
    </row>
    <row r="16" spans="1:7" s="54" customFormat="1" ht="18" customHeight="1" thickTop="1" x14ac:dyDescent="0.25">
      <c r="A16" s="44">
        <v>2020</v>
      </c>
      <c r="B16" s="45">
        <v>72521733.979072601</v>
      </c>
      <c r="C16" s="47">
        <v>4.9604737151110356E-2</v>
      </c>
      <c r="D16" s="47">
        <v>4.3868687858639177E-4</v>
      </c>
      <c r="E16" s="48">
        <v>31800.382698327303</v>
      </c>
    </row>
    <row r="17" spans="1:5" s="54" customFormat="1" ht="18" customHeight="1" x14ac:dyDescent="0.25">
      <c r="A17" s="44">
        <v>2021</v>
      </c>
      <c r="B17" s="45">
        <v>75929670.729931295</v>
      </c>
      <c r="C17" s="47">
        <v>4.6991936952887947E-2</v>
      </c>
      <c r="D17" s="47">
        <v>8.5262717341794136E-4</v>
      </c>
      <c r="E17" s="48">
        <v>64684.54872906208</v>
      </c>
    </row>
    <row r="18" spans="1:5" s="54" customFormat="1" ht="18" customHeight="1" x14ac:dyDescent="0.25">
      <c r="A18" s="44">
        <v>2022</v>
      </c>
      <c r="B18" s="95" t="s">
        <v>85</v>
      </c>
      <c r="C18" s="83" t="s">
        <v>85</v>
      </c>
      <c r="D18" s="83" t="s">
        <v>85</v>
      </c>
      <c r="E18" s="84" t="s">
        <v>85</v>
      </c>
    </row>
    <row r="19" spans="1:5" s="54" customFormat="1" ht="18" customHeight="1" x14ac:dyDescent="0.25">
      <c r="A19" s="44">
        <v>2023</v>
      </c>
      <c r="B19" s="95" t="s">
        <v>85</v>
      </c>
      <c r="C19" s="83" t="s">
        <v>85</v>
      </c>
      <c r="D19" s="83" t="s">
        <v>85</v>
      </c>
      <c r="E19" s="84" t="s">
        <v>85</v>
      </c>
    </row>
    <row r="20" spans="1:5" s="54" customFormat="1" ht="18" customHeight="1" x14ac:dyDescent="0.25">
      <c r="A20" s="44">
        <v>2024</v>
      </c>
      <c r="B20" s="95" t="s">
        <v>85</v>
      </c>
      <c r="C20" s="83" t="s">
        <v>85</v>
      </c>
      <c r="D20" s="83" t="s">
        <v>85</v>
      </c>
      <c r="E20" s="84" t="s">
        <v>85</v>
      </c>
    </row>
    <row r="21" spans="1:5" ht="18" customHeight="1" x14ac:dyDescent="0.3">
      <c r="A21" s="44">
        <v>2025</v>
      </c>
      <c r="B21" s="95" t="s">
        <v>85</v>
      </c>
      <c r="C21" s="83" t="s">
        <v>85</v>
      </c>
      <c r="D21" s="83" t="s">
        <v>85</v>
      </c>
      <c r="E21" s="84" t="s">
        <v>85</v>
      </c>
    </row>
    <row r="22" spans="1:5" s="156" customFormat="1" ht="18" customHeight="1" x14ac:dyDescent="0.3">
      <c r="A22" s="44">
        <v>2026</v>
      </c>
      <c r="B22" s="95" t="s">
        <v>85</v>
      </c>
      <c r="C22" s="83" t="s">
        <v>85</v>
      </c>
      <c r="D22" s="83" t="s">
        <v>85</v>
      </c>
      <c r="E22" s="84" t="s">
        <v>85</v>
      </c>
    </row>
    <row r="23" spans="1:5" s="193" customFormat="1" ht="18" customHeight="1" x14ac:dyDescent="0.3">
      <c r="A23" s="44">
        <v>2027</v>
      </c>
      <c r="B23" s="95" t="s">
        <v>85</v>
      </c>
      <c r="C23" s="83" t="s">
        <v>85</v>
      </c>
      <c r="D23" s="83" t="s">
        <v>85</v>
      </c>
      <c r="E23" s="84" t="s">
        <v>85</v>
      </c>
    </row>
    <row r="24" spans="1:5" s="195" customFormat="1" ht="18" customHeight="1" x14ac:dyDescent="0.3">
      <c r="A24" s="44">
        <v>2028</v>
      </c>
      <c r="B24" s="95" t="s">
        <v>85</v>
      </c>
      <c r="C24" s="83" t="s">
        <v>85</v>
      </c>
      <c r="D24" s="83" t="s">
        <v>85</v>
      </c>
      <c r="E24" s="84" t="s">
        <v>85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122</v>
      </c>
      <c r="B26" s="3"/>
      <c r="C26" s="3"/>
    </row>
    <row r="27" spans="1:5" ht="21.75" customHeight="1" x14ac:dyDescent="0.3">
      <c r="A27" s="30" t="s">
        <v>209</v>
      </c>
      <c r="B27" s="3"/>
      <c r="C27" s="3"/>
    </row>
    <row r="28" spans="1:5" ht="21.75" customHeight="1" x14ac:dyDescent="0.3">
      <c r="A28" s="3"/>
      <c r="B28" s="101"/>
      <c r="C28" s="101"/>
    </row>
    <row r="29" spans="1:5" ht="21.75" customHeight="1" x14ac:dyDescent="0.3">
      <c r="A29" s="3"/>
      <c r="B29" s="101"/>
      <c r="C29" s="101"/>
    </row>
    <row r="30" spans="1:5" ht="21.75" customHeight="1" x14ac:dyDescent="0.3">
      <c r="A30" s="209" t="str">
        <f>Headings!F38</f>
        <v>Page 38</v>
      </c>
      <c r="B30" s="210"/>
      <c r="C30" s="210"/>
      <c r="D30" s="210"/>
      <c r="E30" s="217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2.5" customHeight="1" x14ac:dyDescent="0.3">
      <c r="A1" s="221" t="str">
        <f>Headings!E39</f>
        <v>August 2019 Emergency Medical Services (EMS) Property Tax Forecast</v>
      </c>
      <c r="B1" s="224"/>
      <c r="C1" s="224"/>
      <c r="D1" s="224"/>
      <c r="E1" s="224"/>
    </row>
    <row r="2" spans="1:5" ht="21.75" customHeight="1" x14ac:dyDescent="0.3">
      <c r="A2" s="216" t="s">
        <v>91</v>
      </c>
      <c r="B2" s="217"/>
      <c r="C2" s="217"/>
      <c r="D2" s="217"/>
      <c r="E2" s="217"/>
    </row>
    <row r="4" spans="1:5" s="22" customFormat="1" ht="66" customHeight="1" x14ac:dyDescent="0.3">
      <c r="A4" s="21" t="s">
        <v>115</v>
      </c>
      <c r="B4" s="32" t="s">
        <v>87</v>
      </c>
      <c r="C4" s="32" t="s">
        <v>33</v>
      </c>
      <c r="D4" s="21" t="str">
        <f>Headings!E50</f>
        <v>% Change from July 2019 Forecast</v>
      </c>
      <c r="E4" s="33" t="str">
        <f>Headings!F50</f>
        <v>$ Change from July 2019 Forecast</v>
      </c>
    </row>
    <row r="5" spans="1:5" s="54" customFormat="1" ht="18" customHeight="1" x14ac:dyDescent="0.25">
      <c r="A5" s="39">
        <v>2009</v>
      </c>
      <c r="B5" s="40">
        <v>105583802</v>
      </c>
      <c r="C5" s="82" t="s">
        <v>85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102097238</v>
      </c>
      <c r="C6" s="46">
        <v>-3.3021769759721264E-2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98589189</v>
      </c>
      <c r="C7" s="46">
        <v>-3.4359881508253975E-2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95268834</v>
      </c>
      <c r="C8" s="46">
        <v>-3.3678692701285984E-2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93870870</v>
      </c>
      <c r="C9" s="47">
        <v>-1.4673885900608363E-2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113541014.793615</v>
      </c>
      <c r="C10" s="47">
        <v>0.2095447159871322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116769207</v>
      </c>
      <c r="C11" s="47">
        <v>2.8431947805406921E-2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119879727</v>
      </c>
      <c r="C12" s="47">
        <v>2.6638187240579647E-2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123483769</v>
      </c>
      <c r="C13" s="47">
        <v>3.0063815544057793E-2</v>
      </c>
      <c r="D13" s="47">
        <v>0</v>
      </c>
      <c r="E13" s="48">
        <v>0</v>
      </c>
    </row>
    <row r="14" spans="1:5" s="54" customFormat="1" ht="18" customHeight="1" x14ac:dyDescent="0.25">
      <c r="A14" s="44">
        <v>2018</v>
      </c>
      <c r="B14" s="45">
        <v>127489160</v>
      </c>
      <c r="C14" s="47">
        <v>3.2436578770121516E-2</v>
      </c>
      <c r="D14" s="47">
        <v>0</v>
      </c>
      <c r="E14" s="48">
        <v>0</v>
      </c>
    </row>
    <row r="15" spans="1:5" s="54" customFormat="1" ht="18" customHeight="1" thickBot="1" x14ac:dyDescent="0.3">
      <c r="A15" s="44">
        <v>2019</v>
      </c>
      <c r="B15" s="76">
        <v>131539324</v>
      </c>
      <c r="C15" s="57">
        <v>3.1768693118693347E-2</v>
      </c>
      <c r="D15" s="46">
        <v>0</v>
      </c>
      <c r="E15" s="48">
        <v>0</v>
      </c>
    </row>
    <row r="16" spans="1:5" s="54" customFormat="1" ht="18" customHeight="1" thickTop="1" x14ac:dyDescent="0.25">
      <c r="A16" s="164">
        <v>2020</v>
      </c>
      <c r="B16" s="161">
        <v>168234311.89532694</v>
      </c>
      <c r="C16" s="160">
        <v>0.27896591513064894</v>
      </c>
      <c r="D16" s="162">
        <v>2.0550398546301807E-3</v>
      </c>
      <c r="E16" s="163">
        <v>345019.18767988682</v>
      </c>
    </row>
    <row r="17" spans="1:5" s="54" customFormat="1" ht="18" customHeight="1" x14ac:dyDescent="0.25">
      <c r="A17" s="44">
        <v>2021</v>
      </c>
      <c r="B17" s="45">
        <v>172975825.30286127</v>
      </c>
      <c r="C17" s="57">
        <v>2.8183985502817199E-2</v>
      </c>
      <c r="D17" s="47">
        <v>1.8476801557198996E-3</v>
      </c>
      <c r="E17" s="48">
        <v>319014.56295400858</v>
      </c>
    </row>
    <row r="18" spans="1:5" s="54" customFormat="1" ht="18" customHeight="1" x14ac:dyDescent="0.25">
      <c r="A18" s="44">
        <v>2022</v>
      </c>
      <c r="B18" s="45">
        <v>177489793.19908482</v>
      </c>
      <c r="C18" s="57">
        <v>2.6095946577043838E-2</v>
      </c>
      <c r="D18" s="47">
        <v>2.7690291849977733E-3</v>
      </c>
      <c r="E18" s="48">
        <v>490117.26838725805</v>
      </c>
    </row>
    <row r="19" spans="1:5" s="54" customFormat="1" ht="18" customHeight="1" x14ac:dyDescent="0.25">
      <c r="A19" s="44">
        <v>2023</v>
      </c>
      <c r="B19" s="45">
        <v>181762958.59091932</v>
      </c>
      <c r="C19" s="57">
        <v>2.4075555640776569E-2</v>
      </c>
      <c r="D19" s="47">
        <v>3.123562775503741E-3</v>
      </c>
      <c r="E19" s="48">
        <v>565980.13693264127</v>
      </c>
    </row>
    <row r="20" spans="1:5" s="54" customFormat="1" ht="18" customHeight="1" x14ac:dyDescent="0.25">
      <c r="A20" s="44">
        <v>2024</v>
      </c>
      <c r="B20" s="45">
        <v>185962224.97699833</v>
      </c>
      <c r="C20" s="57">
        <v>2.310298214021711E-2</v>
      </c>
      <c r="D20" s="47">
        <v>3.2013044586081119E-3</v>
      </c>
      <c r="E20" s="48">
        <v>593421.97553545237</v>
      </c>
    </row>
    <row r="21" spans="1:5" ht="18" customHeight="1" x14ac:dyDescent="0.3">
      <c r="A21" s="44">
        <v>2025</v>
      </c>
      <c r="B21" s="45">
        <v>190102084.55783913</v>
      </c>
      <c r="C21" s="57">
        <v>2.2261830763494306E-2</v>
      </c>
      <c r="D21" s="47">
        <v>3.0583949593852022E-3</v>
      </c>
      <c r="E21" s="48">
        <v>579634.50592911243</v>
      </c>
    </row>
    <row r="22" spans="1:5" s="156" customFormat="1" ht="18" customHeight="1" x14ac:dyDescent="0.3">
      <c r="A22" s="44">
        <v>2026</v>
      </c>
      <c r="B22" s="194" t="s">
        <v>85</v>
      </c>
      <c r="C22" s="96" t="s">
        <v>85</v>
      </c>
      <c r="D22" s="204" t="s">
        <v>85</v>
      </c>
      <c r="E22" s="84" t="s">
        <v>85</v>
      </c>
    </row>
    <row r="23" spans="1:5" s="193" customFormat="1" ht="18" customHeight="1" x14ac:dyDescent="0.3">
      <c r="A23" s="44">
        <v>2027</v>
      </c>
      <c r="B23" s="194" t="s">
        <v>85</v>
      </c>
      <c r="C23" s="96" t="s">
        <v>85</v>
      </c>
      <c r="D23" s="204" t="s">
        <v>85</v>
      </c>
      <c r="E23" s="84" t="s">
        <v>85</v>
      </c>
    </row>
    <row r="24" spans="1:5" s="195" customFormat="1" ht="18" customHeight="1" x14ac:dyDescent="0.3">
      <c r="A24" s="44">
        <v>2028</v>
      </c>
      <c r="B24" s="194" t="s">
        <v>85</v>
      </c>
      <c r="C24" s="96" t="s">
        <v>85</v>
      </c>
      <c r="D24" s="204" t="s">
        <v>85</v>
      </c>
      <c r="E24" s="84" t="s">
        <v>85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122</v>
      </c>
      <c r="B26" s="3"/>
      <c r="C26" s="3"/>
    </row>
    <row r="27" spans="1:5" ht="21.75" customHeight="1" x14ac:dyDescent="0.3">
      <c r="A27" s="30" t="s">
        <v>210</v>
      </c>
      <c r="B27" s="3"/>
      <c r="C27" s="3"/>
    </row>
    <row r="28" spans="1:5" ht="21.75" customHeight="1" x14ac:dyDescent="0.3">
      <c r="A28" s="30" t="s">
        <v>256</v>
      </c>
      <c r="B28" s="19"/>
      <c r="C28" s="19"/>
    </row>
    <row r="29" spans="1:5" ht="21.75" customHeight="1" x14ac:dyDescent="0.3">
      <c r="A29" s="30" t="s">
        <v>258</v>
      </c>
      <c r="B29" s="19"/>
      <c r="C29" s="19"/>
    </row>
    <row r="30" spans="1:5" ht="21.75" customHeight="1" x14ac:dyDescent="0.3">
      <c r="A30" s="209" t="str">
        <f>Headings!F39</f>
        <v>Page 39</v>
      </c>
      <c r="B30" s="210"/>
      <c r="C30" s="210"/>
      <c r="D30" s="210"/>
      <c r="E30" s="217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6" t="str">
        <f>Headings!E4</f>
        <v>August 2019 Countywide New Construction Forecast</v>
      </c>
      <c r="B1" s="217"/>
      <c r="C1" s="217"/>
      <c r="D1" s="217"/>
      <c r="E1" s="217"/>
    </row>
    <row r="2" spans="1:5" ht="21.75" customHeight="1" x14ac:dyDescent="0.3">
      <c r="A2" s="216" t="s">
        <v>91</v>
      </c>
      <c r="B2" s="217"/>
      <c r="C2" s="217"/>
      <c r="D2" s="217"/>
      <c r="E2" s="217"/>
    </row>
    <row r="4" spans="1:5" ht="66" customHeight="1" x14ac:dyDescent="0.3">
      <c r="A4" s="21" t="s">
        <v>115</v>
      </c>
      <c r="B4" s="32" t="s">
        <v>87</v>
      </c>
      <c r="C4" s="32" t="s">
        <v>33</v>
      </c>
      <c r="D4" s="24" t="str">
        <f>Headings!E50</f>
        <v>% Change from July 2019 Forecast</v>
      </c>
      <c r="E4" s="36" t="str">
        <f>Headings!F50</f>
        <v>$ Change from July 2019 Forecast</v>
      </c>
    </row>
    <row r="5" spans="1:5" s="54" customFormat="1" ht="18" customHeight="1" x14ac:dyDescent="0.25">
      <c r="A5" s="39">
        <v>2009</v>
      </c>
      <c r="B5" s="40">
        <v>8005200000</v>
      </c>
      <c r="C5" s="82" t="s">
        <v>85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5205200000</v>
      </c>
      <c r="C6" s="46">
        <v>-0.34977264777894368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2457642885</v>
      </c>
      <c r="C7" s="46">
        <v>-0.52784851974948133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1925434669</v>
      </c>
      <c r="C8" s="46">
        <v>-0.21655229864692083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1983503613</v>
      </c>
      <c r="C9" s="47">
        <v>3.0158875258104123E-2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3406198290</v>
      </c>
      <c r="C10" s="46">
        <v>0.71726346636102645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4994659235</v>
      </c>
      <c r="C11" s="46">
        <v>0.46634423769850453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6111997054</v>
      </c>
      <c r="C12" s="46">
        <v>0.22370651658681173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8438451607.000001</v>
      </c>
      <c r="C13" s="46">
        <v>0.38063738127580593</v>
      </c>
      <c r="D13" s="47">
        <v>0</v>
      </c>
      <c r="E13" s="48">
        <v>0</v>
      </c>
    </row>
    <row r="14" spans="1:5" s="54" customFormat="1" ht="18" customHeight="1" x14ac:dyDescent="0.25">
      <c r="A14" s="44">
        <v>2018</v>
      </c>
      <c r="B14" s="45">
        <v>9789738887</v>
      </c>
      <c r="C14" s="46">
        <v>0.16013450606021817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2019</v>
      </c>
      <c r="B15" s="50">
        <v>11561210136</v>
      </c>
      <c r="C15" s="51">
        <v>0.18095183839401208</v>
      </c>
      <c r="D15" s="56">
        <v>0</v>
      </c>
      <c r="E15" s="85">
        <v>0</v>
      </c>
    </row>
    <row r="16" spans="1:5" s="54" customFormat="1" ht="18" customHeight="1" thickTop="1" x14ac:dyDescent="0.25">
      <c r="A16" s="44">
        <v>2020</v>
      </c>
      <c r="B16" s="45">
        <v>11859374095.669001</v>
      </c>
      <c r="C16" s="46">
        <v>2.5790030296271471E-2</v>
      </c>
      <c r="D16" s="47">
        <v>2.4038461538469225E-2</v>
      </c>
      <c r="E16" s="48">
        <v>278389063.27870178</v>
      </c>
    </row>
    <row r="17" spans="1:5" s="54" customFormat="1" ht="18" customHeight="1" x14ac:dyDescent="0.25">
      <c r="A17" s="44">
        <v>2021</v>
      </c>
      <c r="B17" s="45">
        <v>10789639536.7001</v>
      </c>
      <c r="C17" s="46">
        <v>-9.0201603418477494E-2</v>
      </c>
      <c r="D17" s="47">
        <v>2.435342458576617E-2</v>
      </c>
      <c r="E17" s="48">
        <v>256517590.95830154</v>
      </c>
    </row>
    <row r="18" spans="1:5" s="54" customFormat="1" ht="18" customHeight="1" x14ac:dyDescent="0.25">
      <c r="A18" s="44">
        <v>2022</v>
      </c>
      <c r="B18" s="45">
        <v>10113628845.1567</v>
      </c>
      <c r="C18" s="46">
        <v>-6.2653686366815453E-2</v>
      </c>
      <c r="D18" s="47">
        <v>2.6535586440195269E-2</v>
      </c>
      <c r="E18" s="48">
        <v>261433773.93799019</v>
      </c>
    </row>
    <row r="19" spans="1:5" s="54" customFormat="1" ht="18" customHeight="1" x14ac:dyDescent="0.25">
      <c r="A19" s="44">
        <v>2023</v>
      </c>
      <c r="B19" s="45">
        <v>9428389028.5274296</v>
      </c>
      <c r="C19" s="46">
        <v>-6.7754099653105637E-2</v>
      </c>
      <c r="D19" s="47">
        <v>2.9550252042552572E-2</v>
      </c>
      <c r="E19" s="48">
        <v>270614544.16185951</v>
      </c>
    </row>
    <row r="20" spans="1:5" s="54" customFormat="1" ht="18" customHeight="1" x14ac:dyDescent="0.25">
      <c r="A20" s="44">
        <v>2024</v>
      </c>
      <c r="B20" s="45">
        <v>9258353457.7160206</v>
      </c>
      <c r="C20" s="46">
        <v>-1.8034424576344188E-2</v>
      </c>
      <c r="D20" s="47">
        <v>1.015931921722335E-2</v>
      </c>
      <c r="E20" s="48">
        <v>93112607.500080109</v>
      </c>
    </row>
    <row r="21" spans="1:5" s="54" customFormat="1" ht="18" customHeight="1" x14ac:dyDescent="0.25">
      <c r="A21" s="44">
        <v>2025</v>
      </c>
      <c r="B21" s="45">
        <v>9108393066.016901</v>
      </c>
      <c r="C21" s="46">
        <v>-1.6197306830421421E-2</v>
      </c>
      <c r="D21" s="47">
        <v>-6.7295059412959546E-3</v>
      </c>
      <c r="E21" s="48">
        <v>-61710264.847349167</v>
      </c>
    </row>
    <row r="22" spans="1:5" s="54" customFormat="1" ht="18" customHeight="1" x14ac:dyDescent="0.25">
      <c r="A22" s="44">
        <v>2026</v>
      </c>
      <c r="B22" s="45">
        <v>9577374046.0604095</v>
      </c>
      <c r="C22" s="46">
        <v>5.148888246745309E-2</v>
      </c>
      <c r="D22" s="47">
        <v>-7.8112877625114985E-3</v>
      </c>
      <c r="E22" s="48">
        <v>-75400600.470729828</v>
      </c>
    </row>
    <row r="23" spans="1:5" s="54" customFormat="1" ht="18" customHeight="1" x14ac:dyDescent="0.25">
      <c r="A23" s="44">
        <v>2027</v>
      </c>
      <c r="B23" s="45">
        <v>10051010691.9298</v>
      </c>
      <c r="C23" s="46">
        <v>4.9453706578810985E-2</v>
      </c>
      <c r="D23" s="47">
        <v>-1.7236527702019444E-2</v>
      </c>
      <c r="E23" s="48">
        <v>-176283031.58200073</v>
      </c>
    </row>
    <row r="24" spans="1:5" s="54" customFormat="1" ht="18" customHeight="1" x14ac:dyDescent="0.25">
      <c r="A24" s="44">
        <v>2028</v>
      </c>
      <c r="B24" s="45">
        <v>10435948191.101999</v>
      </c>
      <c r="C24" s="46">
        <v>3.8298387194162897E-2</v>
      </c>
      <c r="D24" s="47">
        <v>-1.5535676285674427E-2</v>
      </c>
      <c r="E24" s="48">
        <v>-164688053.11230087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167</v>
      </c>
      <c r="B26" s="3"/>
      <c r="C26" s="3"/>
    </row>
    <row r="27" spans="1:5" ht="21.75" customHeight="1" x14ac:dyDescent="0.3">
      <c r="A27" s="137" t="s">
        <v>196</v>
      </c>
      <c r="B27" s="3"/>
      <c r="C27" s="3"/>
    </row>
    <row r="28" spans="1:5" ht="21.75" customHeight="1" x14ac:dyDescent="0.3">
      <c r="A28" s="135"/>
      <c r="B28" s="3"/>
      <c r="C28" s="3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209" t="str">
        <f>Headings!F4</f>
        <v>Page 4</v>
      </c>
      <c r="B30" s="210"/>
      <c r="C30" s="210"/>
      <c r="D30" s="210"/>
      <c r="E30" s="217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6" t="str">
        <f>Headings!E40</f>
        <v>August 2019 Conservation Futures Property Tax Forecast</v>
      </c>
      <c r="B1" s="217"/>
      <c r="C1" s="217"/>
      <c r="D1" s="217"/>
      <c r="E1" s="217"/>
    </row>
    <row r="2" spans="1:5" ht="21.75" customHeight="1" x14ac:dyDescent="0.3">
      <c r="A2" s="216" t="s">
        <v>91</v>
      </c>
      <c r="B2" s="217"/>
      <c r="C2" s="217"/>
      <c r="D2" s="217"/>
      <c r="E2" s="217"/>
    </row>
    <row r="4" spans="1:5" s="22" customFormat="1" ht="66" customHeight="1" x14ac:dyDescent="0.3">
      <c r="A4" s="21" t="s">
        <v>115</v>
      </c>
      <c r="B4" s="32" t="s">
        <v>87</v>
      </c>
      <c r="C4" s="32" t="s">
        <v>33</v>
      </c>
      <c r="D4" s="21" t="str">
        <f>Headings!E50</f>
        <v>% Change from July 2019 Forecast</v>
      </c>
      <c r="E4" s="33" t="str">
        <f>Headings!F50</f>
        <v>$ Change from July 2019 Forecast</v>
      </c>
    </row>
    <row r="5" spans="1:5" s="54" customFormat="1" ht="18" customHeight="1" x14ac:dyDescent="0.25">
      <c r="A5" s="39">
        <v>2009</v>
      </c>
      <c r="B5" s="40">
        <v>16360030</v>
      </c>
      <c r="C5" s="82" t="s">
        <v>85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16738720</v>
      </c>
      <c r="C6" s="46">
        <v>2.3147268067356785E-2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17061273</v>
      </c>
      <c r="C7" s="46">
        <v>1.9269872487263084E-2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17416782</v>
      </c>
      <c r="C8" s="46">
        <v>2.0837190753585588E-2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17566647</v>
      </c>
      <c r="C9" s="47">
        <v>8.6046320152597389E-3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17955638</v>
      </c>
      <c r="C10" s="57">
        <v>2.2143724980640878E-2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18389600</v>
      </c>
      <c r="C11" s="47">
        <v>2.4168564770575163E-2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18877155</v>
      </c>
      <c r="C12" s="47">
        <v>2.6512539696350146E-2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19443654</v>
      </c>
      <c r="C13" s="47">
        <v>3.0009765772437635E-2</v>
      </c>
      <c r="D13" s="47">
        <v>0</v>
      </c>
      <c r="E13" s="48">
        <v>0</v>
      </c>
    </row>
    <row r="14" spans="1:5" s="54" customFormat="1" ht="18" customHeight="1" x14ac:dyDescent="0.25">
      <c r="A14" s="44">
        <v>2018</v>
      </c>
      <c r="B14" s="45">
        <v>20072804</v>
      </c>
      <c r="C14" s="47">
        <v>3.2357601096995481E-2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2019</v>
      </c>
      <c r="B15" s="50">
        <v>20712946</v>
      </c>
      <c r="C15" s="56">
        <v>3.189101034414521E-2</v>
      </c>
      <c r="D15" s="56">
        <v>0</v>
      </c>
      <c r="E15" s="85">
        <v>0</v>
      </c>
    </row>
    <row r="16" spans="1:5" s="54" customFormat="1" ht="18" customHeight="1" thickTop="1" x14ac:dyDescent="0.25">
      <c r="A16" s="44">
        <v>2020</v>
      </c>
      <c r="B16" s="45">
        <v>21340567.350634098</v>
      </c>
      <c r="C16" s="47">
        <v>3.0300921492968591E-2</v>
      </c>
      <c r="D16" s="47">
        <v>4.3094384260289331E-4</v>
      </c>
      <c r="E16" s="48">
        <v>9192.6245924420655</v>
      </c>
    </row>
    <row r="17" spans="1:5" s="54" customFormat="1" ht="18" customHeight="1" x14ac:dyDescent="0.25">
      <c r="A17" s="44">
        <v>2021</v>
      </c>
      <c r="B17" s="45">
        <v>21916797.090340115</v>
      </c>
      <c r="C17" s="47">
        <v>2.7001612948631237E-2</v>
      </c>
      <c r="D17" s="47">
        <v>8.4192006513972295E-4</v>
      </c>
      <c r="E17" s="48">
        <v>18436.669032361358</v>
      </c>
    </row>
    <row r="18" spans="1:5" s="54" customFormat="1" ht="18" customHeight="1" x14ac:dyDescent="0.25">
      <c r="A18" s="44">
        <v>2022</v>
      </c>
      <c r="B18" s="45">
        <v>22477810.025740251</v>
      </c>
      <c r="C18" s="47">
        <v>2.5597396055986765E-2</v>
      </c>
      <c r="D18" s="47">
        <v>1.2763647274982581E-3</v>
      </c>
      <c r="E18" s="48">
        <v>28653.31179176271</v>
      </c>
    </row>
    <row r="19" spans="1:5" s="54" customFormat="1" ht="18" customHeight="1" x14ac:dyDescent="0.25">
      <c r="A19" s="44">
        <v>2023</v>
      </c>
      <c r="B19" s="45">
        <v>23017883.469126355</v>
      </c>
      <c r="C19" s="47">
        <v>2.4026960044935208E-2</v>
      </c>
      <c r="D19" s="47">
        <v>1.5845666882372544E-3</v>
      </c>
      <c r="E19" s="48">
        <v>36415.668323948979</v>
      </c>
    </row>
    <row r="20" spans="1:5" s="54" customFormat="1" ht="18" customHeight="1" x14ac:dyDescent="0.25">
      <c r="A20" s="44">
        <v>2024</v>
      </c>
      <c r="B20" s="45">
        <v>23551454.218560044</v>
      </c>
      <c r="C20" s="47">
        <v>2.3180704261943186E-2</v>
      </c>
      <c r="D20" s="47">
        <v>1.7401528753819839E-3</v>
      </c>
      <c r="E20" s="48">
        <v>40911.937751740217</v>
      </c>
    </row>
    <row r="21" spans="1:5" ht="18" customHeight="1" x14ac:dyDescent="0.3">
      <c r="A21" s="44">
        <v>2025</v>
      </c>
      <c r="B21" s="45">
        <v>24075534.163055792</v>
      </c>
      <c r="C21" s="47">
        <v>2.2252551355522732E-2</v>
      </c>
      <c r="D21" s="47">
        <v>1.5900241380335522E-3</v>
      </c>
      <c r="E21" s="48">
        <v>38219.90987605229</v>
      </c>
    </row>
    <row r="22" spans="1:5" s="156" customFormat="1" ht="18" customHeight="1" x14ac:dyDescent="0.3">
      <c r="A22" s="44">
        <v>2026</v>
      </c>
      <c r="B22" s="45">
        <v>24614135.633990042</v>
      </c>
      <c r="C22" s="47">
        <v>2.2371319667778833E-2</v>
      </c>
      <c r="D22" s="47">
        <v>1.4905588228188993E-3</v>
      </c>
      <c r="E22" s="48">
        <v>36634.211588006467</v>
      </c>
    </row>
    <row r="23" spans="1:5" s="193" customFormat="1" ht="18" customHeight="1" x14ac:dyDescent="0.3">
      <c r="A23" s="44">
        <v>2027</v>
      </c>
      <c r="B23" s="45">
        <v>25169681.503623772</v>
      </c>
      <c r="C23" s="47">
        <v>2.2570196162670308E-2</v>
      </c>
      <c r="D23" s="47">
        <v>1.3789523696696726E-3</v>
      </c>
      <c r="E23" s="48">
        <v>34659.99746761471</v>
      </c>
    </row>
    <row r="24" spans="1:5" s="195" customFormat="1" ht="18" customHeight="1" x14ac:dyDescent="0.3">
      <c r="A24" s="44">
        <v>2028</v>
      </c>
      <c r="B24" s="45">
        <v>25732994.653135743</v>
      </c>
      <c r="C24" s="47">
        <v>2.2380622870848299E-2</v>
      </c>
      <c r="D24" s="47">
        <v>1.3374979604670045E-3</v>
      </c>
      <c r="E24" s="48">
        <v>34371.855578541756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122</v>
      </c>
      <c r="B26" s="3"/>
      <c r="C26" s="3"/>
    </row>
    <row r="27" spans="1:5" ht="21.75" customHeight="1" x14ac:dyDescent="0.3">
      <c r="A27" s="30"/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209" t="str">
        <f>Headings!F40</f>
        <v>Page 40</v>
      </c>
      <c r="B30" s="210"/>
      <c r="C30" s="210"/>
      <c r="D30" s="210"/>
      <c r="E30" s="217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6" t="str">
        <f>Headings!E41</f>
        <v>August 2019 Unincorporated Area/Roads Property Tax Levy Forecast</v>
      </c>
      <c r="B1" s="217"/>
      <c r="C1" s="217"/>
      <c r="D1" s="217"/>
      <c r="E1" s="217"/>
    </row>
    <row r="2" spans="1:5" ht="21.75" customHeight="1" x14ac:dyDescent="0.3">
      <c r="A2" s="216" t="s">
        <v>91</v>
      </c>
      <c r="B2" s="217"/>
      <c r="C2" s="217"/>
      <c r="D2" s="217"/>
      <c r="E2" s="217"/>
    </row>
    <row r="4" spans="1:5" s="22" customFormat="1" ht="66" customHeight="1" x14ac:dyDescent="0.3">
      <c r="A4" s="21" t="s">
        <v>115</v>
      </c>
      <c r="B4" s="32" t="s">
        <v>87</v>
      </c>
      <c r="C4" s="32" t="s">
        <v>33</v>
      </c>
      <c r="D4" s="21" t="str">
        <f>Headings!E50</f>
        <v>% Change from July 2019 Forecast</v>
      </c>
      <c r="E4" s="33" t="str">
        <f>Headings!F50</f>
        <v>$ Change from July 2019 Forecast</v>
      </c>
    </row>
    <row r="5" spans="1:5" s="54" customFormat="1" ht="18" customHeight="1" x14ac:dyDescent="0.25">
      <c r="A5" s="39">
        <v>2010</v>
      </c>
      <c r="B5" s="40">
        <v>84675096</v>
      </c>
      <c r="C5" s="82" t="s">
        <v>85</v>
      </c>
      <c r="D5" s="52">
        <v>0</v>
      </c>
      <c r="E5" s="43">
        <v>0</v>
      </c>
    </row>
    <row r="6" spans="1:5" s="54" customFormat="1" ht="18" customHeight="1" x14ac:dyDescent="0.25">
      <c r="A6" s="44">
        <v>2011</v>
      </c>
      <c r="B6" s="45">
        <v>86104033</v>
      </c>
      <c r="C6" s="46">
        <v>1.6875528549740393E-2</v>
      </c>
      <c r="D6" s="47">
        <v>0</v>
      </c>
      <c r="E6" s="48">
        <v>0</v>
      </c>
    </row>
    <row r="7" spans="1:5" s="54" customFormat="1" ht="18" customHeight="1" x14ac:dyDescent="0.25">
      <c r="A7" s="44">
        <v>2012</v>
      </c>
      <c r="B7" s="45">
        <v>73706592</v>
      </c>
      <c r="C7" s="46">
        <v>-0.14398211753914014</v>
      </c>
      <c r="D7" s="47">
        <v>0</v>
      </c>
      <c r="E7" s="48">
        <v>0</v>
      </c>
    </row>
    <row r="8" spans="1:5" s="54" customFormat="1" ht="18" customHeight="1" x14ac:dyDescent="0.25">
      <c r="A8" s="44">
        <v>2013</v>
      </c>
      <c r="B8" s="45">
        <v>67537651</v>
      </c>
      <c r="C8" s="46">
        <v>-8.3695919626836091E-2</v>
      </c>
      <c r="D8" s="47">
        <v>0</v>
      </c>
      <c r="E8" s="48">
        <v>0</v>
      </c>
    </row>
    <row r="9" spans="1:5" s="54" customFormat="1" ht="18" customHeight="1" x14ac:dyDescent="0.25">
      <c r="A9" s="44">
        <v>2014</v>
      </c>
      <c r="B9" s="45">
        <v>71721037.701000005</v>
      </c>
      <c r="C9" s="46">
        <v>6.1941548737014962E-2</v>
      </c>
      <c r="D9" s="47">
        <v>0</v>
      </c>
      <c r="E9" s="48">
        <v>0</v>
      </c>
    </row>
    <row r="10" spans="1:5" s="54" customFormat="1" ht="18" customHeight="1" x14ac:dyDescent="0.25">
      <c r="A10" s="44">
        <v>2015</v>
      </c>
      <c r="B10" s="45">
        <v>81182066</v>
      </c>
      <c r="C10" s="46">
        <v>0.13191426954030372</v>
      </c>
      <c r="D10" s="47">
        <v>0</v>
      </c>
      <c r="E10" s="48">
        <v>0</v>
      </c>
    </row>
    <row r="11" spans="1:5" s="54" customFormat="1" ht="18" customHeight="1" x14ac:dyDescent="0.25">
      <c r="A11" s="44">
        <v>2016</v>
      </c>
      <c r="B11" s="45">
        <v>82424494.000000134</v>
      </c>
      <c r="C11" s="46">
        <v>1.5304217559579447E-2</v>
      </c>
      <c r="D11" s="47">
        <v>0</v>
      </c>
      <c r="E11" s="48">
        <v>0</v>
      </c>
    </row>
    <row r="12" spans="1:5" s="54" customFormat="1" ht="18" customHeight="1" x14ac:dyDescent="0.25">
      <c r="A12" s="44">
        <v>2017</v>
      </c>
      <c r="B12" s="45">
        <v>87678035</v>
      </c>
      <c r="C12" s="46">
        <v>6.3737619062603557E-2</v>
      </c>
      <c r="D12" s="47">
        <v>0</v>
      </c>
      <c r="E12" s="48">
        <v>0</v>
      </c>
    </row>
    <row r="13" spans="1:5" s="54" customFormat="1" ht="18" customHeight="1" x14ac:dyDescent="0.25">
      <c r="A13" s="44">
        <v>2018</v>
      </c>
      <c r="B13" s="45">
        <v>89353349</v>
      </c>
      <c r="C13" s="46">
        <v>1.9107567819009574E-2</v>
      </c>
      <c r="D13" s="47">
        <v>0</v>
      </c>
      <c r="E13" s="48">
        <v>0</v>
      </c>
    </row>
    <row r="14" spans="1:5" s="54" customFormat="1" ht="18" customHeight="1" thickBot="1" x14ac:dyDescent="0.3">
      <c r="A14" s="49">
        <v>2019</v>
      </c>
      <c r="B14" s="50">
        <v>91211126</v>
      </c>
      <c r="C14" s="51">
        <v>2.0791352767314919E-2</v>
      </c>
      <c r="D14" s="56">
        <v>0</v>
      </c>
      <c r="E14" s="85">
        <v>0</v>
      </c>
    </row>
    <row r="15" spans="1:5" s="54" customFormat="1" ht="18" customHeight="1" thickTop="1" x14ac:dyDescent="0.25">
      <c r="A15" s="44">
        <v>2020</v>
      </c>
      <c r="B15" s="45">
        <v>92970641.352243468</v>
      </c>
      <c r="C15" s="46">
        <v>1.9290578127973967E-2</v>
      </c>
      <c r="D15" s="47">
        <v>-1.6430993797988958E-4</v>
      </c>
      <c r="E15" s="48">
        <v>-15278.510725691915</v>
      </c>
    </row>
    <row r="16" spans="1:5" s="54" customFormat="1" ht="18" customHeight="1" x14ac:dyDescent="0.25">
      <c r="A16" s="44">
        <v>2021</v>
      </c>
      <c r="B16" s="45">
        <v>94648601.556006595</v>
      </c>
      <c r="C16" s="46">
        <v>1.8048280396450567E-2</v>
      </c>
      <c r="D16" s="47">
        <v>-2.7590019528844767E-4</v>
      </c>
      <c r="E16" s="48">
        <v>-26120.774379834533</v>
      </c>
    </row>
    <row r="17" spans="1:5" s="54" customFormat="1" ht="18" customHeight="1" x14ac:dyDescent="0.25">
      <c r="A17" s="44">
        <v>2022</v>
      </c>
      <c r="B17" s="45">
        <v>96294405.770630747</v>
      </c>
      <c r="C17" s="46">
        <v>1.7388574026107273E-2</v>
      </c>
      <c r="D17" s="47">
        <v>-3.291239201904661E-4</v>
      </c>
      <c r="E17" s="48">
        <v>-31703.226609870791</v>
      </c>
    </row>
    <row r="18" spans="1:5" s="54" customFormat="1" ht="18" customHeight="1" x14ac:dyDescent="0.25">
      <c r="A18" s="44">
        <v>2023</v>
      </c>
      <c r="B18" s="45">
        <v>97878570.251196519</v>
      </c>
      <c r="C18" s="46">
        <v>1.6451261814099505E-2</v>
      </c>
      <c r="D18" s="47">
        <v>-3.7353126630912392E-4</v>
      </c>
      <c r="E18" s="48">
        <v>-36574.367960438132</v>
      </c>
    </row>
    <row r="19" spans="1:5" s="54" customFormat="1" ht="18" customHeight="1" x14ac:dyDescent="0.25">
      <c r="A19" s="44">
        <v>2024</v>
      </c>
      <c r="B19" s="45">
        <v>99475403.305955365</v>
      </c>
      <c r="C19" s="46">
        <v>1.6314429712864786E-2</v>
      </c>
      <c r="D19" s="47">
        <v>-5.455444818383004E-4</v>
      </c>
      <c r="E19" s="48">
        <v>-54297.879260614514</v>
      </c>
    </row>
    <row r="20" spans="1:5" s="54" customFormat="1" ht="18" customHeight="1" x14ac:dyDescent="0.25">
      <c r="A20" s="44">
        <v>2025</v>
      </c>
      <c r="B20" s="45">
        <v>101000418.00997233</v>
      </c>
      <c r="C20" s="46">
        <v>1.5330570707278168E-2</v>
      </c>
      <c r="D20" s="47">
        <v>-7.8470151478615691E-4</v>
      </c>
      <c r="E20" s="48">
        <v>-79317.421507269144</v>
      </c>
    </row>
    <row r="21" spans="1:5" s="54" customFormat="1" ht="18" customHeight="1" x14ac:dyDescent="0.25">
      <c r="A21" s="44">
        <v>2026</v>
      </c>
      <c r="B21" s="45">
        <v>102612692.51209219</v>
      </c>
      <c r="C21" s="46">
        <v>1.5963047815907627E-2</v>
      </c>
      <c r="D21" s="47">
        <v>-1.060982741554195E-3</v>
      </c>
      <c r="E21" s="48">
        <v>-108985.92800842226</v>
      </c>
    </row>
    <row r="22" spans="1:5" s="54" customFormat="1" ht="18" customHeight="1" x14ac:dyDescent="0.25">
      <c r="A22" s="44">
        <v>2027</v>
      </c>
      <c r="B22" s="45">
        <v>104258711.52568294</v>
      </c>
      <c r="C22" s="46">
        <v>1.604108588610309E-2</v>
      </c>
      <c r="D22" s="47">
        <v>-1.3895503532538322E-3</v>
      </c>
      <c r="E22" s="48">
        <v>-145074.31749942899</v>
      </c>
    </row>
    <row r="23" spans="1:5" s="54" customFormat="1" ht="18" customHeight="1" x14ac:dyDescent="0.25">
      <c r="A23" s="44">
        <v>2028</v>
      </c>
      <c r="B23" s="45">
        <v>105929005.00683296</v>
      </c>
      <c r="C23" s="46">
        <v>1.6020661071938891E-2</v>
      </c>
      <c r="D23" s="47">
        <v>-1.7005446768063592E-3</v>
      </c>
      <c r="E23" s="48">
        <v>-180443.8584266752</v>
      </c>
    </row>
    <row r="24" spans="1:5" ht="18" customHeight="1" x14ac:dyDescent="0.3">
      <c r="A24" s="25" t="s">
        <v>4</v>
      </c>
      <c r="B24" s="3"/>
      <c r="C24" s="3"/>
    </row>
    <row r="25" spans="1:5" ht="21.75" customHeight="1" x14ac:dyDescent="0.3">
      <c r="A25" s="30" t="s">
        <v>122</v>
      </c>
      <c r="B25" s="3"/>
      <c r="C25" s="3"/>
    </row>
    <row r="26" spans="1:5" ht="21.75" customHeight="1" x14ac:dyDescent="0.3">
      <c r="A26" s="30" t="s">
        <v>211</v>
      </c>
      <c r="B26" s="3"/>
      <c r="C26" s="3"/>
    </row>
    <row r="27" spans="1:5" ht="21.75" customHeight="1" x14ac:dyDescent="0.3">
      <c r="A27" s="30" t="s">
        <v>223</v>
      </c>
      <c r="B27" s="19"/>
      <c r="C27" s="19"/>
    </row>
    <row r="28" spans="1:5" ht="21.75" customHeight="1" x14ac:dyDescent="0.3">
      <c r="A28" s="79" t="s">
        <v>224</v>
      </c>
    </row>
    <row r="29" spans="1:5" ht="21.75" customHeight="1" x14ac:dyDescent="0.3">
      <c r="A29" s="79"/>
    </row>
    <row r="30" spans="1:5" ht="21.75" customHeight="1" x14ac:dyDescent="0.3">
      <c r="A30" s="209" t="str">
        <f>Headings!F41</f>
        <v>Page 41</v>
      </c>
      <c r="B30" s="210"/>
      <c r="C30" s="210"/>
      <c r="D30" s="210"/>
      <c r="E30" s="217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zoomScale="75" zoomScaleNormal="75" workbookViewId="0">
      <selection activeCell="A25" sqref="A25:E25"/>
    </sheetView>
  </sheetViews>
  <sheetFormatPr defaultColWidth="10.75" defaultRowHeight="21.75" customHeight="1" x14ac:dyDescent="0.3"/>
  <cols>
    <col min="1" max="1" width="7.75" style="109" customWidth="1"/>
    <col min="2" max="2" width="15.25" style="109" customWidth="1"/>
    <col min="3" max="3" width="15.75" style="109" customWidth="1"/>
    <col min="4" max="4" width="17.75" style="109" customWidth="1"/>
    <col min="5" max="5" width="17.75" style="110" customWidth="1"/>
    <col min="6" max="10" width="10.75" style="110"/>
    <col min="11" max="11" width="13.75" style="110" bestFit="1" customWidth="1"/>
    <col min="12" max="16384" width="10.75" style="110"/>
  </cols>
  <sheetData>
    <row r="1" spans="1:5" ht="23.25" x14ac:dyDescent="0.3">
      <c r="A1" s="216" t="s">
        <v>267</v>
      </c>
      <c r="B1" s="217"/>
      <c r="C1" s="217"/>
      <c r="D1" s="217"/>
      <c r="E1" s="217"/>
    </row>
    <row r="2" spans="1:5" ht="21.75" customHeight="1" x14ac:dyDescent="0.3">
      <c r="A2" s="216" t="s">
        <v>91</v>
      </c>
      <c r="B2" s="217"/>
      <c r="C2" s="217"/>
      <c r="D2" s="217"/>
      <c r="E2" s="217"/>
    </row>
    <row r="4" spans="1:5" s="22" customFormat="1" ht="66" customHeight="1" x14ac:dyDescent="0.3">
      <c r="A4" s="21" t="s">
        <v>115</v>
      </c>
      <c r="B4" s="32" t="s">
        <v>188</v>
      </c>
      <c r="C4" s="33" t="s">
        <v>186</v>
      </c>
      <c r="D4" s="122" t="s">
        <v>189</v>
      </c>
      <c r="E4" s="123" t="s">
        <v>187</v>
      </c>
    </row>
    <row r="5" spans="1:5" s="54" customFormat="1" ht="18" customHeight="1" x14ac:dyDescent="0.25">
      <c r="A5" s="39">
        <v>2011</v>
      </c>
      <c r="B5" s="40"/>
      <c r="C5" s="111"/>
      <c r="D5" s="42"/>
      <c r="E5" s="52"/>
    </row>
    <row r="6" spans="1:5" s="54" customFormat="1" ht="18" customHeight="1" x14ac:dyDescent="0.25">
      <c r="A6" s="44">
        <v>2012</v>
      </c>
      <c r="B6" s="45"/>
      <c r="C6" s="112"/>
      <c r="D6" s="57"/>
      <c r="E6" s="47"/>
    </row>
    <row r="7" spans="1:5" s="54" customFormat="1" ht="18" customHeight="1" x14ac:dyDescent="0.25">
      <c r="A7" s="44">
        <v>2013</v>
      </c>
      <c r="B7" s="45"/>
      <c r="C7" s="112"/>
      <c r="D7" s="57"/>
      <c r="E7" s="47"/>
    </row>
    <row r="8" spans="1:5" s="54" customFormat="1" ht="18" customHeight="1" x14ac:dyDescent="0.25">
      <c r="A8" s="44">
        <v>2014</v>
      </c>
      <c r="B8" s="45"/>
      <c r="C8" s="112"/>
      <c r="D8" s="57"/>
      <c r="E8" s="47"/>
    </row>
    <row r="9" spans="1:5" s="54" customFormat="1" ht="18" customHeight="1" x14ac:dyDescent="0.25">
      <c r="A9" s="44">
        <v>2015</v>
      </c>
      <c r="B9" s="45"/>
      <c r="C9" s="112"/>
      <c r="D9" s="57"/>
      <c r="E9" s="47"/>
    </row>
    <row r="10" spans="1:5" s="54" customFormat="1" ht="18" customHeight="1" x14ac:dyDescent="0.25">
      <c r="A10" s="44">
        <v>2016</v>
      </c>
      <c r="B10" s="64"/>
      <c r="C10" s="166"/>
      <c r="D10" s="45"/>
      <c r="E10" s="76"/>
    </row>
    <row r="11" spans="1:5" s="54" customFormat="1" ht="18" customHeight="1" x14ac:dyDescent="0.25">
      <c r="A11" s="44">
        <v>2017</v>
      </c>
      <c r="B11" s="64"/>
      <c r="C11" s="198"/>
      <c r="D11" s="45"/>
      <c r="E11" s="76"/>
    </row>
    <row r="12" spans="1:5" s="54" customFormat="1" ht="18" x14ac:dyDescent="0.25">
      <c r="A12" s="44">
        <v>2018</v>
      </c>
      <c r="B12" s="64"/>
      <c r="C12" s="165"/>
      <c r="D12" s="45"/>
      <c r="E12" s="76"/>
    </row>
    <row r="13" spans="1:5" s="54" customFormat="1" ht="18.75" thickBot="1" x14ac:dyDescent="0.3">
      <c r="A13" s="49">
        <v>2019</v>
      </c>
      <c r="B13" s="71"/>
      <c r="C13" s="199"/>
      <c r="D13" s="50"/>
      <c r="E13" s="75"/>
    </row>
    <row r="14" spans="1:5" s="54" customFormat="1" ht="18" customHeight="1" thickTop="1" x14ac:dyDescent="0.25">
      <c r="A14" s="44">
        <v>2020</v>
      </c>
      <c r="B14" s="64">
        <v>1.8438801813561057</v>
      </c>
      <c r="C14" s="205"/>
      <c r="D14" s="45"/>
      <c r="E14" s="76"/>
    </row>
    <row r="15" spans="1:5" s="59" customFormat="1" ht="18" customHeight="1" x14ac:dyDescent="0.25">
      <c r="A15" s="44">
        <v>2021</v>
      </c>
      <c r="B15" s="64">
        <v>1.8366032828738537</v>
      </c>
      <c r="C15" s="205"/>
      <c r="D15" s="45"/>
      <c r="E15" s="76"/>
    </row>
    <row r="16" spans="1:5" s="54" customFormat="1" ht="18" customHeight="1" x14ac:dyDescent="0.25">
      <c r="A16" s="44">
        <v>2022</v>
      </c>
      <c r="B16" s="64">
        <v>1.8305565724161599</v>
      </c>
      <c r="C16" s="205"/>
      <c r="D16" s="45"/>
      <c r="E16" s="76"/>
    </row>
    <row r="17" spans="1:5" s="54" customFormat="1" ht="54" customHeight="1" x14ac:dyDescent="0.25">
      <c r="A17" s="128">
        <v>2023</v>
      </c>
      <c r="B17" s="129">
        <v>1.8552169530255338</v>
      </c>
      <c r="C17" s="132" t="s">
        <v>225</v>
      </c>
      <c r="D17" s="130">
        <v>2930224634.9189339</v>
      </c>
      <c r="E17" s="131">
        <v>0</v>
      </c>
    </row>
    <row r="18" spans="1:5" s="54" customFormat="1" ht="18" customHeight="1" x14ac:dyDescent="0.25">
      <c r="A18" s="44">
        <v>2024</v>
      </c>
      <c r="B18" s="64">
        <v>1.7989890664292003</v>
      </c>
      <c r="C18" s="113"/>
      <c r="D18" s="45"/>
      <c r="E18" s="76"/>
    </row>
    <row r="19" spans="1:5" ht="36" customHeight="1" x14ac:dyDescent="0.3">
      <c r="A19" s="128">
        <v>2025</v>
      </c>
      <c r="B19" s="129">
        <v>1.9473968134506461</v>
      </c>
      <c r="C19" s="132" t="s">
        <v>217</v>
      </c>
      <c r="D19" s="130">
        <v>5852531511.7849007</v>
      </c>
      <c r="E19" s="131">
        <v>0</v>
      </c>
    </row>
    <row r="20" spans="1:5" ht="21.75" customHeight="1" x14ac:dyDescent="0.3">
      <c r="A20" s="44">
        <v>2026</v>
      </c>
      <c r="B20" s="64">
        <v>1.9073855521714462</v>
      </c>
      <c r="C20" s="113"/>
      <c r="D20" s="45"/>
      <c r="E20" s="114"/>
    </row>
    <row r="21" spans="1:5" ht="21.75" customHeight="1" x14ac:dyDescent="0.3">
      <c r="A21" s="44">
        <v>2027</v>
      </c>
      <c r="B21" s="64">
        <v>1.8598321594333622</v>
      </c>
      <c r="C21" s="113"/>
      <c r="D21" s="45"/>
      <c r="E21" s="114"/>
    </row>
    <row r="22" spans="1:5" ht="21.75" customHeight="1" x14ac:dyDescent="0.3">
      <c r="A22" s="44">
        <v>2028</v>
      </c>
      <c r="B22" s="64">
        <v>1.8152580420161488</v>
      </c>
      <c r="C22" s="113"/>
      <c r="D22" s="45"/>
      <c r="E22" s="114"/>
    </row>
    <row r="23" spans="1:5" ht="21.75" customHeight="1" x14ac:dyDescent="0.3">
      <c r="A23" s="97"/>
    </row>
    <row r="24" spans="1:5" ht="21.75" customHeight="1" x14ac:dyDescent="0.3">
      <c r="A24" s="110"/>
      <c r="B24" s="110"/>
      <c r="C24" s="110"/>
      <c r="D24" s="110"/>
    </row>
    <row r="25" spans="1:5" ht="21.75" customHeight="1" x14ac:dyDescent="0.3">
      <c r="A25" s="209" t="str">
        <f>Headings!F42</f>
        <v>Page 42</v>
      </c>
      <c r="B25" s="217"/>
      <c r="C25" s="217"/>
      <c r="D25" s="217"/>
      <c r="E25" s="217"/>
    </row>
    <row r="27" spans="1:5" ht="21.75" customHeight="1" x14ac:dyDescent="0.3">
      <c r="B27" s="7"/>
      <c r="C27" s="7"/>
    </row>
    <row r="29" spans="1:5" ht="21.75" customHeight="1" x14ac:dyDescent="0.3">
      <c r="A29" s="6"/>
      <c r="B29" s="6"/>
      <c r="C29" s="6"/>
    </row>
    <row r="30" spans="1:5" ht="21.75" customHeight="1" x14ac:dyDescent="0.3">
      <c r="A30" s="6"/>
      <c r="B30" s="6"/>
      <c r="C30" s="6"/>
    </row>
    <row r="31" spans="1:5" ht="21.75" customHeight="1" x14ac:dyDescent="0.3">
      <c r="A31" s="6"/>
      <c r="B31" s="6"/>
      <c r="C31" s="6"/>
    </row>
    <row r="32" spans="1:5" ht="21.75" customHeight="1" x14ac:dyDescent="0.3">
      <c r="A32" s="6"/>
      <c r="B32" s="6"/>
      <c r="C32" s="6"/>
    </row>
  </sheetData>
  <mergeCells count="3">
    <mergeCell ref="A1:E1"/>
    <mergeCell ref="A2:E2"/>
    <mergeCell ref="A25:E25"/>
  </mergeCells>
  <pageMargins left="0.75" right="0.75" top="1" bottom="1" header="0.5" footer="0.5"/>
  <pageSetup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6" t="str">
        <f>Headings!E43</f>
        <v>August 2019 Flood District Property Tax Forecast</v>
      </c>
      <c r="B1" s="217"/>
      <c r="C1" s="217"/>
      <c r="D1" s="217"/>
      <c r="E1" s="217"/>
    </row>
    <row r="2" spans="1:5" ht="21.75" customHeight="1" x14ac:dyDescent="0.3">
      <c r="A2" s="216" t="s">
        <v>91</v>
      </c>
      <c r="B2" s="217"/>
      <c r="C2" s="217"/>
      <c r="D2" s="217"/>
      <c r="E2" s="217"/>
    </row>
    <row r="4" spans="1:5" s="22" customFormat="1" ht="66" customHeight="1" x14ac:dyDescent="0.3">
      <c r="A4" s="21" t="s">
        <v>115</v>
      </c>
      <c r="B4" s="32" t="s">
        <v>87</v>
      </c>
      <c r="C4" s="32" t="s">
        <v>33</v>
      </c>
      <c r="D4" s="21" t="str">
        <f>Headings!E50</f>
        <v>% Change from July 2019 Forecast</v>
      </c>
      <c r="E4" s="33" t="str">
        <f>Headings!F50</f>
        <v>$ Change from July 2019 Forecast</v>
      </c>
    </row>
    <row r="5" spans="1:5" s="54" customFormat="1" ht="18" customHeight="1" x14ac:dyDescent="0.25">
      <c r="A5" s="39">
        <v>2009</v>
      </c>
      <c r="B5" s="40" t="s">
        <v>85</v>
      </c>
      <c r="C5" s="41" t="s">
        <v>85</v>
      </c>
      <c r="D5" s="52" t="s">
        <v>85</v>
      </c>
      <c r="E5" s="43" t="s">
        <v>85</v>
      </c>
    </row>
    <row r="6" spans="1:5" s="54" customFormat="1" ht="18" customHeight="1" x14ac:dyDescent="0.25">
      <c r="A6" s="44">
        <v>2010</v>
      </c>
      <c r="B6" s="45" t="s">
        <v>85</v>
      </c>
      <c r="C6" s="46" t="s">
        <v>85</v>
      </c>
      <c r="D6" s="47" t="s">
        <v>85</v>
      </c>
      <c r="E6" s="48" t="s">
        <v>85</v>
      </c>
    </row>
    <row r="7" spans="1:5" s="54" customFormat="1" ht="18" customHeight="1" x14ac:dyDescent="0.25">
      <c r="A7" s="44">
        <v>2011</v>
      </c>
      <c r="B7" s="45">
        <v>36070313</v>
      </c>
      <c r="C7" s="46" t="s">
        <v>85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36896149</v>
      </c>
      <c r="C8" s="46">
        <v>2.2895171439183182E-2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41346031</v>
      </c>
      <c r="C9" s="47">
        <v>0.12060559490910561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52104009</v>
      </c>
      <c r="C10" s="47">
        <v>0.26019372935699692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53571768</v>
      </c>
      <c r="C11" s="47">
        <v>2.8169790159525032E-2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55124711</v>
      </c>
      <c r="C12" s="47">
        <v>2.8988085664822583E-2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55124711</v>
      </c>
      <c r="C13" s="47">
        <v>0</v>
      </c>
      <c r="D13" s="47">
        <v>0</v>
      </c>
      <c r="E13" s="48">
        <v>0</v>
      </c>
    </row>
    <row r="14" spans="1:5" s="54" customFormat="1" ht="18" customHeight="1" x14ac:dyDescent="0.25">
      <c r="A14" s="44">
        <v>2018</v>
      </c>
      <c r="B14" s="45">
        <v>57037253</v>
      </c>
      <c r="C14" s="47">
        <v>3.4694821347907023E-2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2019</v>
      </c>
      <c r="B15" s="50">
        <v>58404026</v>
      </c>
      <c r="C15" s="56">
        <v>2.3962812514831233E-2</v>
      </c>
      <c r="D15" s="56">
        <v>0</v>
      </c>
      <c r="E15" s="85">
        <v>0</v>
      </c>
    </row>
    <row r="16" spans="1:5" s="54" customFormat="1" ht="18" customHeight="1" thickTop="1" x14ac:dyDescent="0.25">
      <c r="A16" s="44">
        <v>2020</v>
      </c>
      <c r="B16" s="45">
        <v>60142159.259999998</v>
      </c>
      <c r="C16" s="47">
        <v>2.9760504181680858E-2</v>
      </c>
      <c r="D16" s="47">
        <v>4.5066904579571521E-4</v>
      </c>
      <c r="E16" s="48">
        <v>27092.000000007451</v>
      </c>
    </row>
    <row r="17" spans="1:5" s="54" customFormat="1" ht="18" customHeight="1" x14ac:dyDescent="0.25">
      <c r="A17" s="44">
        <v>2021</v>
      </c>
      <c r="B17" s="45">
        <v>61765533.852600008</v>
      </c>
      <c r="C17" s="47">
        <v>2.6992289810913173E-2</v>
      </c>
      <c r="D17" s="47">
        <v>8.7275090262650679E-4</v>
      </c>
      <c r="E17" s="48">
        <v>53858.92000002414</v>
      </c>
    </row>
    <row r="18" spans="1:5" s="54" customFormat="1" ht="18" customHeight="1" x14ac:dyDescent="0.25">
      <c r="A18" s="44">
        <v>2022</v>
      </c>
      <c r="B18" s="45">
        <v>63340003.191126011</v>
      </c>
      <c r="C18" s="47">
        <v>2.5491066624363512E-2</v>
      </c>
      <c r="D18" s="47">
        <v>1.2952736859952463E-3</v>
      </c>
      <c r="E18" s="48">
        <v>81936.509200029075</v>
      </c>
    </row>
    <row r="19" spans="1:5" s="54" customFormat="1" ht="18" customHeight="1" x14ac:dyDescent="0.25">
      <c r="A19" s="44">
        <v>2023</v>
      </c>
      <c r="B19" s="45">
        <v>64859909.223037273</v>
      </c>
      <c r="C19" s="47">
        <v>2.3995989190670031E-2</v>
      </c>
      <c r="D19" s="47">
        <v>1.6983316170344764E-3</v>
      </c>
      <c r="E19" s="48">
        <v>109966.87429203093</v>
      </c>
    </row>
    <row r="20" spans="1:5" s="54" customFormat="1" ht="18" customHeight="1" x14ac:dyDescent="0.25">
      <c r="A20" s="44">
        <v>2024</v>
      </c>
      <c r="B20" s="45">
        <v>66353506.315267645</v>
      </c>
      <c r="C20" s="47">
        <v>2.3028047836056276E-2</v>
      </c>
      <c r="D20" s="47">
        <v>1.8226099708329446E-3</v>
      </c>
      <c r="E20" s="48">
        <v>120716.54303494841</v>
      </c>
    </row>
    <row r="21" spans="1:5" ht="18" customHeight="1" x14ac:dyDescent="0.3">
      <c r="A21" s="44">
        <v>2025</v>
      </c>
      <c r="B21" s="45">
        <v>67826159.378420323</v>
      </c>
      <c r="C21" s="47">
        <v>2.2194050396607823E-2</v>
      </c>
      <c r="D21" s="47">
        <v>1.7261844655391823E-3</v>
      </c>
      <c r="E21" s="48">
        <v>116878.70846530795</v>
      </c>
    </row>
    <row r="22" spans="1:5" s="156" customFormat="1" ht="18" customHeight="1" x14ac:dyDescent="0.3">
      <c r="A22" s="44">
        <v>2026</v>
      </c>
      <c r="B22" s="45">
        <v>69335723.972204506</v>
      </c>
      <c r="C22" s="47">
        <v>2.2256377297760865E-2</v>
      </c>
      <c r="D22" s="47">
        <v>1.617269541648314E-3</v>
      </c>
      <c r="E22" s="48">
        <v>111953.49554994702</v>
      </c>
    </row>
    <row r="23" spans="1:5" s="193" customFormat="1" ht="18" customHeight="1" x14ac:dyDescent="0.3">
      <c r="A23" s="44">
        <v>2027</v>
      </c>
      <c r="B23" s="45">
        <v>70885542.211926565</v>
      </c>
      <c r="C23" s="47">
        <v>2.2352376970107946E-2</v>
      </c>
      <c r="D23" s="47">
        <v>1.411968497958993E-3</v>
      </c>
      <c r="E23" s="48">
        <v>99947.03050544858</v>
      </c>
    </row>
    <row r="24" spans="1:5" s="195" customFormat="1" ht="18" customHeight="1" x14ac:dyDescent="0.3">
      <c r="A24" s="44">
        <v>2028</v>
      </c>
      <c r="B24" s="45">
        <v>72463704.634045824</v>
      </c>
      <c r="C24" s="47">
        <v>2.2263530374092788E-2</v>
      </c>
      <c r="D24" s="47">
        <v>1.2515903264773698E-3</v>
      </c>
      <c r="E24" s="48">
        <v>90581.500810518861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122</v>
      </c>
      <c r="B26" s="3"/>
      <c r="C26" s="3"/>
    </row>
    <row r="27" spans="1:5" ht="21.75" customHeight="1" x14ac:dyDescent="0.3">
      <c r="A27" s="30"/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209" t="str">
        <f>Headings!F43</f>
        <v>Page 43</v>
      </c>
      <c r="B30" s="210"/>
      <c r="C30" s="210"/>
      <c r="D30" s="210"/>
      <c r="E30" s="217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141" customWidth="1"/>
    <col min="2" max="2" width="20.75" style="141" customWidth="1"/>
    <col min="3" max="3" width="10.75" style="141" customWidth="1"/>
    <col min="4" max="5" width="17.75" style="142" customWidth="1"/>
    <col min="6" max="16384" width="10.75" style="142"/>
  </cols>
  <sheetData>
    <row r="1" spans="1:5" ht="23.25" x14ac:dyDescent="0.3">
      <c r="A1" s="216" t="str">
        <f>Headings!E44</f>
        <v>August 2019 Marine Levy Property Tax Forecast</v>
      </c>
      <c r="B1" s="217"/>
      <c r="C1" s="217"/>
      <c r="D1" s="217"/>
      <c r="E1" s="217"/>
    </row>
    <row r="2" spans="1:5" ht="21.75" customHeight="1" x14ac:dyDescent="0.3">
      <c r="A2" s="216" t="s">
        <v>91</v>
      </c>
      <c r="B2" s="217"/>
      <c r="C2" s="217"/>
      <c r="D2" s="217"/>
      <c r="E2" s="217"/>
    </row>
    <row r="4" spans="1:5" s="22" customFormat="1" ht="66" customHeight="1" x14ac:dyDescent="0.3">
      <c r="A4" s="21" t="s">
        <v>115</v>
      </c>
      <c r="B4" s="32" t="s">
        <v>87</v>
      </c>
      <c r="C4" s="32" t="s">
        <v>33</v>
      </c>
      <c r="D4" s="21" t="str">
        <f>Headings!E50</f>
        <v>% Change from July 2019 Forecast</v>
      </c>
      <c r="E4" s="33" t="str">
        <f>Headings!F50</f>
        <v>$ Change from July 2019 Forecast</v>
      </c>
    </row>
    <row r="5" spans="1:5" s="54" customFormat="1" ht="18" customHeight="1" x14ac:dyDescent="0.25">
      <c r="A5" s="39">
        <v>2009</v>
      </c>
      <c r="B5" s="40" t="s">
        <v>85</v>
      </c>
      <c r="C5" s="41" t="s">
        <v>85</v>
      </c>
      <c r="D5" s="52" t="s">
        <v>85</v>
      </c>
      <c r="E5" s="43" t="s">
        <v>85</v>
      </c>
    </row>
    <row r="6" spans="1:5" s="54" customFormat="1" ht="18" customHeight="1" x14ac:dyDescent="0.25">
      <c r="A6" s="44">
        <v>2010</v>
      </c>
      <c r="B6" s="45" t="s">
        <v>85</v>
      </c>
      <c r="C6" s="46" t="s">
        <v>85</v>
      </c>
      <c r="D6" s="47" t="s">
        <v>85</v>
      </c>
      <c r="E6" s="48" t="s">
        <v>85</v>
      </c>
    </row>
    <row r="7" spans="1:5" s="54" customFormat="1" ht="18" customHeight="1" x14ac:dyDescent="0.25">
      <c r="A7" s="44">
        <v>2011</v>
      </c>
      <c r="B7" s="45">
        <v>1183252</v>
      </c>
      <c r="C7" s="46" t="s">
        <v>85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1183252</v>
      </c>
      <c r="C8" s="46">
        <v>0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1183252</v>
      </c>
      <c r="C9" s="47">
        <v>0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1183252</v>
      </c>
      <c r="C10" s="47">
        <v>0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1183252</v>
      </c>
      <c r="C11" s="47">
        <v>0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1183252</v>
      </c>
      <c r="C12" s="47">
        <v>0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5769754</v>
      </c>
      <c r="C13" s="47">
        <v>3.8761836024785925</v>
      </c>
      <c r="D13" s="47">
        <v>0</v>
      </c>
      <c r="E13" s="48">
        <v>0</v>
      </c>
    </row>
    <row r="14" spans="1:5" s="54" customFormat="1" ht="18" customHeight="1" x14ac:dyDescent="0.25">
      <c r="A14" s="44">
        <v>2018</v>
      </c>
      <c r="B14" s="45">
        <v>5927796</v>
      </c>
      <c r="C14" s="47">
        <v>2.7391462443632886E-2</v>
      </c>
      <c r="D14" s="57">
        <v>0</v>
      </c>
      <c r="E14" s="48">
        <v>0</v>
      </c>
    </row>
    <row r="15" spans="1:5" s="54" customFormat="1" ht="18" customHeight="1" thickBot="1" x14ac:dyDescent="0.3">
      <c r="A15" s="49">
        <v>2019</v>
      </c>
      <c r="B15" s="50">
        <v>6117419</v>
      </c>
      <c r="C15" s="56">
        <v>3.1988786388735369E-2</v>
      </c>
      <c r="D15" s="56">
        <v>0</v>
      </c>
      <c r="E15" s="85">
        <v>0</v>
      </c>
    </row>
    <row r="16" spans="1:5" s="54" customFormat="1" ht="18" customHeight="1" thickTop="1" x14ac:dyDescent="0.25">
      <c r="A16" s="44">
        <v>2020</v>
      </c>
      <c r="B16" s="45">
        <v>6298536.1900000013</v>
      </c>
      <c r="C16" s="47">
        <v>2.9606798226507136E-2</v>
      </c>
      <c r="D16" s="47">
        <v>4.4712907624822051E-4</v>
      </c>
      <c r="E16" s="48">
        <v>2815.0000000009313</v>
      </c>
    </row>
    <row r="17" spans="1:5" s="54" customFormat="1" ht="18" customHeight="1" x14ac:dyDescent="0.25">
      <c r="A17" s="44">
        <v>2021</v>
      </c>
      <c r="B17" s="45">
        <v>6468548.5519000012</v>
      </c>
      <c r="C17" s="47">
        <v>2.6992360886950673E-2</v>
      </c>
      <c r="D17" s="47">
        <v>8.6928833371757719E-4</v>
      </c>
      <c r="E17" s="48">
        <v>5618.1500000003725</v>
      </c>
    </row>
    <row r="18" spans="1:5" s="54" customFormat="1" ht="18" customHeight="1" x14ac:dyDescent="0.25">
      <c r="A18" s="44">
        <v>2022</v>
      </c>
      <c r="B18" s="45">
        <v>6633439.0374190016</v>
      </c>
      <c r="C18" s="47">
        <v>2.5491110439384013E-2</v>
      </c>
      <c r="D18" s="47">
        <v>1.2918468844809183E-3</v>
      </c>
      <c r="E18" s="48">
        <v>8558.3314999993891</v>
      </c>
    </row>
    <row r="19" spans="1:5" s="54" customFormat="1" ht="18" customHeight="1" x14ac:dyDescent="0.25">
      <c r="A19" s="44">
        <v>2023</v>
      </c>
      <c r="B19" s="45">
        <v>6792615.4277931908</v>
      </c>
      <c r="C19" s="47">
        <v>2.3996058375795881E-2</v>
      </c>
      <c r="D19" s="47">
        <v>1.6949872956857348E-3</v>
      </c>
      <c r="E19" s="48">
        <v>11493.914814999327</v>
      </c>
    </row>
    <row r="20" spans="1:5" s="54" customFormat="1" ht="18" customHeight="1" x14ac:dyDescent="0.25">
      <c r="A20" s="44">
        <v>2024</v>
      </c>
      <c r="B20" s="45">
        <v>6949036.5820711218</v>
      </c>
      <c r="C20" s="47">
        <v>2.3028118688702248E-2</v>
      </c>
      <c r="D20" s="47">
        <v>1.8193621372271096E-3</v>
      </c>
      <c r="E20" s="48">
        <v>12619.85396314878</v>
      </c>
    </row>
    <row r="21" spans="1:5" ht="18" customHeight="1" x14ac:dyDescent="0.3">
      <c r="A21" s="44">
        <v>2025</v>
      </c>
      <c r="B21" s="45">
        <v>7103263.9478918333</v>
      </c>
      <c r="C21" s="47">
        <v>2.2194064457600637E-2</v>
      </c>
      <c r="D21" s="47">
        <v>1.7228841781775639E-3</v>
      </c>
      <c r="E21" s="48">
        <v>12217.052502780221</v>
      </c>
    </row>
    <row r="22" spans="1:5" s="156" customFormat="1" ht="18" customHeight="1" x14ac:dyDescent="0.3">
      <c r="A22" s="44">
        <v>2026</v>
      </c>
      <c r="B22" s="45">
        <v>7261356.5873707524</v>
      </c>
      <c r="C22" s="47">
        <v>2.2256337458196107E-2</v>
      </c>
      <c r="D22" s="47">
        <v>1.6139003615889269E-3</v>
      </c>
      <c r="E22" s="48">
        <v>11700.223027808592</v>
      </c>
    </row>
    <row r="23" spans="1:5" s="193" customFormat="1" ht="18" customHeight="1" x14ac:dyDescent="0.3">
      <c r="A23" s="44">
        <v>2027</v>
      </c>
      <c r="B23" s="45">
        <v>7423665.15324446</v>
      </c>
      <c r="C23" s="47">
        <v>2.2352375058401819E-2</v>
      </c>
      <c r="D23" s="47">
        <v>1.4085945289281643E-3</v>
      </c>
      <c r="E23" s="48">
        <v>10442.225258086808</v>
      </c>
    </row>
    <row r="24" spans="1:5" s="195" customFormat="1" ht="18" customHeight="1" x14ac:dyDescent="0.3">
      <c r="A24" s="44">
        <v>2028</v>
      </c>
      <c r="B24" s="45">
        <v>7588941.804776906</v>
      </c>
      <c r="C24" s="47">
        <v>2.2263484157850622E-2</v>
      </c>
      <c r="D24" s="47">
        <v>1.2481919691296195E-3</v>
      </c>
      <c r="E24" s="48">
        <v>9460.6475106691942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122</v>
      </c>
      <c r="B26" s="3"/>
      <c r="C26" s="3"/>
    </row>
    <row r="27" spans="1:5" ht="21.75" customHeight="1" x14ac:dyDescent="0.3">
      <c r="A27" s="30"/>
      <c r="B27" s="3"/>
      <c r="C27" s="3"/>
    </row>
    <row r="28" spans="1:5" ht="21.75" customHeight="1" x14ac:dyDescent="0.3">
      <c r="A28" s="3"/>
      <c r="B28" s="142"/>
      <c r="C28" s="142"/>
    </row>
    <row r="29" spans="1:5" ht="21.75" customHeight="1" x14ac:dyDescent="0.3">
      <c r="A29" s="3"/>
      <c r="B29" s="142"/>
      <c r="C29" s="142"/>
    </row>
    <row r="30" spans="1:5" ht="21.75" customHeight="1" x14ac:dyDescent="0.3">
      <c r="A30" s="209" t="str">
        <f>Headings!F44</f>
        <v>Page 44</v>
      </c>
      <c r="B30" s="210"/>
      <c r="C30" s="210"/>
      <c r="D30" s="210"/>
      <c r="E30" s="217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7" ht="23.25" x14ac:dyDescent="0.3">
      <c r="A1" s="216" t="str">
        <f>Headings!E45</f>
        <v>August 2019 Transit Property Tax Forecast</v>
      </c>
      <c r="B1" s="217"/>
      <c r="C1" s="217"/>
      <c r="D1" s="217"/>
      <c r="E1" s="217"/>
    </row>
    <row r="2" spans="1:7" ht="21.75" customHeight="1" x14ac:dyDescent="0.3">
      <c r="A2" s="216" t="s">
        <v>91</v>
      </c>
      <c r="B2" s="217"/>
      <c r="C2" s="217"/>
      <c r="D2" s="217"/>
      <c r="E2" s="217"/>
    </row>
    <row r="4" spans="1:7" s="22" customFormat="1" ht="66" customHeight="1" x14ac:dyDescent="0.3">
      <c r="A4" s="21" t="s">
        <v>115</v>
      </c>
      <c r="B4" s="32" t="s">
        <v>87</v>
      </c>
      <c r="C4" s="32" t="s">
        <v>33</v>
      </c>
      <c r="D4" s="21" t="str">
        <f>Headings!E50</f>
        <v>% Change from July 2019 Forecast</v>
      </c>
      <c r="E4" s="33" t="str">
        <f>Headings!F50</f>
        <v>$ Change from July 2019 Forecast</v>
      </c>
    </row>
    <row r="5" spans="1:7" s="54" customFormat="1" ht="18" customHeight="1" x14ac:dyDescent="0.25">
      <c r="A5" s="39">
        <v>2009</v>
      </c>
      <c r="B5" s="40" t="s">
        <v>85</v>
      </c>
      <c r="C5" s="41" t="s">
        <v>85</v>
      </c>
      <c r="D5" s="52" t="s">
        <v>85</v>
      </c>
      <c r="E5" s="43" t="s">
        <v>85</v>
      </c>
    </row>
    <row r="6" spans="1:7" s="54" customFormat="1" ht="18" customHeight="1" x14ac:dyDescent="0.25">
      <c r="A6" s="44">
        <v>2010</v>
      </c>
      <c r="B6" s="45">
        <v>22122922</v>
      </c>
      <c r="C6" s="46" t="s">
        <v>85</v>
      </c>
      <c r="D6" s="47">
        <v>0</v>
      </c>
      <c r="E6" s="48">
        <v>0</v>
      </c>
    </row>
    <row r="7" spans="1:7" s="54" customFormat="1" ht="18" customHeight="1" x14ac:dyDescent="0.25">
      <c r="A7" s="44">
        <v>2011</v>
      </c>
      <c r="B7" s="45">
        <v>22623470</v>
      </c>
      <c r="C7" s="46">
        <v>2.2625763450234926E-2</v>
      </c>
      <c r="D7" s="47">
        <v>0</v>
      </c>
      <c r="E7" s="48">
        <v>0</v>
      </c>
    </row>
    <row r="8" spans="1:7" s="54" customFormat="1" ht="18" customHeight="1" x14ac:dyDescent="0.25">
      <c r="A8" s="44">
        <v>2012</v>
      </c>
      <c r="B8" s="45">
        <v>23823382</v>
      </c>
      <c r="C8" s="46">
        <v>5.3038371213611324E-2</v>
      </c>
      <c r="D8" s="47">
        <v>0</v>
      </c>
      <c r="E8" s="48">
        <v>0</v>
      </c>
    </row>
    <row r="9" spans="1:7" s="54" customFormat="1" ht="18" customHeight="1" x14ac:dyDescent="0.25">
      <c r="A9" s="44">
        <v>2013</v>
      </c>
      <c r="B9" s="45">
        <v>23473405</v>
      </c>
      <c r="C9" s="47">
        <v>-1.4690483492226236E-2</v>
      </c>
      <c r="D9" s="47">
        <v>0</v>
      </c>
      <c r="E9" s="48">
        <v>0</v>
      </c>
    </row>
    <row r="10" spans="1:7" s="54" customFormat="1" ht="18" customHeight="1" x14ac:dyDescent="0.25">
      <c r="A10" s="44">
        <v>2014</v>
      </c>
      <c r="B10" s="45">
        <v>25426081.857224997</v>
      </c>
      <c r="C10" s="47">
        <v>8.3186774872456626E-2</v>
      </c>
      <c r="D10" s="47">
        <v>0</v>
      </c>
      <c r="E10" s="48">
        <v>0</v>
      </c>
      <c r="F10" s="59"/>
      <c r="G10" s="78"/>
    </row>
    <row r="11" spans="1:7" s="54" customFormat="1" ht="18" customHeight="1" x14ac:dyDescent="0.25">
      <c r="A11" s="44">
        <v>2015</v>
      </c>
      <c r="B11" s="45">
        <v>26253065</v>
      </c>
      <c r="C11" s="47">
        <v>3.2524993328455265E-2</v>
      </c>
      <c r="D11" s="47">
        <v>0</v>
      </c>
      <c r="E11" s="48">
        <v>0</v>
      </c>
    </row>
    <row r="12" spans="1:7" s="54" customFormat="1" ht="18" customHeight="1" x14ac:dyDescent="0.25">
      <c r="A12" s="44">
        <v>2016</v>
      </c>
      <c r="B12" s="45">
        <v>26951390</v>
      </c>
      <c r="C12" s="47">
        <v>2.6599751305228514E-2</v>
      </c>
      <c r="D12" s="47">
        <v>0</v>
      </c>
      <c r="E12" s="48">
        <v>0</v>
      </c>
    </row>
    <row r="13" spans="1:7" s="54" customFormat="1" ht="18" customHeight="1" x14ac:dyDescent="0.25">
      <c r="A13" s="44">
        <v>2017</v>
      </c>
      <c r="B13" s="45">
        <v>23315897</v>
      </c>
      <c r="C13" s="47">
        <v>-0.13489074218435482</v>
      </c>
      <c r="D13" s="47">
        <v>0</v>
      </c>
      <c r="E13" s="48">
        <v>0</v>
      </c>
    </row>
    <row r="14" spans="1:7" s="54" customFormat="1" ht="18" customHeight="1" x14ac:dyDescent="0.25">
      <c r="A14" s="44">
        <v>2018</v>
      </c>
      <c r="B14" s="45">
        <v>23641990</v>
      </c>
      <c r="C14" s="47">
        <v>1.3985865523423735E-2</v>
      </c>
      <c r="D14" s="47">
        <v>0</v>
      </c>
      <c r="E14" s="48">
        <v>0</v>
      </c>
    </row>
    <row r="15" spans="1:7" s="54" customFormat="1" ht="18" customHeight="1" thickBot="1" x14ac:dyDescent="0.3">
      <c r="A15" s="49">
        <v>2019</v>
      </c>
      <c r="B15" s="50">
        <v>29355710</v>
      </c>
      <c r="C15" s="56">
        <v>0.2416767793235679</v>
      </c>
      <c r="D15" s="56">
        <v>0</v>
      </c>
      <c r="E15" s="85">
        <v>0</v>
      </c>
    </row>
    <row r="16" spans="1:7" s="54" customFormat="1" ht="18" customHeight="1" thickTop="1" x14ac:dyDescent="0.25">
      <c r="A16" s="44">
        <v>2020</v>
      </c>
      <c r="B16" s="45">
        <v>30233630.678670309</v>
      </c>
      <c r="C16" s="47">
        <v>2.9906300296273169E-2</v>
      </c>
      <c r="D16" s="47">
        <v>4.432813054460194E-4</v>
      </c>
      <c r="E16" s="48">
        <v>13396.065050408244</v>
      </c>
    </row>
    <row r="17" spans="1:5" s="54" customFormat="1" ht="18" customHeight="1" x14ac:dyDescent="0.25">
      <c r="A17" s="44">
        <v>2021</v>
      </c>
      <c r="B17" s="45">
        <v>31050926.251361489</v>
      </c>
      <c r="C17" s="47">
        <v>2.7032663770275578E-2</v>
      </c>
      <c r="D17" s="47">
        <v>8.6442859031699015E-4</v>
      </c>
      <c r="E17" s="48">
        <v>26818.126052603126</v>
      </c>
    </row>
    <row r="18" spans="1:5" s="54" customFormat="1" ht="18" customHeight="1" x14ac:dyDescent="0.25">
      <c r="A18" s="44">
        <v>2022</v>
      </c>
      <c r="B18" s="45">
        <v>31843953.54491391</v>
      </c>
      <c r="C18" s="47">
        <v>2.5539569645451454E-2</v>
      </c>
      <c r="D18" s="47">
        <v>1.2898788516124693E-3</v>
      </c>
      <c r="E18" s="48">
        <v>41021.928910758346</v>
      </c>
    </row>
    <row r="19" spans="1:5" s="54" customFormat="1" ht="18" customHeight="1" x14ac:dyDescent="0.25">
      <c r="A19" s="44">
        <v>2023</v>
      </c>
      <c r="B19" s="45">
        <v>32611278.163560618</v>
      </c>
      <c r="C19" s="47">
        <v>2.4096399260363333E-2</v>
      </c>
      <c r="D19" s="47">
        <v>1.6951963028268846E-3</v>
      </c>
      <c r="E19" s="48">
        <v>55188.962048903108</v>
      </c>
    </row>
    <row r="20" spans="1:5" s="54" customFormat="1" ht="18" customHeight="1" x14ac:dyDescent="0.25">
      <c r="A20" s="44">
        <v>2024</v>
      </c>
      <c r="B20" s="45">
        <v>33365336.596170779</v>
      </c>
      <c r="C20" s="47">
        <v>2.3122627356959358E-2</v>
      </c>
      <c r="D20" s="47">
        <v>1.8216152365737592E-3</v>
      </c>
      <c r="E20" s="48">
        <v>60668.291233308613</v>
      </c>
    </row>
    <row r="21" spans="1:5" ht="18" customHeight="1" x14ac:dyDescent="0.3">
      <c r="A21" s="44">
        <v>2025</v>
      </c>
      <c r="B21" s="45">
        <v>34108700.611829236</v>
      </c>
      <c r="C21" s="47">
        <v>2.2279529940176568E-2</v>
      </c>
      <c r="D21" s="47">
        <v>1.7249041180644742E-3</v>
      </c>
      <c r="E21" s="48">
        <v>58732.929475255311</v>
      </c>
    </row>
    <row r="22" spans="1:5" s="156" customFormat="1" ht="18" customHeight="1" x14ac:dyDescent="0.3">
      <c r="A22" s="44">
        <v>2026</v>
      </c>
      <c r="B22" s="45">
        <v>34870420.77569589</v>
      </c>
      <c r="C22" s="47">
        <v>2.2332136674901193E-2</v>
      </c>
      <c r="D22" s="47">
        <v>1.611657144728218E-3</v>
      </c>
      <c r="E22" s="48">
        <v>56108.734739601612</v>
      </c>
    </row>
    <row r="23" spans="1:5" s="193" customFormat="1" ht="18" customHeight="1" x14ac:dyDescent="0.3">
      <c r="A23" s="44">
        <v>2027</v>
      </c>
      <c r="B23" s="45">
        <v>35652937.471757628</v>
      </c>
      <c r="C23" s="47">
        <v>2.244070127789044E-2</v>
      </c>
      <c r="D23" s="47">
        <v>1.4015807755518583E-3</v>
      </c>
      <c r="E23" s="48">
        <v>49900.532125853002</v>
      </c>
    </row>
    <row r="24" spans="1:5" s="195" customFormat="1" ht="18" customHeight="1" x14ac:dyDescent="0.3">
      <c r="A24" s="44">
        <v>2028</v>
      </c>
      <c r="B24" s="45">
        <v>36449876.148591936</v>
      </c>
      <c r="C24" s="47">
        <v>2.2352679283876631E-2</v>
      </c>
      <c r="D24" s="47">
        <v>1.2373082676231384E-3</v>
      </c>
      <c r="E24" s="48">
        <v>45043.999799132347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122</v>
      </c>
      <c r="B26" s="3"/>
      <c r="C26" s="3"/>
    </row>
    <row r="27" spans="1:5" ht="21.75" customHeight="1" x14ac:dyDescent="0.3">
      <c r="A27" s="30"/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209" t="str">
        <f>Headings!F45</f>
        <v>Page 45</v>
      </c>
      <c r="B30" s="210"/>
      <c r="C30" s="210"/>
      <c r="D30" s="210"/>
      <c r="E30" s="217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6" t="str">
        <f>+Headings!E46</f>
        <v>August 2019 UTGO Bond Property Tax Forecast</v>
      </c>
      <c r="B1" s="217"/>
      <c r="C1" s="217"/>
      <c r="D1" s="217"/>
      <c r="E1" s="217"/>
    </row>
    <row r="2" spans="1:5" ht="21.75" customHeight="1" x14ac:dyDescent="0.3">
      <c r="A2" s="216" t="s">
        <v>91</v>
      </c>
      <c r="B2" s="217"/>
      <c r="C2" s="217"/>
      <c r="D2" s="217"/>
      <c r="E2" s="217"/>
    </row>
    <row r="4" spans="1:5" s="22" customFormat="1" ht="66" customHeight="1" x14ac:dyDescent="0.3">
      <c r="A4" s="21" t="s">
        <v>115</v>
      </c>
      <c r="B4" s="32" t="s">
        <v>87</v>
      </c>
      <c r="C4" s="32" t="s">
        <v>33</v>
      </c>
      <c r="D4" s="21" t="str">
        <f>Headings!E50</f>
        <v>% Change from July 2019 Forecast</v>
      </c>
      <c r="E4" s="33" t="str">
        <f>Headings!F50</f>
        <v>$ Change from July 2019 Forecast</v>
      </c>
    </row>
    <row r="5" spans="1:5" s="54" customFormat="1" ht="18" customHeight="1" x14ac:dyDescent="0.25">
      <c r="A5" s="39">
        <v>2009</v>
      </c>
      <c r="B5" s="40">
        <v>39300000</v>
      </c>
      <c r="C5" s="86" t="s">
        <v>85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25050000</v>
      </c>
      <c r="C6" s="57">
        <v>-0.36259541984732824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23500000</v>
      </c>
      <c r="C7" s="57">
        <v>-6.187624750498999E-2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22460000</v>
      </c>
      <c r="C8" s="57">
        <v>-4.4255319148936212E-2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21040000</v>
      </c>
      <c r="C9" s="57">
        <v>-6.3223508459483546E-2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19630000</v>
      </c>
      <c r="C10" s="57">
        <v>-6.7015209125475317E-2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11620000</v>
      </c>
      <c r="C11" s="57">
        <v>-0.40804890473764643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16820000</v>
      </c>
      <c r="C12" s="57">
        <v>0.44750430292598975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16880000</v>
      </c>
      <c r="C13" s="57">
        <v>3.5671819262781401E-3</v>
      </c>
      <c r="D13" s="47">
        <v>0</v>
      </c>
      <c r="E13" s="48">
        <v>0</v>
      </c>
    </row>
    <row r="14" spans="1:5" s="54" customFormat="1" ht="18" customHeight="1" x14ac:dyDescent="0.25">
      <c r="A14" s="44">
        <v>2018</v>
      </c>
      <c r="B14" s="45">
        <v>17300000</v>
      </c>
      <c r="C14" s="57">
        <v>2.4881516587677677E-2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2019</v>
      </c>
      <c r="B15" s="50">
        <v>17910000</v>
      </c>
      <c r="C15" s="58">
        <v>3.5260115606936315E-2</v>
      </c>
      <c r="D15" s="56">
        <v>0</v>
      </c>
      <c r="E15" s="85">
        <v>0</v>
      </c>
    </row>
    <row r="16" spans="1:5" s="54" customFormat="1" ht="18" customHeight="1" thickTop="1" x14ac:dyDescent="0.25">
      <c r="A16" s="44">
        <v>2020</v>
      </c>
      <c r="B16" s="45">
        <v>13620000</v>
      </c>
      <c r="C16" s="57">
        <v>-0.23953098827470687</v>
      </c>
      <c r="D16" s="47">
        <v>0</v>
      </c>
      <c r="E16" s="48">
        <v>0</v>
      </c>
    </row>
    <row r="17" spans="1:5" s="54" customFormat="1" ht="18" customHeight="1" x14ac:dyDescent="0.25">
      <c r="A17" s="44">
        <v>2021</v>
      </c>
      <c r="B17" s="45">
        <v>13950000</v>
      </c>
      <c r="C17" s="57">
        <v>2.4229074889867919E-2</v>
      </c>
      <c r="D17" s="47">
        <v>0</v>
      </c>
      <c r="E17" s="48">
        <v>0</v>
      </c>
    </row>
    <row r="18" spans="1:5" s="54" customFormat="1" ht="18" customHeight="1" x14ac:dyDescent="0.25">
      <c r="A18" s="44">
        <v>2022</v>
      </c>
      <c r="B18" s="45">
        <v>14270000</v>
      </c>
      <c r="C18" s="57">
        <v>2.2939068100358506E-2</v>
      </c>
      <c r="D18" s="47">
        <v>0</v>
      </c>
      <c r="E18" s="48">
        <v>0</v>
      </c>
    </row>
    <row r="19" spans="1:5" s="54" customFormat="1" ht="18" customHeight="1" x14ac:dyDescent="0.25">
      <c r="A19" s="44">
        <v>2023</v>
      </c>
      <c r="B19" s="45">
        <v>14610000</v>
      </c>
      <c r="C19" s="57">
        <v>2.3826208829712758E-2</v>
      </c>
      <c r="D19" s="47">
        <v>0</v>
      </c>
      <c r="E19" s="48">
        <v>0</v>
      </c>
    </row>
    <row r="20" spans="1:5" s="54" customFormat="1" ht="18" customHeight="1" x14ac:dyDescent="0.25">
      <c r="A20" s="44">
        <v>2024</v>
      </c>
      <c r="B20" s="95" t="s">
        <v>85</v>
      </c>
      <c r="C20" s="96" t="s">
        <v>85</v>
      </c>
      <c r="D20" s="83" t="s">
        <v>85</v>
      </c>
      <c r="E20" s="84" t="s">
        <v>85</v>
      </c>
    </row>
    <row r="21" spans="1:5" ht="18" customHeight="1" x14ac:dyDescent="0.3">
      <c r="A21" s="44">
        <v>2025</v>
      </c>
      <c r="B21" s="95" t="s">
        <v>85</v>
      </c>
      <c r="C21" s="96" t="s">
        <v>85</v>
      </c>
      <c r="D21" s="83" t="s">
        <v>85</v>
      </c>
      <c r="E21" s="84" t="s">
        <v>85</v>
      </c>
    </row>
    <row r="22" spans="1:5" s="156" customFormat="1" ht="18" customHeight="1" x14ac:dyDescent="0.3">
      <c r="A22" s="44">
        <v>2026</v>
      </c>
      <c r="B22" s="95" t="s">
        <v>85</v>
      </c>
      <c r="C22" s="96" t="s">
        <v>85</v>
      </c>
      <c r="D22" s="83" t="s">
        <v>85</v>
      </c>
      <c r="E22" s="84" t="s">
        <v>85</v>
      </c>
    </row>
    <row r="23" spans="1:5" s="193" customFormat="1" ht="18" customHeight="1" x14ac:dyDescent="0.3">
      <c r="A23" s="44">
        <v>2027</v>
      </c>
      <c r="B23" s="95" t="s">
        <v>85</v>
      </c>
      <c r="C23" s="96" t="s">
        <v>85</v>
      </c>
      <c r="D23" s="83" t="s">
        <v>85</v>
      </c>
      <c r="E23" s="84" t="s">
        <v>85</v>
      </c>
    </row>
    <row r="24" spans="1:5" s="195" customFormat="1" ht="18" customHeight="1" x14ac:dyDescent="0.3">
      <c r="A24" s="44">
        <v>2028</v>
      </c>
      <c r="B24" s="95" t="s">
        <v>85</v>
      </c>
      <c r="C24" s="96" t="s">
        <v>85</v>
      </c>
      <c r="D24" s="83" t="s">
        <v>85</v>
      </c>
      <c r="E24" s="84" t="s">
        <v>85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133</v>
      </c>
      <c r="B26" s="3"/>
      <c r="C26" s="3"/>
    </row>
    <row r="27" spans="1:5" ht="21.75" customHeight="1" x14ac:dyDescent="0.3">
      <c r="A27" s="30"/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209" t="str">
        <f>+Headings!F46</f>
        <v>Page 46</v>
      </c>
      <c r="B30" s="210"/>
      <c r="C30" s="210"/>
      <c r="D30" s="210"/>
      <c r="E30" s="217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01" customWidth="1"/>
    <col min="2" max="2" width="22.75" style="201" customWidth="1"/>
    <col min="3" max="3" width="15.25" style="201" customWidth="1"/>
    <col min="4" max="4" width="20.625" style="202" customWidth="1"/>
    <col min="5" max="16384" width="10.75" style="202"/>
  </cols>
  <sheetData>
    <row r="1" spans="1:4" ht="23.25" x14ac:dyDescent="0.3">
      <c r="A1" s="216" t="str">
        <f>Headings!E47</f>
        <v>August 2019 King County Inflation + Population Index Forecast</v>
      </c>
      <c r="B1" s="218"/>
      <c r="C1" s="218"/>
      <c r="D1" s="218"/>
    </row>
    <row r="2" spans="1:4" ht="21.75" customHeight="1" x14ac:dyDescent="0.3">
      <c r="A2" s="216" t="s">
        <v>91</v>
      </c>
      <c r="B2" s="217"/>
      <c r="C2" s="217"/>
      <c r="D2" s="217"/>
    </row>
    <row r="4" spans="1:4" ht="66" customHeight="1" x14ac:dyDescent="0.3">
      <c r="A4" s="21" t="s">
        <v>115</v>
      </c>
      <c r="B4" s="32" t="s">
        <v>87</v>
      </c>
      <c r="C4" s="32" t="s">
        <v>33</v>
      </c>
      <c r="D4" s="24" t="str">
        <f>Headings!E50</f>
        <v>% Change from July 2019 Forecast</v>
      </c>
    </row>
    <row r="5" spans="1:4" s="54" customFormat="1" ht="18" customHeight="1" x14ac:dyDescent="0.25">
      <c r="A5" s="39">
        <v>2009</v>
      </c>
      <c r="B5" s="86" t="s">
        <v>85</v>
      </c>
      <c r="C5" s="82" t="s">
        <v>85</v>
      </c>
      <c r="D5" s="92" t="s">
        <v>85</v>
      </c>
    </row>
    <row r="6" spans="1:4" s="54" customFormat="1" ht="18" customHeight="1" x14ac:dyDescent="0.25">
      <c r="A6" s="44">
        <v>2010</v>
      </c>
      <c r="B6" s="96" t="s">
        <v>85</v>
      </c>
      <c r="C6" s="133" t="s">
        <v>85</v>
      </c>
      <c r="D6" s="83" t="s">
        <v>85</v>
      </c>
    </row>
    <row r="7" spans="1:4" s="54" customFormat="1" ht="18" customHeight="1" x14ac:dyDescent="0.25">
      <c r="A7" s="44">
        <v>2011</v>
      </c>
      <c r="B7" s="96" t="s">
        <v>85</v>
      </c>
      <c r="C7" s="207" t="s">
        <v>85</v>
      </c>
      <c r="D7" s="83" t="s">
        <v>85</v>
      </c>
    </row>
    <row r="8" spans="1:4" s="54" customFormat="1" ht="18" customHeight="1" x14ac:dyDescent="0.25">
      <c r="A8" s="44">
        <v>2012</v>
      </c>
      <c r="B8" s="96" t="s">
        <v>85</v>
      </c>
      <c r="C8" s="133" t="s">
        <v>85</v>
      </c>
      <c r="D8" s="83" t="s">
        <v>85</v>
      </c>
    </row>
    <row r="9" spans="1:4" s="54" customFormat="1" ht="18" customHeight="1" x14ac:dyDescent="0.25">
      <c r="A9" s="44">
        <v>2013</v>
      </c>
      <c r="B9" s="96" t="s">
        <v>85</v>
      </c>
      <c r="C9" s="133" t="s">
        <v>85</v>
      </c>
      <c r="D9" s="83" t="s">
        <v>85</v>
      </c>
    </row>
    <row r="10" spans="1:4" s="54" customFormat="1" ht="18" customHeight="1" x14ac:dyDescent="0.25">
      <c r="A10" s="44">
        <v>2014</v>
      </c>
      <c r="B10" s="96" t="s">
        <v>85</v>
      </c>
      <c r="C10" s="133" t="s">
        <v>85</v>
      </c>
      <c r="D10" s="83" t="s">
        <v>85</v>
      </c>
    </row>
    <row r="11" spans="1:4" s="54" customFormat="1" ht="18" customHeight="1" x14ac:dyDescent="0.25">
      <c r="A11" s="44">
        <v>2015</v>
      </c>
      <c r="B11" s="57">
        <v>1.040051713251938</v>
      </c>
      <c r="C11" s="133" t="s">
        <v>85</v>
      </c>
      <c r="D11" s="83">
        <v>0</v>
      </c>
    </row>
    <row r="12" spans="1:4" s="54" customFormat="1" ht="18" customHeight="1" x14ac:dyDescent="0.25">
      <c r="A12" s="44">
        <v>2016</v>
      </c>
      <c r="B12" s="57">
        <v>1.0301740202728205</v>
      </c>
      <c r="C12" s="46">
        <v>-9.8776929791175583E-3</v>
      </c>
      <c r="D12" s="83">
        <v>0</v>
      </c>
    </row>
    <row r="13" spans="1:4" s="54" customFormat="1" ht="18" customHeight="1" x14ac:dyDescent="0.25">
      <c r="A13" s="44">
        <v>2017</v>
      </c>
      <c r="B13" s="57">
        <v>1.0457324391027216</v>
      </c>
      <c r="C13" s="46">
        <v>1.5558418829901166E-2</v>
      </c>
      <c r="D13" s="83">
        <v>0</v>
      </c>
    </row>
    <row r="14" spans="1:4" s="54" customFormat="1" ht="18" customHeight="1" x14ac:dyDescent="0.25">
      <c r="A14" s="44">
        <v>2018</v>
      </c>
      <c r="B14" s="57">
        <v>1.0520476499674039</v>
      </c>
      <c r="C14" s="46">
        <v>6.3152108646822303E-3</v>
      </c>
      <c r="D14" s="83">
        <v>0</v>
      </c>
    </row>
    <row r="15" spans="1:4" s="54" customFormat="1" ht="18" customHeight="1" thickBot="1" x14ac:dyDescent="0.3">
      <c r="A15" s="49">
        <v>2019</v>
      </c>
      <c r="B15" s="58">
        <v>1.0519236640592236</v>
      </c>
      <c r="C15" s="51">
        <v>-1.2398590818030186E-4</v>
      </c>
      <c r="D15" s="83">
        <v>0</v>
      </c>
    </row>
    <row r="16" spans="1:4" s="54" customFormat="1" ht="18" customHeight="1" thickTop="1" x14ac:dyDescent="0.25">
      <c r="A16" s="44">
        <v>2020</v>
      </c>
      <c r="B16" s="57">
        <v>1.0319963129731156</v>
      </c>
      <c r="C16" s="46">
        <v>-1.9927351086107992E-2</v>
      </c>
      <c r="D16" s="203">
        <v>-3.6870268844690912E-6</v>
      </c>
    </row>
    <row r="17" spans="1:4" s="54" customFormat="1" ht="18" customHeight="1" x14ac:dyDescent="0.25">
      <c r="A17" s="44">
        <v>2021</v>
      </c>
      <c r="B17" s="57">
        <v>1.034842236757513</v>
      </c>
      <c r="C17" s="46">
        <v>2.8459237843974083E-3</v>
      </c>
      <c r="D17" s="83">
        <v>5.1556992958423642E-4</v>
      </c>
    </row>
    <row r="18" spans="1:4" s="54" customFormat="1" ht="18" customHeight="1" x14ac:dyDescent="0.25">
      <c r="A18" s="44">
        <v>2022</v>
      </c>
      <c r="B18" s="57">
        <v>1.0325954660025116</v>
      </c>
      <c r="C18" s="46">
        <v>-2.2467707550013483E-3</v>
      </c>
      <c r="D18" s="83">
        <v>-8.0645429570824767E-4</v>
      </c>
    </row>
    <row r="19" spans="1:4" s="54" customFormat="1" ht="18" customHeight="1" x14ac:dyDescent="0.25">
      <c r="A19" s="44">
        <v>2023</v>
      </c>
      <c r="B19" s="57">
        <v>1.0338199377080615</v>
      </c>
      <c r="C19" s="46">
        <v>1.2244717055498455E-3</v>
      </c>
      <c r="D19" s="83">
        <v>4.7325752767557461E-5</v>
      </c>
    </row>
    <row r="20" spans="1:4" s="54" customFormat="1" ht="18" customHeight="1" x14ac:dyDescent="0.25">
      <c r="A20" s="44">
        <v>2024</v>
      </c>
      <c r="B20" s="57">
        <v>1.0341824083805786</v>
      </c>
      <c r="C20" s="46">
        <v>3.624706725171567E-4</v>
      </c>
      <c r="D20" s="83">
        <v>1.3204872438858928E-3</v>
      </c>
    </row>
    <row r="21" spans="1:4" ht="18" customHeight="1" x14ac:dyDescent="0.3">
      <c r="A21" s="44">
        <v>2025</v>
      </c>
      <c r="B21" s="57">
        <v>1.0363419935698803</v>
      </c>
      <c r="C21" s="46">
        <v>2.1595851893017048E-3</v>
      </c>
      <c r="D21" s="83">
        <v>2.2761684857663944E-3</v>
      </c>
    </row>
    <row r="22" spans="1:4" ht="18" customHeight="1" x14ac:dyDescent="0.3">
      <c r="A22" s="44">
        <v>2026</v>
      </c>
      <c r="B22" s="57">
        <v>1.035789706525412</v>
      </c>
      <c r="C22" s="46">
        <v>-5.5228704446830257E-4</v>
      </c>
      <c r="D22" s="83">
        <v>1.4215446207248572E-3</v>
      </c>
    </row>
    <row r="23" spans="1:4" ht="18" customHeight="1" x14ac:dyDescent="0.3">
      <c r="A23" s="44">
        <v>2027</v>
      </c>
      <c r="B23" s="57">
        <v>1.0347780785073606</v>
      </c>
      <c r="C23" s="46">
        <v>-1.0116280180514359E-3</v>
      </c>
      <c r="D23" s="83">
        <v>2.5081480262034717E-4</v>
      </c>
    </row>
    <row r="24" spans="1:4" ht="18" customHeight="1" x14ac:dyDescent="0.3">
      <c r="A24" s="44">
        <v>2028</v>
      </c>
      <c r="B24" s="57">
        <v>1.0351292568210202</v>
      </c>
      <c r="C24" s="46">
        <v>3.5117831365960583E-4</v>
      </c>
      <c r="D24" s="83">
        <v>-2.0228177323855512E-4</v>
      </c>
    </row>
    <row r="25" spans="1:4" ht="21.75" customHeight="1" x14ac:dyDescent="0.3">
      <c r="A25" s="25" t="s">
        <v>4</v>
      </c>
      <c r="B25" s="3"/>
      <c r="C25" s="3"/>
    </row>
    <row r="26" spans="1:4" ht="21.75" customHeight="1" x14ac:dyDescent="0.3">
      <c r="A26" s="30" t="s">
        <v>250</v>
      </c>
      <c r="B26" s="3"/>
      <c r="C26" s="3"/>
    </row>
    <row r="27" spans="1:4" ht="21.75" customHeight="1" x14ac:dyDescent="0.3">
      <c r="A27" s="79" t="s">
        <v>251</v>
      </c>
      <c r="B27" s="3"/>
      <c r="C27" s="3"/>
    </row>
    <row r="28" spans="1:4" ht="21.75" customHeight="1" x14ac:dyDescent="0.3">
      <c r="A28" s="79" t="s">
        <v>255</v>
      </c>
      <c r="B28" s="3"/>
      <c r="C28" s="3"/>
    </row>
    <row r="29" spans="1:4" ht="21.75" customHeight="1" x14ac:dyDescent="0.3">
      <c r="A29" s="3"/>
      <c r="B29" s="202"/>
      <c r="C29" s="202"/>
    </row>
    <row r="30" spans="1:4" ht="21.75" customHeight="1" x14ac:dyDescent="0.3">
      <c r="A30" s="209" t="str">
        <f>Headings!H47</f>
        <v>Page 47</v>
      </c>
      <c r="B30" s="210"/>
      <c r="C30" s="210"/>
      <c r="D30" s="210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ageMargins left="0.75" right="0.75" top="1" bottom="1" header="0.5" footer="0.5"/>
  <pageSetup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zoomScale="75" zoomScaleNormal="75" workbookViewId="0">
      <selection activeCell="A30" sqref="A30:C30"/>
    </sheetView>
  </sheetViews>
  <sheetFormatPr defaultColWidth="10.75" defaultRowHeight="21.75" customHeight="1" x14ac:dyDescent="0.3"/>
  <cols>
    <col min="1" max="1" width="29.125" style="174" customWidth="1"/>
    <col min="2" max="3" width="22.5" style="174" customWidth="1"/>
    <col min="4" max="16384" width="10.75" style="175"/>
  </cols>
  <sheetData>
    <row r="1" spans="1:4" ht="21.75" customHeight="1" x14ac:dyDescent="0.3">
      <c r="A1" s="226"/>
      <c r="B1" s="226"/>
      <c r="C1" s="226"/>
    </row>
    <row r="2" spans="1:4" ht="22.5" customHeight="1" x14ac:dyDescent="0.3">
      <c r="A2" s="226" t="s">
        <v>226</v>
      </c>
      <c r="B2" s="226"/>
      <c r="C2" s="226"/>
    </row>
    <row r="4" spans="1:4" s="22" customFormat="1" ht="21.75" customHeight="1" x14ac:dyDescent="0.3">
      <c r="A4" s="189" t="s">
        <v>28</v>
      </c>
      <c r="B4" s="190" t="s">
        <v>88</v>
      </c>
      <c r="C4" s="191" t="s">
        <v>249</v>
      </c>
      <c r="D4" s="176"/>
    </row>
    <row r="5" spans="1:4" s="54" customFormat="1" ht="18" customHeight="1" x14ac:dyDescent="0.25">
      <c r="A5" s="184" t="s">
        <v>25</v>
      </c>
      <c r="B5" s="185">
        <v>43465</v>
      </c>
      <c r="C5" s="186">
        <v>177</v>
      </c>
      <c r="D5" s="59"/>
    </row>
    <row r="6" spans="1:4" s="54" customFormat="1" ht="18" customHeight="1" x14ac:dyDescent="0.25">
      <c r="A6" s="181" t="s">
        <v>26</v>
      </c>
      <c r="B6" s="182">
        <v>43465</v>
      </c>
      <c r="C6" s="183">
        <v>19141.566363044869</v>
      </c>
      <c r="D6" s="59"/>
    </row>
    <row r="7" spans="1:4" s="54" customFormat="1" ht="18" customHeight="1" x14ac:dyDescent="0.25">
      <c r="A7" s="181" t="s">
        <v>131</v>
      </c>
      <c r="B7" s="182">
        <v>44196</v>
      </c>
      <c r="C7" s="183">
        <v>17015.398706896485</v>
      </c>
      <c r="D7" s="59"/>
    </row>
    <row r="8" spans="1:4" s="54" customFormat="1" ht="18" customHeight="1" x14ac:dyDescent="0.25">
      <c r="A8" s="181" t="s">
        <v>191</v>
      </c>
      <c r="B8" s="182">
        <v>44196</v>
      </c>
      <c r="C8" s="183">
        <v>22651.863105888078</v>
      </c>
      <c r="D8" s="59"/>
    </row>
    <row r="9" spans="1:4" s="54" customFormat="1" ht="18" customHeight="1" x14ac:dyDescent="0.25">
      <c r="A9" s="44"/>
      <c r="B9" s="112"/>
      <c r="C9" s="46"/>
      <c r="D9" s="59"/>
    </row>
    <row r="10" spans="1:4" s="54" customFormat="1" ht="21.75" customHeight="1" x14ac:dyDescent="0.25">
      <c r="A10" s="188" t="s">
        <v>108</v>
      </c>
      <c r="B10" s="112"/>
      <c r="C10" s="46"/>
      <c r="D10" s="59"/>
    </row>
    <row r="11" spans="1:4" s="54" customFormat="1" ht="18" customHeight="1" x14ac:dyDescent="0.25">
      <c r="A11" s="180" t="s">
        <v>67</v>
      </c>
      <c r="B11" s="112"/>
      <c r="C11" s="46"/>
      <c r="D11" s="59"/>
    </row>
    <row r="12" spans="1:4" s="54" customFormat="1" ht="18" customHeight="1" x14ac:dyDescent="0.25">
      <c r="A12" s="180" t="s">
        <v>218</v>
      </c>
      <c r="B12" s="112"/>
      <c r="C12" s="46"/>
      <c r="D12" s="59"/>
    </row>
    <row r="13" spans="1:4" s="54" customFormat="1" ht="18" customHeight="1" x14ac:dyDescent="0.25">
      <c r="A13" s="44"/>
      <c r="B13" s="112"/>
      <c r="C13" s="46"/>
      <c r="D13" s="59"/>
    </row>
    <row r="14" spans="1:4" s="54" customFormat="1" ht="21.75" customHeight="1" x14ac:dyDescent="0.25">
      <c r="A14" s="188" t="s">
        <v>127</v>
      </c>
      <c r="B14" s="112"/>
      <c r="C14" s="46"/>
      <c r="D14" s="59"/>
    </row>
    <row r="15" spans="1:4" s="54" customFormat="1" ht="18" customHeight="1" x14ac:dyDescent="0.25">
      <c r="A15" s="180" t="s">
        <v>34</v>
      </c>
      <c r="B15" s="112"/>
      <c r="C15" s="46"/>
      <c r="D15" s="59"/>
    </row>
    <row r="16" spans="1:4" s="54" customFormat="1" ht="18" customHeight="1" x14ac:dyDescent="0.25">
      <c r="A16" s="180" t="s">
        <v>219</v>
      </c>
      <c r="B16" s="112"/>
      <c r="C16" s="46"/>
      <c r="D16" s="59"/>
    </row>
    <row r="17" spans="1:4" s="54" customFormat="1" ht="18" customHeight="1" x14ac:dyDescent="0.25">
      <c r="A17" s="192" t="s">
        <v>275</v>
      </c>
      <c r="B17" s="112"/>
      <c r="C17" s="46"/>
      <c r="D17" s="59"/>
    </row>
    <row r="18" spans="1:4" s="54" customFormat="1" ht="18" customHeight="1" x14ac:dyDescent="0.25">
      <c r="A18" s="192" t="s">
        <v>276</v>
      </c>
      <c r="B18" s="112"/>
      <c r="C18" s="46"/>
      <c r="D18" s="59"/>
    </row>
    <row r="19" spans="1:4" s="54" customFormat="1" ht="18" customHeight="1" x14ac:dyDescent="0.25">
      <c r="A19" s="192" t="s">
        <v>220</v>
      </c>
      <c r="B19" s="112"/>
      <c r="C19" s="46"/>
      <c r="D19" s="59"/>
    </row>
    <row r="20" spans="1:4" s="54" customFormat="1" ht="18" customHeight="1" x14ac:dyDescent="0.25">
      <c r="A20" s="44"/>
      <c r="B20" s="112"/>
      <c r="C20" s="46"/>
      <c r="D20" s="59"/>
    </row>
    <row r="21" spans="1:4" s="54" customFormat="1" ht="21.75" customHeight="1" x14ac:dyDescent="0.25">
      <c r="A21" s="188" t="s">
        <v>149</v>
      </c>
      <c r="B21" s="112"/>
      <c r="C21" s="46"/>
      <c r="D21" s="59"/>
    </row>
    <row r="22" spans="1:4" s="54" customFormat="1" ht="18" customHeight="1" x14ac:dyDescent="0.25">
      <c r="A22" s="44" t="s">
        <v>221</v>
      </c>
      <c r="B22" s="177"/>
      <c r="C22" s="133"/>
      <c r="D22" s="59"/>
    </row>
    <row r="23" spans="1:4" ht="18" customHeight="1" x14ac:dyDescent="0.3">
      <c r="A23" s="180" t="s">
        <v>151</v>
      </c>
      <c r="B23" s="177"/>
      <c r="C23" s="133"/>
      <c r="D23" s="10"/>
    </row>
    <row r="24" spans="1:4" ht="18" customHeight="1" x14ac:dyDescent="0.3">
      <c r="A24" s="44"/>
      <c r="B24" s="177"/>
      <c r="C24" s="133"/>
      <c r="D24" s="10"/>
    </row>
    <row r="25" spans="1:4" ht="21.75" customHeight="1" x14ac:dyDescent="0.3">
      <c r="A25" s="187" t="s">
        <v>74</v>
      </c>
      <c r="B25" s="178"/>
      <c r="C25" s="178"/>
      <c r="D25" s="10"/>
    </row>
    <row r="26" spans="1:4" ht="18" customHeight="1" x14ac:dyDescent="0.3">
      <c r="A26" s="179" t="s">
        <v>9</v>
      </c>
      <c r="B26" s="178"/>
      <c r="C26" s="178"/>
      <c r="D26" s="10"/>
    </row>
    <row r="27" spans="1:4" ht="18" customHeight="1" x14ac:dyDescent="0.3">
      <c r="A27" s="179" t="s">
        <v>237</v>
      </c>
      <c r="B27" s="178"/>
      <c r="C27" s="178"/>
      <c r="D27" s="10"/>
    </row>
    <row r="28" spans="1:4" ht="66" customHeight="1" x14ac:dyDescent="0.3">
      <c r="A28" s="3"/>
      <c r="B28" s="175"/>
      <c r="C28" s="175"/>
    </row>
    <row r="29" spans="1:4" ht="18" customHeight="1" x14ac:dyDescent="0.3">
      <c r="A29" s="3"/>
      <c r="B29" s="175"/>
      <c r="C29" s="175"/>
    </row>
    <row r="30" spans="1:4" ht="21.75" customHeight="1" x14ac:dyDescent="0.3">
      <c r="A30" s="209" t="str">
        <f>Headings!H48</f>
        <v>Page 48</v>
      </c>
      <c r="B30" s="209"/>
      <c r="C30" s="209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23"/>
      <c r="B38" s="6"/>
    </row>
    <row r="39" spans="1:2" ht="21.75" customHeight="1" x14ac:dyDescent="0.3">
      <c r="A39" s="6"/>
      <c r="B39" s="6"/>
    </row>
  </sheetData>
  <mergeCells count="3">
    <mergeCell ref="A1:C1"/>
    <mergeCell ref="A2:C2"/>
    <mergeCell ref="A30:C30"/>
  </mergeCells>
  <pageMargins left="0.75" right="0.75" top="1" bottom="1" header="0.5" footer="0.5"/>
  <pageSetup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zoomScale="75" zoomScaleNormal="75" workbookViewId="0">
      <selection activeCell="A2" sqref="A1:A48"/>
    </sheetView>
  </sheetViews>
  <sheetFormatPr defaultColWidth="10.75" defaultRowHeight="20.25" x14ac:dyDescent="0.3"/>
  <cols>
    <col min="1" max="2" width="10.75" style="12"/>
    <col min="3" max="3" width="34.75" style="12" bestFit="1" customWidth="1"/>
    <col min="4" max="4" width="10.75" style="12"/>
    <col min="5" max="5" width="57.25" style="12" bestFit="1" customWidth="1"/>
    <col min="6" max="6" width="10.75" style="12"/>
    <col min="7" max="7" width="30.625" style="12" bestFit="1" customWidth="1"/>
    <col min="8" max="8" width="9.5" style="12" bestFit="1" customWidth="1"/>
    <col min="9" max="16384" width="10.75" style="12"/>
  </cols>
  <sheetData>
    <row r="1" spans="1:8" x14ac:dyDescent="0.3">
      <c r="A1" s="12" t="s">
        <v>264</v>
      </c>
      <c r="B1" s="20" t="s">
        <v>95</v>
      </c>
      <c r="C1" s="20" t="s">
        <v>94</v>
      </c>
      <c r="D1" s="20" t="s">
        <v>96</v>
      </c>
      <c r="E1" s="20" t="s">
        <v>97</v>
      </c>
    </row>
    <row r="2" spans="1:8" x14ac:dyDescent="0.3">
      <c r="A2" s="12" t="s">
        <v>264</v>
      </c>
      <c r="B2" s="12">
        <v>2019</v>
      </c>
      <c r="C2" s="10" t="s">
        <v>66</v>
      </c>
      <c r="D2" s="12" t="s">
        <v>95</v>
      </c>
      <c r="E2" s="12" t="str">
        <f>CONCATENATE(Headings!A2," ",Headings!B2," ",Headings!C2," ",Headings!D2)</f>
        <v>August 2019 Countywide Assessed Value Forecast</v>
      </c>
      <c r="F2" s="12" t="str">
        <f>H2</f>
        <v>Page 2</v>
      </c>
      <c r="G2" s="12" t="str">
        <f>CONCATENATE(A2," ",B2," ",D2," ",H2)</f>
        <v>August 2019 Forecast Page 2</v>
      </c>
      <c r="H2" s="12" t="s">
        <v>68</v>
      </c>
    </row>
    <row r="3" spans="1:8" x14ac:dyDescent="0.3">
      <c r="A3" s="12" t="s">
        <v>264</v>
      </c>
      <c r="B3" s="12">
        <v>2019</v>
      </c>
      <c r="C3" s="10" t="s">
        <v>81</v>
      </c>
      <c r="D3" s="12" t="s">
        <v>95</v>
      </c>
      <c r="E3" s="12" t="str">
        <f>CONCATENATE(Headings!A3," ",Headings!B3," ",Headings!C3," ",Headings!D3)</f>
        <v>August 2019 Unincorporated Assessed Value Forecast</v>
      </c>
      <c r="F3" s="12" t="str">
        <f t="shared" ref="F3:F45" si="0">H3</f>
        <v>Page 3</v>
      </c>
      <c r="G3" s="12" t="str">
        <f t="shared" ref="G3:G45" si="1">CONCATENATE(A3," ",B3," ",D3," ",H3)</f>
        <v>August 2019 Forecast Page 3</v>
      </c>
      <c r="H3" s="12" t="s">
        <v>69</v>
      </c>
    </row>
    <row r="4" spans="1:8" x14ac:dyDescent="0.3">
      <c r="A4" s="12" t="s">
        <v>264</v>
      </c>
      <c r="B4" s="12">
        <v>2019</v>
      </c>
      <c r="C4" s="10" t="s">
        <v>102</v>
      </c>
      <c r="D4" s="12" t="s">
        <v>95</v>
      </c>
      <c r="E4" s="12" t="str">
        <f>CONCATENATE(Headings!A4," ",Headings!B4," ",Headings!C4," ",Headings!D4)</f>
        <v>August 2019 Countywide New Construction Forecast</v>
      </c>
      <c r="F4" s="12" t="str">
        <f t="shared" si="0"/>
        <v>Page 4</v>
      </c>
      <c r="G4" s="12" t="str">
        <f t="shared" si="1"/>
        <v>August 2019 Forecast Page 4</v>
      </c>
      <c r="H4" s="12" t="s">
        <v>70</v>
      </c>
    </row>
    <row r="5" spans="1:8" x14ac:dyDescent="0.3">
      <c r="A5" s="12" t="s">
        <v>264</v>
      </c>
      <c r="B5" s="12">
        <v>2019</v>
      </c>
      <c r="C5" s="10" t="s">
        <v>80</v>
      </c>
      <c r="D5" s="12" t="s">
        <v>95</v>
      </c>
      <c r="E5" s="12" t="str">
        <f>CONCATENATE(Headings!A5," ",Headings!B5," ",Headings!C5," ",Headings!D5)</f>
        <v>August 2019 Unincorporated New Construction Forecast</v>
      </c>
      <c r="F5" s="12" t="str">
        <f t="shared" si="0"/>
        <v>Page 5</v>
      </c>
      <c r="G5" s="12" t="str">
        <f t="shared" si="1"/>
        <v>August 2019 Forecast Page 5</v>
      </c>
      <c r="H5" s="12" t="s">
        <v>71</v>
      </c>
    </row>
    <row r="6" spans="1:8" x14ac:dyDescent="0.3">
      <c r="A6" s="12" t="s">
        <v>264</v>
      </c>
      <c r="B6" s="12">
        <v>2019</v>
      </c>
      <c r="C6" s="10" t="s">
        <v>27</v>
      </c>
      <c r="D6" s="12" t="s">
        <v>95</v>
      </c>
      <c r="E6" s="12" t="str">
        <f>CONCATENATE(Headings!A6," ",Headings!B6," ",Headings!C6," ",Headings!D6)</f>
        <v>August 2019 King County Sales and Use Taxbase Forecast</v>
      </c>
      <c r="F6" s="12" t="str">
        <f t="shared" si="0"/>
        <v>Page 6</v>
      </c>
      <c r="G6" s="12" t="str">
        <f t="shared" si="1"/>
        <v>August 2019 Forecast Page 6</v>
      </c>
      <c r="H6" s="12" t="s">
        <v>16</v>
      </c>
    </row>
    <row r="7" spans="1:8" x14ac:dyDescent="0.3">
      <c r="A7" s="12" t="s">
        <v>264</v>
      </c>
      <c r="B7" s="12">
        <v>2019</v>
      </c>
      <c r="C7" s="10" t="s">
        <v>93</v>
      </c>
      <c r="D7" s="12" t="s">
        <v>95</v>
      </c>
      <c r="E7" s="12" t="str">
        <f>CONCATENATE(Headings!A7," ",Headings!B7," ",Headings!C7," ",Headings!D7)</f>
        <v>August 2019 Local and Option Sales Tax Forecast</v>
      </c>
      <c r="F7" s="12" t="str">
        <f t="shared" si="0"/>
        <v>Page 7</v>
      </c>
      <c r="G7" s="12" t="str">
        <f t="shared" si="1"/>
        <v>August 2019 Forecast Page 7</v>
      </c>
      <c r="H7" s="12" t="s">
        <v>123</v>
      </c>
    </row>
    <row r="8" spans="1:8" x14ac:dyDescent="0.3">
      <c r="A8" s="12" t="s">
        <v>264</v>
      </c>
      <c r="B8" s="12">
        <v>2019</v>
      </c>
      <c r="C8" s="10" t="s">
        <v>49</v>
      </c>
      <c r="D8" s="12" t="s">
        <v>95</v>
      </c>
      <c r="E8" s="12" t="str">
        <f>CONCATENATE(Headings!A8," ",Headings!B8," ",Headings!C8," ",Headings!D8)</f>
        <v>August 2019 Metro Transit Sales Tax Forecast</v>
      </c>
      <c r="F8" s="12" t="str">
        <f t="shared" si="0"/>
        <v>Page 8</v>
      </c>
      <c r="G8" s="12" t="str">
        <f t="shared" si="1"/>
        <v>August 2019 Forecast Page 8</v>
      </c>
      <c r="H8" s="12" t="s">
        <v>124</v>
      </c>
    </row>
    <row r="9" spans="1:8" x14ac:dyDescent="0.3">
      <c r="A9" s="12" t="s">
        <v>264</v>
      </c>
      <c r="B9" s="12">
        <v>2019</v>
      </c>
      <c r="C9" s="10" t="s">
        <v>37</v>
      </c>
      <c r="D9" s="12" t="s">
        <v>95</v>
      </c>
      <c r="E9" s="12" t="str">
        <f>CONCATENATE(Headings!A9," ",Headings!B9," ",Headings!C9," ",Headings!D9)</f>
        <v>August 2019 Mental Health Sales Tax Forecast</v>
      </c>
      <c r="F9" s="12" t="str">
        <f t="shared" si="0"/>
        <v>Page 9</v>
      </c>
      <c r="G9" s="12" t="str">
        <f t="shared" si="1"/>
        <v>August 2019 Forecast Page 9</v>
      </c>
      <c r="H9" s="12" t="s">
        <v>125</v>
      </c>
    </row>
    <row r="10" spans="1:8" x14ac:dyDescent="0.3">
      <c r="A10" s="12" t="s">
        <v>264</v>
      </c>
      <c r="B10" s="12">
        <v>2019</v>
      </c>
      <c r="C10" s="10" t="s">
        <v>92</v>
      </c>
      <c r="D10" s="12" t="s">
        <v>95</v>
      </c>
      <c r="E10" s="12" t="str">
        <f>CONCATENATE(Headings!A10," ",Headings!B10," ",Headings!C10," ",Headings!D10)</f>
        <v>August 2019 Criminal Justice Sales Tax Forecast</v>
      </c>
      <c r="F10" s="12" t="str">
        <f t="shared" si="0"/>
        <v>Page 10</v>
      </c>
      <c r="G10" s="12" t="str">
        <f t="shared" si="1"/>
        <v>August 2019 Forecast Page 10</v>
      </c>
      <c r="H10" s="12" t="s">
        <v>89</v>
      </c>
    </row>
    <row r="11" spans="1:8" x14ac:dyDescent="0.3">
      <c r="A11" s="12" t="s">
        <v>264</v>
      </c>
      <c r="B11" s="12">
        <v>2019</v>
      </c>
      <c r="C11" s="10" t="s">
        <v>106</v>
      </c>
      <c r="D11" s="12" t="s">
        <v>95</v>
      </c>
      <c r="E11" s="12" t="str">
        <f>CONCATENATE(Headings!A11," ",Headings!B11," ",Headings!C11," ",Headings!D11)</f>
        <v>August 2019 Hotel Sales Tax Forecast</v>
      </c>
      <c r="F11" s="12" t="str">
        <f t="shared" si="0"/>
        <v>Page 11</v>
      </c>
      <c r="G11" s="12" t="str">
        <f t="shared" si="1"/>
        <v>August 2019 Forecast Page 11</v>
      </c>
      <c r="H11" s="12" t="s">
        <v>75</v>
      </c>
    </row>
    <row r="12" spans="1:8" x14ac:dyDescent="0.3">
      <c r="A12" s="12" t="s">
        <v>264</v>
      </c>
      <c r="B12" s="12">
        <v>2019</v>
      </c>
      <c r="C12" s="10" t="s">
        <v>101</v>
      </c>
      <c r="D12" s="12" t="s">
        <v>95</v>
      </c>
      <c r="E12" s="12" t="str">
        <f>CONCATENATE(Headings!A12," ",Headings!B12," ",Headings!C12," ",Headings!D12)</f>
        <v>August 2019 Rental Car Sales Tax Forecast</v>
      </c>
      <c r="F12" s="12" t="str">
        <f t="shared" si="0"/>
        <v>Page 12</v>
      </c>
      <c r="G12" s="12" t="str">
        <f t="shared" si="1"/>
        <v>August 2019 Forecast Page 12</v>
      </c>
      <c r="H12" s="12" t="s">
        <v>76</v>
      </c>
    </row>
    <row r="13" spans="1:8" x14ac:dyDescent="0.3">
      <c r="A13" s="12" t="s">
        <v>264</v>
      </c>
      <c r="B13" s="12">
        <v>2019</v>
      </c>
      <c r="C13" s="10" t="s">
        <v>113</v>
      </c>
      <c r="D13" s="12" t="s">
        <v>95</v>
      </c>
      <c r="E13" s="12" t="str">
        <f>CONCATENATE(Headings!A13," ",Headings!B13," ",Headings!C13," ",Headings!D13)</f>
        <v>August 2019 Real Estate Excise Tax (REET 1) Forecast</v>
      </c>
      <c r="F13" s="12" t="str">
        <f t="shared" si="0"/>
        <v>Page 13</v>
      </c>
      <c r="G13" s="12" t="str">
        <f t="shared" si="1"/>
        <v>August 2019 Forecast Page 13</v>
      </c>
      <c r="H13" s="12" t="s">
        <v>77</v>
      </c>
    </row>
    <row r="14" spans="1:8" x14ac:dyDescent="0.3">
      <c r="A14" s="12" t="s">
        <v>264</v>
      </c>
      <c r="B14" s="12">
        <v>2019</v>
      </c>
      <c r="C14" s="10" t="s">
        <v>112</v>
      </c>
      <c r="D14" s="12" t="s">
        <v>95</v>
      </c>
      <c r="E14" s="12" t="str">
        <f>CONCATENATE(Headings!A14," ",Headings!B14," ",Headings!C14," ",Headings!D14)</f>
        <v>August 2019 Investment Pool Nominal Rate of Return Forecast</v>
      </c>
      <c r="F14" s="12" t="str">
        <f t="shared" si="0"/>
        <v>Page 14</v>
      </c>
      <c r="G14" s="12" t="str">
        <f t="shared" si="1"/>
        <v>August 2019 Forecast Page 14</v>
      </c>
      <c r="H14" s="12" t="s">
        <v>78</v>
      </c>
    </row>
    <row r="15" spans="1:8" x14ac:dyDescent="0.3">
      <c r="A15" s="12" t="s">
        <v>264</v>
      </c>
      <c r="B15" s="12">
        <v>2019</v>
      </c>
      <c r="C15" s="10" t="s">
        <v>60</v>
      </c>
      <c r="D15" s="12" t="s">
        <v>95</v>
      </c>
      <c r="E15" s="12" t="str">
        <f>CONCATENATE(Headings!A15," ",Headings!B15," ",Headings!C15," ",Headings!D15)</f>
        <v>August 2019 Investment Pool Real Rate of Return Forecast</v>
      </c>
      <c r="F15" s="12" t="str">
        <f t="shared" si="0"/>
        <v>Page 15</v>
      </c>
      <c r="G15" s="12" t="str">
        <f t="shared" si="1"/>
        <v>August 2019 Forecast Page 15</v>
      </c>
      <c r="H15" s="12" t="s">
        <v>79</v>
      </c>
    </row>
    <row r="16" spans="1:8" x14ac:dyDescent="0.3">
      <c r="A16" s="12" t="s">
        <v>264</v>
      </c>
      <c r="B16" s="12">
        <v>2019</v>
      </c>
      <c r="C16" s="10" t="s">
        <v>62</v>
      </c>
      <c r="D16" s="12" t="s">
        <v>95</v>
      </c>
      <c r="E16" s="12" t="str">
        <f>CONCATENATE(Headings!A16," ",Headings!B16," ",Headings!C16," ",Headings!D16)</f>
        <v>August 2019 National CPI-U Forecast</v>
      </c>
      <c r="F16" s="12" t="str">
        <f t="shared" si="0"/>
        <v>Page 16</v>
      </c>
      <c r="G16" s="12" t="str">
        <f t="shared" si="1"/>
        <v>August 2019 Forecast Page 16</v>
      </c>
      <c r="H16" s="12" t="s">
        <v>55</v>
      </c>
    </row>
    <row r="17" spans="1:8" x14ac:dyDescent="0.3">
      <c r="A17" s="12" t="s">
        <v>264</v>
      </c>
      <c r="B17" s="12">
        <v>2019</v>
      </c>
      <c r="C17" s="10" t="s">
        <v>10</v>
      </c>
      <c r="D17" s="12" t="s">
        <v>95</v>
      </c>
      <c r="E17" s="12" t="str">
        <f>CONCATENATE(Headings!A17," ",Headings!B17," ",Headings!C17," ",Headings!D17)</f>
        <v>August 2019 National CPI-W Forecast</v>
      </c>
      <c r="F17" s="12" t="str">
        <f t="shared" si="0"/>
        <v>Page 17</v>
      </c>
      <c r="G17" s="12" t="str">
        <f t="shared" si="1"/>
        <v>August 2019 Forecast Page 17</v>
      </c>
      <c r="H17" s="12" t="s">
        <v>56</v>
      </c>
    </row>
    <row r="18" spans="1:8" x14ac:dyDescent="0.3">
      <c r="A18" s="12" t="s">
        <v>264</v>
      </c>
      <c r="B18" s="12">
        <v>2019</v>
      </c>
      <c r="C18" s="10" t="s">
        <v>5</v>
      </c>
      <c r="D18" s="12" t="s">
        <v>95</v>
      </c>
      <c r="E18" s="12" t="str">
        <f>CONCATENATE(Headings!A18," ",Headings!B18," ",Headings!C18," ",Headings!D18)</f>
        <v>August 2019 Seattle Annual CPI-U Forecast</v>
      </c>
      <c r="F18" s="12" t="str">
        <f t="shared" si="0"/>
        <v>Page 18</v>
      </c>
      <c r="G18" s="12" t="str">
        <f t="shared" si="1"/>
        <v>August 2019 Forecast Page 18</v>
      </c>
      <c r="H18" s="12" t="s">
        <v>50</v>
      </c>
    </row>
    <row r="19" spans="1:8" x14ac:dyDescent="0.3">
      <c r="A19" s="12" t="s">
        <v>264</v>
      </c>
      <c r="B19" s="12">
        <v>2019</v>
      </c>
      <c r="C19" s="10" t="s">
        <v>179</v>
      </c>
      <c r="D19" s="12" t="s">
        <v>95</v>
      </c>
      <c r="E19" s="12" t="str">
        <f>CONCATENATE(Headings!A19," ",Headings!B19," ",Headings!C19," ",Headings!D19)</f>
        <v>August 2019 June-June Seattle CPI-W Forecast</v>
      </c>
      <c r="F19" s="12" t="str">
        <f t="shared" si="0"/>
        <v>Page 19</v>
      </c>
      <c r="G19" s="12" t="str">
        <f t="shared" si="1"/>
        <v>August 2019 Forecast Page 19</v>
      </c>
      <c r="H19" s="12" t="s">
        <v>51</v>
      </c>
    </row>
    <row r="20" spans="1:8" x14ac:dyDescent="0.3">
      <c r="A20" s="12" t="s">
        <v>264</v>
      </c>
      <c r="B20" s="12">
        <v>2019</v>
      </c>
      <c r="C20" s="10" t="s">
        <v>35</v>
      </c>
      <c r="D20" s="12" t="s">
        <v>95</v>
      </c>
      <c r="E20" s="12" t="str">
        <f>CONCATENATE(Headings!A20," ",Headings!B20," ",Headings!C20," ",Headings!D20)</f>
        <v>August 2019 Outyear COLA Comparison Forecast</v>
      </c>
      <c r="F20" s="12" t="str">
        <f t="shared" si="0"/>
        <v>Page 20</v>
      </c>
      <c r="G20" s="12" t="str">
        <f t="shared" si="1"/>
        <v>August 2019 Forecast Page 20</v>
      </c>
      <c r="H20" s="12" t="s">
        <v>52</v>
      </c>
    </row>
    <row r="21" spans="1:8" x14ac:dyDescent="0.3">
      <c r="A21" s="12" t="s">
        <v>264</v>
      </c>
      <c r="B21" s="12">
        <v>2019</v>
      </c>
      <c r="C21" s="10" t="s">
        <v>104</v>
      </c>
      <c r="D21" s="12" t="s">
        <v>95</v>
      </c>
      <c r="E21" s="12" t="str">
        <f>CONCATENATE(Headings!A21," ",Headings!B21," ",Headings!C21," ",Headings!D21)</f>
        <v>August 2019 Pharmaceuticals PPI Forecast</v>
      </c>
      <c r="F21" s="12" t="str">
        <f t="shared" si="0"/>
        <v>Page 21</v>
      </c>
      <c r="G21" s="12" t="str">
        <f t="shared" si="1"/>
        <v>August 2019 Forecast Page 21</v>
      </c>
      <c r="H21" s="12" t="s">
        <v>57</v>
      </c>
    </row>
    <row r="22" spans="1:8" x14ac:dyDescent="0.3">
      <c r="A22" s="12" t="s">
        <v>264</v>
      </c>
      <c r="B22" s="12">
        <v>2019</v>
      </c>
      <c r="C22" s="10" t="s">
        <v>105</v>
      </c>
      <c r="D22" s="12" t="s">
        <v>95</v>
      </c>
      <c r="E22" s="12" t="str">
        <f>CONCATENATE(Headings!A22," ",Headings!B22," ",Headings!C22," ",Headings!D22)</f>
        <v>August 2019 Transportation CPI Forecast</v>
      </c>
      <c r="F22" s="12" t="str">
        <f t="shared" si="0"/>
        <v>Page 22</v>
      </c>
      <c r="G22" s="12" t="str">
        <f t="shared" si="1"/>
        <v>August 2019 Forecast Page 22</v>
      </c>
      <c r="H22" s="12" t="s">
        <v>58</v>
      </c>
    </row>
    <row r="23" spans="1:8" x14ac:dyDescent="0.3">
      <c r="A23" s="12" t="s">
        <v>264</v>
      </c>
      <c r="B23" s="12">
        <v>2019</v>
      </c>
      <c r="C23" s="10" t="s">
        <v>11</v>
      </c>
      <c r="D23" s="12" t="s">
        <v>95</v>
      </c>
      <c r="E23" s="12" t="str">
        <f>CONCATENATE(Headings!A23," ",Headings!B23," ",Headings!C23," ",Headings!D23)</f>
        <v>August 2019 Retail Gas Forecast</v>
      </c>
      <c r="F23" s="12" t="str">
        <f t="shared" si="0"/>
        <v>Page 23</v>
      </c>
      <c r="G23" s="12" t="str">
        <f t="shared" si="1"/>
        <v>August 2019 Forecast Page 23</v>
      </c>
      <c r="H23" s="12" t="s">
        <v>135</v>
      </c>
    </row>
    <row r="24" spans="1:8" x14ac:dyDescent="0.3">
      <c r="A24" s="12" t="s">
        <v>264</v>
      </c>
      <c r="B24" s="12">
        <v>2019</v>
      </c>
      <c r="C24" s="10" t="s">
        <v>17</v>
      </c>
      <c r="D24" s="12" t="s">
        <v>95</v>
      </c>
      <c r="E24" s="12" t="str">
        <f>CONCATENATE(Headings!A24," ",Headings!B24," ",Headings!C24," ",Headings!D24)</f>
        <v>August 2019 Diesel and Gasoline Forecast</v>
      </c>
      <c r="F24" s="12" t="str">
        <f t="shared" si="0"/>
        <v>Page 24</v>
      </c>
      <c r="G24" s="12" t="str">
        <f t="shared" si="1"/>
        <v>August 2019 Forecast Page 24</v>
      </c>
      <c r="H24" s="12" t="s">
        <v>136</v>
      </c>
    </row>
    <row r="25" spans="1:8" x14ac:dyDescent="0.3">
      <c r="A25" s="12" t="s">
        <v>264</v>
      </c>
      <c r="B25" s="12">
        <v>2019</v>
      </c>
      <c r="C25" s="10" t="s">
        <v>7</v>
      </c>
      <c r="D25" s="12" t="s">
        <v>95</v>
      </c>
      <c r="E25" s="12" t="str">
        <f>CONCATENATE(Headings!A25," ",Headings!B25," ",Headings!C25," ",Headings!D25)</f>
        <v>August 2019 Recorded Documents Forecast</v>
      </c>
      <c r="F25" s="12" t="str">
        <f t="shared" si="0"/>
        <v>Page 25</v>
      </c>
      <c r="G25" s="12" t="str">
        <f t="shared" si="1"/>
        <v>August 2019 Forecast Page 25</v>
      </c>
      <c r="H25" s="12" t="s">
        <v>150</v>
      </c>
    </row>
    <row r="26" spans="1:8" x14ac:dyDescent="0.3">
      <c r="A26" s="12" t="s">
        <v>264</v>
      </c>
      <c r="B26" s="12">
        <v>2019</v>
      </c>
      <c r="C26" s="10" t="s">
        <v>139</v>
      </c>
      <c r="D26" s="12" t="s">
        <v>95</v>
      </c>
      <c r="E26" s="12" t="str">
        <f>CONCATENATE(Headings!A26," ",Headings!B26," ",Headings!C26," ",Headings!D26)</f>
        <v>August 2019 Gambling Tax Forecast</v>
      </c>
      <c r="F26" s="12" t="str">
        <f t="shared" si="0"/>
        <v>Page 26</v>
      </c>
      <c r="G26" s="12" t="str">
        <f t="shared" si="1"/>
        <v>August 2019 Forecast Page 26</v>
      </c>
      <c r="H26" s="12" t="s">
        <v>31</v>
      </c>
    </row>
    <row r="27" spans="1:8" x14ac:dyDescent="0.3">
      <c r="A27" s="12" t="s">
        <v>264</v>
      </c>
      <c r="B27" s="12">
        <v>2019</v>
      </c>
      <c r="C27" s="10" t="s">
        <v>140</v>
      </c>
      <c r="D27" s="12" t="s">
        <v>95</v>
      </c>
      <c r="E27" s="12" t="str">
        <f>CONCATENATE(Headings!A27," ",Headings!B27," ",Headings!C27," ",Headings!D27)</f>
        <v>August 2019 E-911 Tax Forecast</v>
      </c>
      <c r="F27" s="12" t="str">
        <f t="shared" si="0"/>
        <v>Page 27</v>
      </c>
      <c r="G27" s="12" t="str">
        <f t="shared" si="1"/>
        <v>August 2019 Forecast Page 27</v>
      </c>
      <c r="H27" s="12" t="s">
        <v>43</v>
      </c>
    </row>
    <row r="28" spans="1:8" x14ac:dyDescent="0.3">
      <c r="A28" s="12" t="s">
        <v>264</v>
      </c>
      <c r="B28" s="12">
        <v>2019</v>
      </c>
      <c r="C28" s="12" t="s">
        <v>215</v>
      </c>
      <c r="D28" s="12" t="s">
        <v>95</v>
      </c>
      <c r="E28" s="12" t="str">
        <f>CONCATENATE(Headings!A28," ",Headings!B28," ",Headings!C28," ",Headings!D28)</f>
        <v>August 2019 Penalties and Interest on Delinquent Property Taxes Forecast</v>
      </c>
      <c r="F28" s="12" t="str">
        <f t="shared" si="0"/>
        <v>Page 28</v>
      </c>
      <c r="G28" s="12" t="str">
        <f>CONCATENATE(A28," ",B28," ",D28," ",H28)</f>
        <v>August 2019 Forecast Page 28</v>
      </c>
      <c r="H28" s="12" t="s">
        <v>44</v>
      </c>
    </row>
    <row r="29" spans="1:8" x14ac:dyDescent="0.3">
      <c r="A29" s="12" t="s">
        <v>264</v>
      </c>
      <c r="B29" s="12">
        <v>2019</v>
      </c>
      <c r="C29" s="10" t="s">
        <v>121</v>
      </c>
      <c r="D29" s="12" t="s">
        <v>95</v>
      </c>
      <c r="E29" s="12" t="str">
        <f>CONCATENATE(Headings!A29," ",Headings!B29," ",Headings!C29," ",Headings!D29)</f>
        <v>August 2019 Current Expense Property Tax Forecast</v>
      </c>
      <c r="F29" s="12" t="str">
        <f t="shared" si="0"/>
        <v>Page 29</v>
      </c>
      <c r="G29" s="12" t="str">
        <f t="shared" si="1"/>
        <v>August 2019 Forecast Page 29</v>
      </c>
      <c r="H29" s="12" t="s">
        <v>45</v>
      </c>
    </row>
    <row r="30" spans="1:8" x14ac:dyDescent="0.3">
      <c r="A30" s="12" t="s">
        <v>264</v>
      </c>
      <c r="B30" s="12">
        <v>2019</v>
      </c>
      <c r="C30" s="77" t="s">
        <v>159</v>
      </c>
      <c r="D30" s="12" t="s">
        <v>95</v>
      </c>
      <c r="E30" s="12" t="str">
        <f>CONCATENATE(Headings!A30," ",Headings!B30," ",Headings!C30," ",Headings!D30)</f>
        <v>August 2019 Dev. Disabilities &amp; Mental Health Property Tax Forecast</v>
      </c>
      <c r="F30" s="12" t="str">
        <f t="shared" si="0"/>
        <v>Page 30</v>
      </c>
      <c r="G30" s="12" t="str">
        <f t="shared" si="1"/>
        <v>August 2019 Forecast Page 30</v>
      </c>
      <c r="H30" s="12" t="s">
        <v>46</v>
      </c>
    </row>
    <row r="31" spans="1:8" x14ac:dyDescent="0.3">
      <c r="A31" s="12" t="s">
        <v>264</v>
      </c>
      <c r="B31" s="12">
        <v>2019</v>
      </c>
      <c r="C31" s="10" t="s">
        <v>19</v>
      </c>
      <c r="D31" s="12" t="s">
        <v>95</v>
      </c>
      <c r="E31" s="12" t="str">
        <f>CONCATENATE(Headings!A31," ",Headings!B31," ",Headings!C31," ",Headings!D31)</f>
        <v>August 2019 Veterans Aid Property Tax Forecast</v>
      </c>
      <c r="F31" s="12" t="str">
        <f t="shared" si="0"/>
        <v>Page 31</v>
      </c>
      <c r="G31" s="12" t="str">
        <f t="shared" si="1"/>
        <v>August 2019 Forecast Page 31</v>
      </c>
      <c r="H31" s="12" t="s">
        <v>47</v>
      </c>
    </row>
    <row r="32" spans="1:8" x14ac:dyDescent="0.3">
      <c r="A32" s="12" t="s">
        <v>264</v>
      </c>
      <c r="B32" s="12">
        <v>2019</v>
      </c>
      <c r="C32" s="35" t="s">
        <v>116</v>
      </c>
      <c r="D32" s="12" t="s">
        <v>95</v>
      </c>
      <c r="E32" s="12" t="str">
        <f>CONCATENATE(Headings!A32," ",Headings!B32," ",Headings!C32," ",Headings!D32)</f>
        <v>August 2019 Inter County River Improvement Property Tax Forecast</v>
      </c>
      <c r="F32" s="12" t="str">
        <f t="shared" si="0"/>
        <v>Page 32</v>
      </c>
      <c r="G32" s="12" t="str">
        <f t="shared" si="1"/>
        <v>August 2019 Forecast Page 32</v>
      </c>
      <c r="H32" s="12" t="s">
        <v>48</v>
      </c>
    </row>
    <row r="33" spans="1:8" x14ac:dyDescent="0.3">
      <c r="A33" s="12" t="s">
        <v>264</v>
      </c>
      <c r="B33" s="12">
        <v>2019</v>
      </c>
      <c r="C33" s="10" t="s">
        <v>23</v>
      </c>
      <c r="D33" s="12" t="s">
        <v>95</v>
      </c>
      <c r="E33" s="12" t="str">
        <f>CONCATENATE(Headings!A33," ",Headings!B33," ",Headings!C33," ",Headings!D33)</f>
        <v>August 2019 AFIS Lid Lift Forecast</v>
      </c>
      <c r="F33" s="12" t="str">
        <f t="shared" si="0"/>
        <v>Page 33</v>
      </c>
      <c r="G33" s="12" t="str">
        <f t="shared" si="1"/>
        <v>August 2019 Forecast Page 33</v>
      </c>
      <c r="H33" s="12" t="s">
        <v>146</v>
      </c>
    </row>
    <row r="34" spans="1:8" x14ac:dyDescent="0.3">
      <c r="A34" s="12" t="s">
        <v>264</v>
      </c>
      <c r="B34" s="12">
        <v>2019</v>
      </c>
      <c r="C34" s="10" t="s">
        <v>138</v>
      </c>
      <c r="D34" s="12" t="s">
        <v>95</v>
      </c>
      <c r="E34" s="12" t="str">
        <f>CONCATENATE(Headings!A34," ",Headings!B34," ",Headings!C34," ",Headings!D34)</f>
        <v>August 2019 Parks Lid Lift Forecast</v>
      </c>
      <c r="F34" s="12" t="str">
        <f t="shared" si="0"/>
        <v>Page 34</v>
      </c>
      <c r="G34" s="12" t="str">
        <f t="shared" si="1"/>
        <v>August 2019 Forecast Page 34</v>
      </c>
      <c r="H34" s="12" t="s">
        <v>147</v>
      </c>
    </row>
    <row r="35" spans="1:8" x14ac:dyDescent="0.3">
      <c r="A35" s="12" t="s">
        <v>264</v>
      </c>
      <c r="B35" s="12">
        <v>2019</v>
      </c>
      <c r="C35" s="10" t="s">
        <v>24</v>
      </c>
      <c r="D35" s="12" t="s">
        <v>95</v>
      </c>
      <c r="E35" s="12" t="str">
        <f>CONCATENATE(Headings!A35," ",Headings!B35," ",Headings!C35," ",Headings!D35)</f>
        <v>August 2019 Children and Family Justice Center Lid Lift Forecast</v>
      </c>
      <c r="F35" s="12" t="str">
        <f t="shared" si="0"/>
        <v>Page 35</v>
      </c>
      <c r="G35" s="12" t="str">
        <f t="shared" si="1"/>
        <v>August 2019 Forecast Page 35</v>
      </c>
      <c r="H35" s="12" t="s">
        <v>118</v>
      </c>
    </row>
    <row r="36" spans="1:8" x14ac:dyDescent="0.3">
      <c r="A36" s="12" t="s">
        <v>264</v>
      </c>
      <c r="B36" s="12">
        <v>2019</v>
      </c>
      <c r="C36" s="10" t="s">
        <v>259</v>
      </c>
      <c r="D36" s="12" t="s">
        <v>95</v>
      </c>
      <c r="E36" s="12" t="str">
        <f>CONCATENATE(Headings!A36," ",Headings!B36," ",Headings!C36," ",Headings!D36)</f>
        <v>August 2019 Veterans, Seniors, and Human Services Lid Lift Forecast</v>
      </c>
      <c r="F36" s="12" t="str">
        <f t="shared" si="0"/>
        <v>Page 36</v>
      </c>
      <c r="G36" s="12" t="str">
        <f t="shared" si="1"/>
        <v>August 2019 Forecast Page 36</v>
      </c>
      <c r="H36" s="12" t="s">
        <v>119</v>
      </c>
    </row>
    <row r="37" spans="1:8" x14ac:dyDescent="0.3">
      <c r="A37" s="12" t="s">
        <v>264</v>
      </c>
      <c r="B37" s="12">
        <v>2019</v>
      </c>
      <c r="C37" s="10" t="s">
        <v>175</v>
      </c>
      <c r="D37" s="12" t="s">
        <v>95</v>
      </c>
      <c r="E37" s="12" t="str">
        <f>CONCATENATE(Headings!A37," ",Headings!B37," ",Headings!C37," ",Headings!D37)</f>
        <v>August 2019 PSERN Forecast</v>
      </c>
      <c r="F37" s="12" t="str">
        <f t="shared" si="0"/>
        <v>Page 37</v>
      </c>
      <c r="G37" s="12" t="str">
        <f t="shared" si="1"/>
        <v>August 2019 Forecast Page 37</v>
      </c>
      <c r="H37" s="12" t="s">
        <v>0</v>
      </c>
    </row>
    <row r="38" spans="1:8" x14ac:dyDescent="0.3">
      <c r="A38" s="12" t="s">
        <v>264</v>
      </c>
      <c r="B38" s="12">
        <v>2019</v>
      </c>
      <c r="C38" s="10" t="s">
        <v>190</v>
      </c>
      <c r="D38" s="12" t="s">
        <v>95</v>
      </c>
      <c r="E38" s="12" t="str">
        <f>CONCATENATE(Headings!A38," ",Headings!B38," ",Headings!C38," ",Headings!D38)</f>
        <v>August 2019 Best Start For Kids Forecast</v>
      </c>
      <c r="F38" s="12" t="str">
        <f t="shared" si="0"/>
        <v>Page 38</v>
      </c>
      <c r="G38" s="12" t="str">
        <f t="shared" si="1"/>
        <v>August 2019 Forecast Page 38</v>
      </c>
      <c r="H38" s="12" t="s">
        <v>1</v>
      </c>
    </row>
    <row r="39" spans="1:8" x14ac:dyDescent="0.3">
      <c r="A39" s="12" t="s">
        <v>264</v>
      </c>
      <c r="B39" s="12">
        <v>2019</v>
      </c>
      <c r="C39" s="10" t="s">
        <v>53</v>
      </c>
      <c r="D39" s="12" t="s">
        <v>95</v>
      </c>
      <c r="E39" s="12" t="str">
        <f>CONCATENATE(Headings!A39," ",Headings!B39," ",Headings!C39," ",Headings!D39)</f>
        <v>August 2019 Emergency Medical Services (EMS) Property Tax Forecast</v>
      </c>
      <c r="F39" s="12" t="str">
        <f t="shared" si="0"/>
        <v>Page 39</v>
      </c>
      <c r="G39" s="12" t="str">
        <f t="shared" si="1"/>
        <v>August 2019 Forecast Page 39</v>
      </c>
      <c r="H39" s="12" t="s">
        <v>2</v>
      </c>
    </row>
    <row r="40" spans="1:8" x14ac:dyDescent="0.3">
      <c r="A40" s="12" t="s">
        <v>264</v>
      </c>
      <c r="B40" s="12">
        <v>2019</v>
      </c>
      <c r="C40" s="10" t="s">
        <v>72</v>
      </c>
      <c r="D40" s="12" t="s">
        <v>95</v>
      </c>
      <c r="E40" s="12" t="str">
        <f>CONCATENATE(Headings!A40," ",Headings!B40," ",Headings!C40," ",Headings!D40)</f>
        <v>August 2019 Conservation Futures Property Tax Forecast</v>
      </c>
      <c r="F40" s="12" t="str">
        <f t="shared" si="0"/>
        <v>Page 40</v>
      </c>
      <c r="G40" s="12" t="str">
        <f t="shared" si="1"/>
        <v>August 2019 Forecast Page 40</v>
      </c>
      <c r="H40" s="12" t="s">
        <v>3</v>
      </c>
    </row>
    <row r="41" spans="1:8" x14ac:dyDescent="0.3">
      <c r="A41" s="12" t="s">
        <v>264</v>
      </c>
      <c r="B41" s="12">
        <v>2019</v>
      </c>
      <c r="C41" s="10" t="s">
        <v>22</v>
      </c>
      <c r="D41" s="12" t="s">
        <v>95</v>
      </c>
      <c r="E41" s="12" t="str">
        <f>CONCATENATE(Headings!A41," ",Headings!B41," ",Headings!C41," ",Headings!D41)</f>
        <v>August 2019 Unincorporated Area/Roads Property Tax Levy Forecast</v>
      </c>
      <c r="F41" s="12" t="str">
        <f t="shared" si="0"/>
        <v>Page 41</v>
      </c>
      <c r="G41" s="12" t="str">
        <f>CONCATENATE(A41," ",B41," ",D41," ",H41)</f>
        <v>August 2019 Forecast Page 41</v>
      </c>
      <c r="H41" s="12" t="s">
        <v>110</v>
      </c>
    </row>
    <row r="42" spans="1:8" x14ac:dyDescent="0.3">
      <c r="A42" s="12" t="s">
        <v>264</v>
      </c>
      <c r="B42" s="12">
        <v>2019</v>
      </c>
      <c r="C42" s="10"/>
      <c r="F42" s="12" t="str">
        <f>H42</f>
        <v>Page 42</v>
      </c>
      <c r="G42" s="12" t="str">
        <f>CONCATENATE(A42," ",B42," ",D42," ",H42)</f>
        <v>August 2019  Page 42</v>
      </c>
      <c r="H42" s="12" t="s">
        <v>141</v>
      </c>
    </row>
    <row r="43" spans="1:8" x14ac:dyDescent="0.3">
      <c r="A43" s="12" t="s">
        <v>264</v>
      </c>
      <c r="B43" s="12">
        <v>2019</v>
      </c>
      <c r="C43" s="10" t="s">
        <v>73</v>
      </c>
      <c r="D43" s="12" t="s">
        <v>95</v>
      </c>
      <c r="E43" s="12" t="str">
        <f>CONCATENATE(Headings!A43," ",Headings!B43," ",Headings!C43," ",Headings!D43)</f>
        <v>August 2019 Flood District Property Tax Forecast</v>
      </c>
      <c r="F43" s="12" t="str">
        <f t="shared" si="0"/>
        <v>Page 43</v>
      </c>
      <c r="G43" s="12" t="str">
        <f t="shared" si="1"/>
        <v>August 2019 Forecast Page 43</v>
      </c>
      <c r="H43" s="12" t="s">
        <v>120</v>
      </c>
    </row>
    <row r="44" spans="1:8" x14ac:dyDescent="0.3">
      <c r="A44" s="12" t="s">
        <v>264</v>
      </c>
      <c r="B44" s="12">
        <v>2019</v>
      </c>
      <c r="C44" s="10" t="s">
        <v>213</v>
      </c>
      <c r="D44" s="12" t="s">
        <v>95</v>
      </c>
      <c r="E44" s="12" t="str">
        <f>CONCATENATE(Headings!A44," ",Headings!B44," ",Headings!C44," ",Headings!D44)</f>
        <v>August 2019 Marine Levy Property Tax Forecast</v>
      </c>
      <c r="F44" s="12" t="str">
        <f t="shared" si="0"/>
        <v>Page 44</v>
      </c>
      <c r="G44" s="12" t="str">
        <f>CONCATENATE(A44," ",B44," ",D44," ",H44)</f>
        <v>August 2019 Forecast Page 44</v>
      </c>
      <c r="H44" s="12" t="s">
        <v>176</v>
      </c>
    </row>
    <row r="45" spans="1:8" x14ac:dyDescent="0.3">
      <c r="A45" s="12" t="s">
        <v>264</v>
      </c>
      <c r="B45" s="12">
        <v>2019</v>
      </c>
      <c r="C45" s="10" t="s">
        <v>21</v>
      </c>
      <c r="D45" s="12" t="s">
        <v>95</v>
      </c>
      <c r="E45" s="12" t="str">
        <f>CONCATENATE(Headings!A45," ",Headings!B45," ",Headings!C45," ",Headings!D45)</f>
        <v>August 2019 Transit Property Tax Forecast</v>
      </c>
      <c r="F45" s="12" t="str">
        <f t="shared" si="0"/>
        <v>Page 45</v>
      </c>
      <c r="G45" s="12" t="str">
        <f t="shared" si="1"/>
        <v>August 2019 Forecast Page 45</v>
      </c>
      <c r="H45" s="12" t="s">
        <v>181</v>
      </c>
    </row>
    <row r="46" spans="1:8" x14ac:dyDescent="0.3">
      <c r="A46" s="12" t="s">
        <v>264</v>
      </c>
      <c r="B46" s="12">
        <v>2019</v>
      </c>
      <c r="C46" s="10" t="s">
        <v>64</v>
      </c>
      <c r="D46" s="12" t="s">
        <v>95</v>
      </c>
      <c r="E46" s="12" t="str">
        <f>CONCATENATE(Headings!A46," ",Headings!B46," ",Headings!C46," ",Headings!D46)</f>
        <v>August 2019 UTGO Bond Property Tax Forecast</v>
      </c>
      <c r="F46" s="12" t="str">
        <f>H46</f>
        <v>Page 46</v>
      </c>
      <c r="G46" s="12" t="str">
        <f>CONCATENATE(A46," ",B46," ",D46," ",H46)</f>
        <v>August 2019 Forecast Page 46</v>
      </c>
      <c r="H46" s="12" t="s">
        <v>184</v>
      </c>
    </row>
    <row r="47" spans="1:8" x14ac:dyDescent="0.3">
      <c r="A47" s="12" t="s">
        <v>264</v>
      </c>
      <c r="B47" s="12">
        <v>2019</v>
      </c>
      <c r="C47" s="12" t="s">
        <v>254</v>
      </c>
      <c r="D47" s="12" t="s">
        <v>95</v>
      </c>
      <c r="E47" s="12" t="str">
        <f>CONCATENATE(Headings!A47," ",Headings!B47," ",Headings!C47," ",Headings!D47)</f>
        <v>August 2019 King County Inflation + Population Index Forecast</v>
      </c>
      <c r="F47" s="12" t="str">
        <f t="shared" ref="F47" si="2">H47</f>
        <v>Page 47</v>
      </c>
      <c r="G47" s="12" t="str">
        <f t="shared" ref="G47" si="3">CONCATENATE(A47," ",B47," ",D47," ",H47)</f>
        <v>August 2019 Forecast Page 47</v>
      </c>
      <c r="H47" s="12" t="s">
        <v>192</v>
      </c>
    </row>
    <row r="48" spans="1:8" x14ac:dyDescent="0.3">
      <c r="A48" s="12" t="s">
        <v>264</v>
      </c>
      <c r="B48" s="12">
        <v>2019</v>
      </c>
      <c r="C48" s="10" t="s">
        <v>226</v>
      </c>
      <c r="D48" s="12" t="s">
        <v>148</v>
      </c>
      <c r="E48" s="12" t="str">
        <f>CONCATENATE(Headings!A48," ",Headings!B48," ",Headings!C48," ",Headings!D48)</f>
        <v>August 2019 Annexation Assumptions Appendix</v>
      </c>
      <c r="F48" s="12" t="str">
        <f>H48</f>
        <v>Page 48</v>
      </c>
      <c r="G48" s="12" t="str">
        <f>CONCATENATE(A48," ",B48," ",D48," ",H48)</f>
        <v>August 2019 Appendix Page 48</v>
      </c>
      <c r="H48" s="12" t="s">
        <v>248</v>
      </c>
    </row>
    <row r="49" spans="3:6" x14ac:dyDescent="0.3">
      <c r="C49" s="10"/>
    </row>
    <row r="50" spans="3:6" x14ac:dyDescent="0.3">
      <c r="C50" s="10"/>
      <c r="E50" s="12" t="s">
        <v>261</v>
      </c>
      <c r="F50" s="12" t="s">
        <v>262</v>
      </c>
    </row>
    <row r="51" spans="3:6" x14ac:dyDescent="0.3">
      <c r="F51" s="12" t="s">
        <v>263</v>
      </c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6" t="str">
        <f>Headings!E5</f>
        <v>August 2019 Unincorporated New Construction Forecast</v>
      </c>
      <c r="B1" s="217"/>
      <c r="C1" s="217"/>
      <c r="D1" s="217"/>
      <c r="E1" s="217"/>
    </row>
    <row r="2" spans="1:5" ht="21.75" customHeight="1" x14ac:dyDescent="0.3">
      <c r="A2" s="216" t="s">
        <v>91</v>
      </c>
      <c r="B2" s="217"/>
      <c r="C2" s="217"/>
      <c r="D2" s="217"/>
      <c r="E2" s="217"/>
    </row>
    <row r="4" spans="1:5" ht="66" customHeight="1" x14ac:dyDescent="0.3">
      <c r="A4" s="21" t="s">
        <v>115</v>
      </c>
      <c r="B4" s="32" t="s">
        <v>87</v>
      </c>
      <c r="C4" s="32" t="s">
        <v>33</v>
      </c>
      <c r="D4" s="24" t="str">
        <f>Headings!E50</f>
        <v>% Change from July 2019 Forecast</v>
      </c>
      <c r="E4" s="36" t="str">
        <f>Headings!F50</f>
        <v>$ Change from July 2019 Forecast</v>
      </c>
    </row>
    <row r="5" spans="1:5" s="54" customFormat="1" ht="18" customHeight="1" x14ac:dyDescent="0.25">
      <c r="A5" s="39">
        <v>2009</v>
      </c>
      <c r="B5" s="40">
        <v>821583000</v>
      </c>
      <c r="C5" s="82" t="s">
        <v>85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304665097</v>
      </c>
      <c r="C6" s="46">
        <v>-0.62917307563569347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267511475.00000003</v>
      </c>
      <c r="C7" s="46">
        <v>-0.1219490593633703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180324673</v>
      </c>
      <c r="C8" s="46">
        <v>-0.32591798912551329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198251903</v>
      </c>
      <c r="C9" s="47">
        <v>9.9416400993556753E-2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299208000</v>
      </c>
      <c r="C10" s="46">
        <v>0.50923141454031851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251120765</v>
      </c>
      <c r="C11" s="46">
        <v>-0.16071507112109307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311033282</v>
      </c>
      <c r="C12" s="46">
        <v>0.23858049731570397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333644251</v>
      </c>
      <c r="C13" s="46">
        <v>7.2696300712925099E-2</v>
      </c>
      <c r="D13" s="47">
        <v>0</v>
      </c>
      <c r="E13" s="48">
        <v>0</v>
      </c>
    </row>
    <row r="14" spans="1:5" s="54" customFormat="1" ht="18" customHeight="1" x14ac:dyDescent="0.25">
      <c r="A14" s="44">
        <v>2018</v>
      </c>
      <c r="B14" s="45">
        <v>368351577</v>
      </c>
      <c r="C14" s="46">
        <v>0.10402494841728882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2019</v>
      </c>
      <c r="B15" s="50">
        <v>451503571</v>
      </c>
      <c r="C15" s="51">
        <v>0.22574083889425012</v>
      </c>
      <c r="D15" s="56">
        <v>0</v>
      </c>
      <c r="E15" s="85">
        <v>0</v>
      </c>
    </row>
    <row r="16" spans="1:5" s="54" customFormat="1" ht="18" customHeight="1" thickTop="1" x14ac:dyDescent="0.25">
      <c r="A16" s="44">
        <v>2020</v>
      </c>
      <c r="B16" s="45">
        <v>444621947.30396599</v>
      </c>
      <c r="C16" s="46">
        <v>-1.5241570915579761E-2</v>
      </c>
      <c r="D16" s="47">
        <v>-1.6923076923074598E-2</v>
      </c>
      <c r="E16" s="48">
        <v>-7653898.9363739491</v>
      </c>
    </row>
    <row r="17" spans="1:5" s="54" customFormat="1" ht="18" customHeight="1" x14ac:dyDescent="0.25">
      <c r="A17" s="44">
        <v>2021</v>
      </c>
      <c r="B17" s="45">
        <v>404516334.74210399</v>
      </c>
      <c r="C17" s="46">
        <v>-9.0201603418474052E-2</v>
      </c>
      <c r="D17" s="47">
        <v>-1.662071239766294E-2</v>
      </c>
      <c r="E17" s="48">
        <v>-6836985.224996984</v>
      </c>
    </row>
    <row r="18" spans="1:5" s="54" customFormat="1" ht="18" customHeight="1" x14ac:dyDescent="0.25">
      <c r="A18" s="44">
        <v>2022</v>
      </c>
      <c r="B18" s="45">
        <v>379171895.17492002</v>
      </c>
      <c r="C18" s="46">
        <v>-6.2653686366811678E-2</v>
      </c>
      <c r="D18" s="47">
        <v>-1.4525837017405507E-2</v>
      </c>
      <c r="E18" s="48">
        <v>-5588973.6715390086</v>
      </c>
    </row>
    <row r="19" spans="1:5" s="54" customFormat="1" ht="18" customHeight="1" x14ac:dyDescent="0.25">
      <c r="A19" s="44">
        <v>2023</v>
      </c>
      <c r="B19" s="45">
        <v>335962922.50408882</v>
      </c>
      <c r="C19" s="46">
        <v>-0.11395615872557741</v>
      </c>
      <c r="D19" s="47">
        <v>-1.1631758039147289E-2</v>
      </c>
      <c r="E19" s="48">
        <v>-3953829.41173774</v>
      </c>
    </row>
    <row r="20" spans="1:5" s="54" customFormat="1" ht="18" customHeight="1" x14ac:dyDescent="0.25">
      <c r="A20" s="44">
        <v>2024</v>
      </c>
      <c r="B20" s="45">
        <v>329904024.51774001</v>
      </c>
      <c r="C20" s="46">
        <v>-1.8034424576346075E-2</v>
      </c>
      <c r="D20" s="47">
        <v>-3.0247053551465397E-2</v>
      </c>
      <c r="E20" s="48">
        <v>-10289862.725322068</v>
      </c>
    </row>
    <row r="21" spans="1:5" ht="18" customHeight="1" x14ac:dyDescent="0.3">
      <c r="A21" s="44">
        <v>2025</v>
      </c>
      <c r="B21" s="45">
        <v>291669686.91142946</v>
      </c>
      <c r="C21" s="46">
        <v>-0.11589533550614373</v>
      </c>
      <c r="D21" s="47">
        <v>-4.6460325703644778E-2</v>
      </c>
      <c r="E21" s="48">
        <v>-14211331.753746748</v>
      </c>
    </row>
    <row r="22" spans="1:5" s="156" customFormat="1" ht="18" customHeight="1" x14ac:dyDescent="0.3">
      <c r="A22" s="44">
        <v>2026</v>
      </c>
      <c r="B22" s="45">
        <v>306687433.14013112</v>
      </c>
      <c r="C22" s="46">
        <v>5.1488882467453756E-2</v>
      </c>
      <c r="D22" s="47">
        <v>-4.7498836252010013E-2</v>
      </c>
      <c r="E22" s="48">
        <v>-15293730.571363926</v>
      </c>
    </row>
    <row r="23" spans="1:5" s="193" customFormat="1" ht="18" customHeight="1" x14ac:dyDescent="0.3">
      <c r="A23" s="44">
        <v>2027</v>
      </c>
      <c r="B23" s="45">
        <v>321854263.47005332</v>
      </c>
      <c r="C23" s="46">
        <v>4.9453706578815648E-2</v>
      </c>
      <c r="D23" s="47">
        <v>-5.6547066593935047E-2</v>
      </c>
      <c r="E23" s="48">
        <v>-19290749.782585859</v>
      </c>
    </row>
    <row r="24" spans="1:5" s="195" customFormat="1" ht="18" customHeight="1" x14ac:dyDescent="0.3">
      <c r="A24" s="44">
        <v>2028</v>
      </c>
      <c r="B24" s="45">
        <v>334180762.67252135</v>
      </c>
      <c r="C24" s="46">
        <v>3.8298387194162231E-2</v>
      </c>
      <c r="D24" s="47">
        <v>-5.4914249234251367E-2</v>
      </c>
      <c r="E24" s="48">
        <v>-19417587.955190361</v>
      </c>
    </row>
    <row r="25" spans="1:5" s="115" customFormat="1" ht="21.75" customHeight="1" x14ac:dyDescent="0.3">
      <c r="A25" s="25" t="s">
        <v>4</v>
      </c>
      <c r="B25" s="3"/>
      <c r="C25" s="3"/>
    </row>
    <row r="26" spans="1:5" ht="21.75" customHeight="1" x14ac:dyDescent="0.3">
      <c r="A26" s="136" t="s">
        <v>117</v>
      </c>
      <c r="B26" s="3"/>
      <c r="C26" s="3"/>
    </row>
    <row r="27" spans="1:5" ht="21.75" customHeight="1" x14ac:dyDescent="0.3">
      <c r="A27" s="137" t="s">
        <v>197</v>
      </c>
      <c r="B27" s="3"/>
      <c r="C27" s="3"/>
    </row>
    <row r="28" spans="1:5" ht="21.75" customHeight="1" x14ac:dyDescent="0.3">
      <c r="A28" s="135"/>
      <c r="B28" s="3"/>
      <c r="C28" s="3"/>
    </row>
    <row r="29" spans="1:5" ht="21.75" customHeight="1" x14ac:dyDescent="0.3">
      <c r="A29" s="138"/>
      <c r="B29" s="3"/>
      <c r="C29" s="3"/>
    </row>
    <row r="30" spans="1:5" ht="21.75" customHeight="1" x14ac:dyDescent="0.3">
      <c r="A30" s="209" t="str">
        <f>Headings!F5</f>
        <v>Page 5</v>
      </c>
      <c r="B30" s="210"/>
      <c r="C30" s="210"/>
      <c r="D30" s="210"/>
      <c r="E30" s="217"/>
    </row>
    <row r="32" spans="1:5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6" t="str">
        <f>Headings!E6</f>
        <v>August 2019 King County Sales and Use Taxbase Forecast</v>
      </c>
      <c r="B1" s="217"/>
      <c r="C1" s="217"/>
      <c r="D1" s="217"/>
      <c r="E1" s="217"/>
    </row>
    <row r="2" spans="1:5" ht="21.75" customHeight="1" x14ac:dyDescent="0.3">
      <c r="A2" s="216" t="s">
        <v>91</v>
      </c>
      <c r="B2" s="217"/>
      <c r="C2" s="217"/>
      <c r="D2" s="217"/>
      <c r="E2" s="217"/>
    </row>
    <row r="4" spans="1:5" ht="66" customHeight="1" x14ac:dyDescent="0.3">
      <c r="A4" s="21" t="s">
        <v>115</v>
      </c>
      <c r="B4" s="32" t="s">
        <v>87</v>
      </c>
      <c r="C4" s="32" t="s">
        <v>33</v>
      </c>
      <c r="D4" s="24" t="str">
        <f>Headings!E50</f>
        <v>% Change from July 2019 Forecast</v>
      </c>
      <c r="E4" s="36" t="str">
        <f>Headings!F50</f>
        <v>$ Change from July 2019 Forecast</v>
      </c>
    </row>
    <row r="5" spans="1:5" s="54" customFormat="1" ht="18" customHeight="1" x14ac:dyDescent="0.25">
      <c r="A5" s="39">
        <v>2009</v>
      </c>
      <c r="B5" s="40">
        <v>40783082660</v>
      </c>
      <c r="C5" s="82" t="s">
        <v>85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40506885020</v>
      </c>
      <c r="C6" s="46">
        <v>-6.772358095208264E-3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42349096619</v>
      </c>
      <c r="C7" s="46">
        <v>4.5478974699990404E-2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45178847087</v>
      </c>
      <c r="C8" s="46">
        <v>6.6819618218973531E-2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48553937855.999901</v>
      </c>
      <c r="C9" s="47">
        <v>7.4705110612950154E-2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52335343480</v>
      </c>
      <c r="C10" s="46">
        <v>7.788051373330207E-2</v>
      </c>
      <c r="D10" s="47">
        <v>0</v>
      </c>
      <c r="E10" s="48">
        <v>0</v>
      </c>
    </row>
    <row r="11" spans="1:5" s="59" customFormat="1" ht="18" customHeight="1" x14ac:dyDescent="0.25">
      <c r="A11" s="44">
        <v>2015</v>
      </c>
      <c r="B11" s="45">
        <v>57615757460</v>
      </c>
      <c r="C11" s="46">
        <v>0.10089575474015788</v>
      </c>
      <c r="D11" s="47">
        <v>0</v>
      </c>
      <c r="E11" s="48">
        <v>0</v>
      </c>
    </row>
    <row r="12" spans="1:5" s="59" customFormat="1" ht="18" customHeight="1" x14ac:dyDescent="0.25">
      <c r="A12" s="44">
        <v>2016</v>
      </c>
      <c r="B12" s="45">
        <v>62234630016.999901</v>
      </c>
      <c r="C12" s="46">
        <v>8.0166828670204859E-2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65826124662</v>
      </c>
      <c r="C13" s="46">
        <v>5.7708941854704543E-2</v>
      </c>
      <c r="D13" s="47">
        <v>0</v>
      </c>
      <c r="E13" s="48">
        <v>0</v>
      </c>
    </row>
    <row r="14" spans="1:5" s="54" customFormat="1" ht="18" customHeight="1" thickBot="1" x14ac:dyDescent="0.3">
      <c r="A14" s="49">
        <v>2018</v>
      </c>
      <c r="B14" s="50">
        <v>72726583625.999908</v>
      </c>
      <c r="C14" s="51">
        <v>0.10482857679123558</v>
      </c>
      <c r="D14" s="56">
        <v>0</v>
      </c>
      <c r="E14" s="85">
        <v>0</v>
      </c>
    </row>
    <row r="15" spans="1:5" s="54" customFormat="1" ht="18" customHeight="1" thickTop="1" x14ac:dyDescent="0.25">
      <c r="A15" s="44">
        <v>2019</v>
      </c>
      <c r="B15" s="45">
        <v>75839973001.631607</v>
      </c>
      <c r="C15" s="46">
        <v>4.2809509541139157E-2</v>
      </c>
      <c r="D15" s="47">
        <v>1.3105288682346838E-3</v>
      </c>
      <c r="E15" s="48">
        <v>99260390.377716064</v>
      </c>
    </row>
    <row r="16" spans="1:5" s="54" customFormat="1" ht="18" customHeight="1" x14ac:dyDescent="0.25">
      <c r="A16" s="44">
        <v>2020</v>
      </c>
      <c r="B16" s="45">
        <v>77466354906.551804</v>
      </c>
      <c r="C16" s="46">
        <v>2.14449167180637E-2</v>
      </c>
      <c r="D16" s="47">
        <v>3.5363407784125833E-3</v>
      </c>
      <c r="E16" s="48">
        <v>272982072.17739868</v>
      </c>
    </row>
    <row r="17" spans="1:5" s="54" customFormat="1" ht="18" customHeight="1" x14ac:dyDescent="0.25">
      <c r="A17" s="44">
        <v>2021</v>
      </c>
      <c r="B17" s="45">
        <v>80022774293.350601</v>
      </c>
      <c r="C17" s="46">
        <v>3.3000383068012118E-2</v>
      </c>
      <c r="D17" s="47">
        <v>9.2868036844784285E-4</v>
      </c>
      <c r="E17" s="48">
        <v>74246628.128997803</v>
      </c>
    </row>
    <row r="18" spans="1:5" s="54" customFormat="1" ht="18" customHeight="1" x14ac:dyDescent="0.25">
      <c r="A18" s="44">
        <v>2022</v>
      </c>
      <c r="B18" s="45">
        <v>82823483171.004211</v>
      </c>
      <c r="C18" s="46">
        <v>3.4998897531178574E-2</v>
      </c>
      <c r="D18" s="47">
        <v>1.3275272254296144E-3</v>
      </c>
      <c r="E18" s="48">
        <v>109804660.13861084</v>
      </c>
    </row>
    <row r="19" spans="1:5" s="54" customFormat="1" ht="18" customHeight="1" x14ac:dyDescent="0.25">
      <c r="A19" s="44">
        <v>2023</v>
      </c>
      <c r="B19" s="45">
        <v>86344860027.929001</v>
      </c>
      <c r="C19" s="46">
        <v>4.2516647719998302E-2</v>
      </c>
      <c r="D19" s="47">
        <v>1.5779602650842772E-3</v>
      </c>
      <c r="E19" s="48">
        <v>136034101.81098938</v>
      </c>
    </row>
    <row r="20" spans="1:5" s="54" customFormat="1" ht="18" customHeight="1" x14ac:dyDescent="0.25">
      <c r="A20" s="44">
        <v>2024</v>
      </c>
      <c r="B20" s="45">
        <v>89876938438.289597</v>
      </c>
      <c r="C20" s="46">
        <v>4.0906643536373855E-2</v>
      </c>
      <c r="D20" s="47">
        <v>-6.4472858243448394E-3</v>
      </c>
      <c r="E20" s="48">
        <v>-583222513.37159729</v>
      </c>
    </row>
    <row r="21" spans="1:5" s="54" customFormat="1" ht="18" customHeight="1" x14ac:dyDescent="0.25">
      <c r="A21" s="44">
        <v>2025</v>
      </c>
      <c r="B21" s="45">
        <v>92942460827.399002</v>
      </c>
      <c r="C21" s="46">
        <v>3.4107997472724527E-2</v>
      </c>
      <c r="D21" s="47">
        <v>-7.2850753984677885E-3</v>
      </c>
      <c r="E21" s="48">
        <v>-682061705.79989624</v>
      </c>
    </row>
    <row r="22" spans="1:5" s="54" customFormat="1" ht="18" customHeight="1" x14ac:dyDescent="0.25">
      <c r="A22" s="44">
        <v>2026</v>
      </c>
      <c r="B22" s="45">
        <v>96466680885.358704</v>
      </c>
      <c r="C22" s="46">
        <v>3.7918299414348766E-2</v>
      </c>
      <c r="D22" s="47">
        <v>-4.2200353077329611E-3</v>
      </c>
      <c r="E22" s="48">
        <v>-408818025.85958862</v>
      </c>
    </row>
    <row r="23" spans="1:5" s="54" customFormat="1" ht="18" customHeight="1" x14ac:dyDescent="0.25">
      <c r="A23" s="44">
        <v>2027</v>
      </c>
      <c r="B23" s="45">
        <v>100694199033.967</v>
      </c>
      <c r="C23" s="46">
        <v>4.382360945570718E-2</v>
      </c>
      <c r="D23" s="47">
        <v>3.2445491281802852E-3</v>
      </c>
      <c r="E23" s="48">
        <v>325650686.03900146</v>
      </c>
    </row>
    <row r="24" spans="1:5" s="54" customFormat="1" ht="18" customHeight="1" x14ac:dyDescent="0.25">
      <c r="A24" s="44">
        <v>2028</v>
      </c>
      <c r="B24" s="45">
        <v>103951798157.54199</v>
      </c>
      <c r="C24" s="46">
        <v>3.2351408073429511E-2</v>
      </c>
      <c r="D24" s="47">
        <v>-2.0794952007124889E-3</v>
      </c>
      <c r="E24" s="48">
        <v>-216617720.88500977</v>
      </c>
    </row>
    <row r="25" spans="1:5" ht="21.75" customHeight="1" x14ac:dyDescent="0.3">
      <c r="A25" s="25" t="s">
        <v>4</v>
      </c>
      <c r="B25" s="31"/>
      <c r="C25" s="5"/>
      <c r="D25" s="5"/>
    </row>
    <row r="26" spans="1:5" ht="21.75" customHeight="1" x14ac:dyDescent="0.3">
      <c r="A26" s="139" t="s">
        <v>157</v>
      </c>
      <c r="B26" s="31"/>
      <c r="C26" s="5"/>
      <c r="D26" s="5"/>
    </row>
    <row r="27" spans="1:5" ht="21.75" customHeight="1" x14ac:dyDescent="0.3">
      <c r="A27" s="137" t="s">
        <v>239</v>
      </c>
      <c r="B27" s="3"/>
      <c r="C27" s="3"/>
    </row>
    <row r="28" spans="1:5" ht="21.75" customHeight="1" x14ac:dyDescent="0.3">
      <c r="A28" s="137" t="s">
        <v>238</v>
      </c>
      <c r="B28" s="3"/>
      <c r="C28" s="3"/>
    </row>
    <row r="29" spans="1:5" ht="21.75" customHeight="1" x14ac:dyDescent="0.3">
      <c r="A29" s="137"/>
    </row>
    <row r="30" spans="1:5" ht="21.75" customHeight="1" x14ac:dyDescent="0.3">
      <c r="A30" s="209" t="str">
        <f>Headings!F6</f>
        <v>Page 6</v>
      </c>
      <c r="B30" s="210"/>
      <c r="C30" s="210"/>
      <c r="D30" s="210"/>
      <c r="E30" s="217"/>
    </row>
    <row r="32" spans="1:5" ht="21.75" customHeight="1" x14ac:dyDescent="0.3">
      <c r="A32" s="206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6" t="str">
        <f>Headings!E7</f>
        <v>August 2019 Local and Option Sales Tax Forecast</v>
      </c>
      <c r="B1" s="217"/>
      <c r="C1" s="217"/>
      <c r="D1" s="217"/>
      <c r="E1" s="217"/>
    </row>
    <row r="2" spans="1:5" ht="21.75" customHeight="1" x14ac:dyDescent="0.3">
      <c r="A2" s="216" t="s">
        <v>91</v>
      </c>
      <c r="B2" s="217"/>
      <c r="C2" s="217"/>
      <c r="D2" s="217"/>
      <c r="E2" s="217"/>
    </row>
    <row r="4" spans="1:5" ht="66" customHeight="1" x14ac:dyDescent="0.3">
      <c r="A4" s="21" t="s">
        <v>115</v>
      </c>
      <c r="B4" s="32" t="s">
        <v>87</v>
      </c>
      <c r="C4" s="32" t="s">
        <v>33</v>
      </c>
      <c r="D4" s="24" t="str">
        <f>Headings!E50</f>
        <v>% Change from July 2019 Forecast</v>
      </c>
      <c r="E4" s="36" t="str">
        <f>Headings!F50</f>
        <v>$ Change from July 2019 Forecast</v>
      </c>
    </row>
    <row r="5" spans="1:5" s="54" customFormat="1" ht="18" customHeight="1" x14ac:dyDescent="0.25">
      <c r="A5" s="39">
        <v>2010</v>
      </c>
      <c r="B5" s="40">
        <v>76040263.195849806</v>
      </c>
      <c r="C5" s="82" t="s">
        <v>85</v>
      </c>
      <c r="D5" s="52">
        <v>0</v>
      </c>
      <c r="E5" s="43">
        <v>0</v>
      </c>
    </row>
    <row r="6" spans="1:5" s="54" customFormat="1" ht="18" customHeight="1" x14ac:dyDescent="0.25">
      <c r="A6" s="44">
        <v>2011</v>
      </c>
      <c r="B6" s="45">
        <v>81032753.428631201</v>
      </c>
      <c r="C6" s="46">
        <v>6.5655877859374323E-2</v>
      </c>
      <c r="D6" s="47">
        <v>0</v>
      </c>
      <c r="E6" s="48">
        <v>0</v>
      </c>
    </row>
    <row r="7" spans="1:5" s="54" customFormat="1" ht="18" customHeight="1" x14ac:dyDescent="0.25">
      <c r="A7" s="44">
        <v>2012</v>
      </c>
      <c r="B7" s="45">
        <v>83194188.868622601</v>
      </c>
      <c r="C7" s="46">
        <v>2.6673602321745982E-2</v>
      </c>
      <c r="D7" s="47">
        <v>0</v>
      </c>
      <c r="E7" s="48">
        <v>0</v>
      </c>
    </row>
    <row r="8" spans="1:5" s="54" customFormat="1" ht="18" customHeight="1" x14ac:dyDescent="0.25">
      <c r="A8" s="44">
        <v>2013</v>
      </c>
      <c r="B8" s="45">
        <v>89323495.415051565</v>
      </c>
      <c r="C8" s="47">
        <v>7.3674695670248758E-2</v>
      </c>
      <c r="D8" s="47">
        <v>0</v>
      </c>
      <c r="E8" s="48">
        <v>0</v>
      </c>
    </row>
    <row r="9" spans="1:5" s="54" customFormat="1" ht="18" customHeight="1" x14ac:dyDescent="0.25">
      <c r="A9" s="44">
        <v>2014</v>
      </c>
      <c r="B9" s="45">
        <v>96310935</v>
      </c>
      <c r="C9" s="46">
        <v>7.8226222031286596E-2</v>
      </c>
      <c r="D9" s="47">
        <v>0</v>
      </c>
      <c r="E9" s="48">
        <v>0</v>
      </c>
    </row>
    <row r="10" spans="1:5" s="54" customFormat="1" ht="18" customHeight="1" x14ac:dyDescent="0.25">
      <c r="A10" s="44">
        <v>2015</v>
      </c>
      <c r="B10" s="45">
        <v>104719894.34955275</v>
      </c>
      <c r="C10" s="46">
        <v>8.7310535917367593E-2</v>
      </c>
      <c r="D10" s="47">
        <v>0</v>
      </c>
      <c r="E10" s="48">
        <v>0</v>
      </c>
    </row>
    <row r="11" spans="1:5" s="54" customFormat="1" ht="18" customHeight="1" x14ac:dyDescent="0.25">
      <c r="A11" s="44">
        <v>2016</v>
      </c>
      <c r="B11" s="45">
        <v>112704885.56955276</v>
      </c>
      <c r="C11" s="46">
        <v>7.6250948013242725E-2</v>
      </c>
      <c r="D11" s="47">
        <v>0</v>
      </c>
      <c r="E11" s="48">
        <v>0</v>
      </c>
    </row>
    <row r="12" spans="1:5" s="54" customFormat="1" ht="18" customHeight="1" x14ac:dyDescent="0.25">
      <c r="A12" s="44">
        <v>2017</v>
      </c>
      <c r="B12" s="45">
        <v>118621545.57999998</v>
      </c>
      <c r="C12" s="46">
        <v>5.2496925759229152E-2</v>
      </c>
      <c r="D12" s="47">
        <v>0</v>
      </c>
      <c r="E12" s="48">
        <v>0</v>
      </c>
    </row>
    <row r="13" spans="1:5" s="54" customFormat="1" ht="18" customHeight="1" thickBot="1" x14ac:dyDescent="0.3">
      <c r="A13" s="49">
        <v>2018</v>
      </c>
      <c r="B13" s="50">
        <v>131938848.67999999</v>
      </c>
      <c r="C13" s="51">
        <v>0.11226715210027871</v>
      </c>
      <c r="D13" s="56">
        <v>0</v>
      </c>
      <c r="E13" s="85">
        <v>0</v>
      </c>
    </row>
    <row r="14" spans="1:5" s="54" customFormat="1" ht="18" customHeight="1" thickTop="1" x14ac:dyDescent="0.25">
      <c r="A14" s="44">
        <v>2019</v>
      </c>
      <c r="B14" s="45">
        <v>137978979.88909134</v>
      </c>
      <c r="C14" s="46">
        <v>4.5779778052640774E-2</v>
      </c>
      <c r="D14" s="47">
        <v>3.6430437991690212E-3</v>
      </c>
      <c r="E14" s="48">
        <v>500838.88909134269</v>
      </c>
    </row>
    <row r="15" spans="1:5" s="54" customFormat="1" ht="18" customHeight="1" x14ac:dyDescent="0.25">
      <c r="A15" s="44">
        <v>2020</v>
      </c>
      <c r="B15" s="45">
        <v>140369247.07262057</v>
      </c>
      <c r="C15" s="46">
        <v>1.7323415388710295E-2</v>
      </c>
      <c r="D15" s="47">
        <v>2.669870084929693E-3</v>
      </c>
      <c r="E15" s="48">
        <v>373769.73696392775</v>
      </c>
    </row>
    <row r="16" spans="1:5" s="54" customFormat="1" ht="18" customHeight="1" x14ac:dyDescent="0.25">
      <c r="A16" s="44">
        <v>2021</v>
      </c>
      <c r="B16" s="45">
        <v>145001485.9969855</v>
      </c>
      <c r="C16" s="46">
        <v>3.3000383068012118E-2</v>
      </c>
      <c r="D16" s="47">
        <v>6.4461174220209472E-5</v>
      </c>
      <c r="E16" s="48">
        <v>9346.363573461771</v>
      </c>
    </row>
    <row r="17" spans="1:5" s="54" customFormat="1" ht="18" customHeight="1" x14ac:dyDescent="0.25">
      <c r="A17" s="44">
        <v>2022</v>
      </c>
      <c r="B17" s="45">
        <v>150076378.14726257</v>
      </c>
      <c r="C17" s="46">
        <v>3.4998897531178352E-2</v>
      </c>
      <c r="D17" s="47">
        <v>4.6296365990317057E-4</v>
      </c>
      <c r="E17" s="48">
        <v>69447.757504075766</v>
      </c>
    </row>
    <row r="18" spans="1:5" s="54" customFormat="1" ht="18" customHeight="1" x14ac:dyDescent="0.25">
      <c r="A18" s="44">
        <v>2023</v>
      </c>
      <c r="B18" s="45">
        <v>152835083.62412822</v>
      </c>
      <c r="C18" s="46">
        <v>1.8382009953349598E-2</v>
      </c>
      <c r="D18" s="47">
        <v>8.17516296923948E-4</v>
      </c>
      <c r="E18" s="48">
        <v>124843.110327214</v>
      </c>
    </row>
    <row r="19" spans="1:5" s="54" customFormat="1" ht="18" customHeight="1" x14ac:dyDescent="0.25">
      <c r="A19" s="44">
        <v>2024</v>
      </c>
      <c r="B19" s="45">
        <v>159087053.90979236</v>
      </c>
      <c r="C19" s="46">
        <v>4.0906643536374077E-2</v>
      </c>
      <c r="D19" s="47">
        <v>-7.2016366572488222E-3</v>
      </c>
      <c r="E19" s="48">
        <v>-1153997.8322213888</v>
      </c>
    </row>
    <row r="20" spans="1:5" s="54" customFormat="1" ht="18" customHeight="1" x14ac:dyDescent="0.25">
      <c r="A20" s="44">
        <v>2025</v>
      </c>
      <c r="B20" s="45">
        <v>160501154.80644768</v>
      </c>
      <c r="C20" s="46">
        <v>8.8888496071914957E-3</v>
      </c>
      <c r="D20" s="47">
        <v>-7.9271046615161378E-3</v>
      </c>
      <c r="E20" s="48">
        <v>-1282475.7721163332</v>
      </c>
    </row>
    <row r="21" spans="1:5" s="54" customFormat="1" ht="18" customHeight="1" x14ac:dyDescent="0.25">
      <c r="A21" s="44">
        <v>2026</v>
      </c>
      <c r="B21" s="45">
        <v>166587085.6507473</v>
      </c>
      <c r="C21" s="46">
        <v>3.7918299414348766E-2</v>
      </c>
      <c r="D21" s="47">
        <v>-4.8640468573187823E-3</v>
      </c>
      <c r="E21" s="48">
        <v>-814247.93051692843</v>
      </c>
    </row>
    <row r="22" spans="1:5" s="54" customFormat="1" ht="18" customHeight="1" x14ac:dyDescent="0.25">
      <c r="A22" s="44">
        <v>2027</v>
      </c>
      <c r="B22" s="45">
        <v>173887533.03267008</v>
      </c>
      <c r="C22" s="46">
        <v>4.382360945570718E-2</v>
      </c>
      <c r="D22" s="47">
        <v>2.5957099271454176E-3</v>
      </c>
      <c r="E22" s="48">
        <v>450193.02519509196</v>
      </c>
    </row>
    <row r="23" spans="1:5" s="54" customFormat="1" ht="18" customHeight="1" x14ac:dyDescent="0.25">
      <c r="A23" s="44">
        <v>2028</v>
      </c>
      <c r="B23" s="45">
        <v>179513039.57269192</v>
      </c>
      <c r="C23" s="46">
        <v>3.2351408073429289E-2</v>
      </c>
      <c r="D23" s="47">
        <v>-2.7248911249599939E-3</v>
      </c>
      <c r="E23" s="48">
        <v>-490490.02024927735</v>
      </c>
    </row>
    <row r="24" spans="1:5" s="54" customFormat="1" ht="18" customHeight="1" x14ac:dyDescent="0.25">
      <c r="A24" s="25" t="s">
        <v>4</v>
      </c>
      <c r="B24" s="112"/>
      <c r="C24" s="46"/>
      <c r="D24" s="133"/>
      <c r="E24" s="134"/>
    </row>
    <row r="25" spans="1:5" ht="21.75" customHeight="1" x14ac:dyDescent="0.3">
      <c r="A25" s="30" t="s">
        <v>59</v>
      </c>
      <c r="B25" s="3"/>
      <c r="C25" s="3"/>
    </row>
    <row r="26" spans="1:5" s="29" customFormat="1" ht="21.75" customHeight="1" x14ac:dyDescent="0.25">
      <c r="A26" s="79" t="s">
        <v>169</v>
      </c>
      <c r="B26" s="30"/>
      <c r="C26" s="30"/>
    </row>
    <row r="27" spans="1:5" ht="21.75" customHeight="1" x14ac:dyDescent="0.3">
      <c r="A27" s="137" t="s">
        <v>270</v>
      </c>
      <c r="B27" s="3"/>
      <c r="C27" s="3"/>
      <c r="D27" s="127"/>
      <c r="E27" s="127"/>
    </row>
    <row r="28" spans="1:5" ht="21.75" customHeight="1" x14ac:dyDescent="0.3">
      <c r="A28" s="137" t="s">
        <v>268</v>
      </c>
      <c r="B28" s="3"/>
      <c r="C28" s="3"/>
      <c r="D28" s="127"/>
      <c r="E28" s="127"/>
    </row>
    <row r="29" spans="1:5" ht="21.75" customHeight="1" x14ac:dyDescent="0.3">
      <c r="A29" s="137" t="s">
        <v>269</v>
      </c>
    </row>
    <row r="30" spans="1:5" ht="21.75" customHeight="1" x14ac:dyDescent="0.3">
      <c r="A30" s="209" t="str">
        <f>Headings!F7</f>
        <v>Page 7</v>
      </c>
      <c r="B30" s="209"/>
      <c r="C30" s="209"/>
      <c r="D30" s="209"/>
      <c r="E30" s="209"/>
    </row>
    <row r="32" spans="1:5" ht="21.75" customHeight="1" x14ac:dyDescent="0.3">
      <c r="A32" s="206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6" t="str">
        <f>Headings!E8</f>
        <v>August 2019 Metro Transit Sales Tax Forecast</v>
      </c>
      <c r="B1" s="217"/>
      <c r="C1" s="217"/>
      <c r="D1" s="217"/>
      <c r="E1" s="217"/>
    </row>
    <row r="2" spans="1:5" ht="21.75" customHeight="1" x14ac:dyDescent="0.3">
      <c r="A2" s="216" t="s">
        <v>91</v>
      </c>
      <c r="B2" s="217"/>
      <c r="C2" s="217"/>
      <c r="D2" s="217"/>
      <c r="E2" s="217"/>
    </row>
    <row r="4" spans="1:5" ht="66" customHeight="1" x14ac:dyDescent="0.3">
      <c r="A4" s="21" t="s">
        <v>115</v>
      </c>
      <c r="B4" s="32" t="s">
        <v>87</v>
      </c>
      <c r="C4" s="32" t="s">
        <v>33</v>
      </c>
      <c r="D4" s="24" t="str">
        <f>Headings!E50</f>
        <v>% Change from July 2019 Forecast</v>
      </c>
      <c r="E4" s="36" t="str">
        <f>Headings!F50</f>
        <v>$ Change from July 2019 Forecast</v>
      </c>
    </row>
    <row r="5" spans="1:5" s="54" customFormat="1" ht="18" customHeight="1" x14ac:dyDescent="0.25">
      <c r="A5" s="39">
        <v>2009</v>
      </c>
      <c r="B5" s="40">
        <v>376904265.79065436</v>
      </c>
      <c r="C5" s="82" t="s">
        <v>85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375199113.66660088</v>
      </c>
      <c r="C6" s="46">
        <v>-4.5240987667689581E-3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399483215.29509997</v>
      </c>
      <c r="C7" s="46">
        <v>6.4723238259239979E-2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412549491.71823603</v>
      </c>
      <c r="C8" s="46">
        <v>3.2707948476593529E-2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442835694.9931376</v>
      </c>
      <c r="C9" s="47">
        <v>7.3412290847243433E-2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479433577.19999999</v>
      </c>
      <c r="C10" s="46">
        <v>8.2644381698791403E-2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526663507.63999999</v>
      </c>
      <c r="C11" s="46">
        <v>9.8511937181858356E-2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566774755.12</v>
      </c>
      <c r="C12" s="46">
        <v>7.6161053306579296E-2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590585094.28999996</v>
      </c>
      <c r="C13" s="46">
        <v>4.2010232380513823E-2</v>
      </c>
      <c r="D13" s="47">
        <v>0</v>
      </c>
      <c r="E13" s="48">
        <v>0</v>
      </c>
    </row>
    <row r="14" spans="1:5" s="54" customFormat="1" ht="18" customHeight="1" thickBot="1" x14ac:dyDescent="0.3">
      <c r="A14" s="49">
        <v>2018</v>
      </c>
      <c r="B14" s="50">
        <v>651379306.70000005</v>
      </c>
      <c r="C14" s="51">
        <v>0.10293895494109395</v>
      </c>
      <c r="D14" s="56">
        <v>0</v>
      </c>
      <c r="E14" s="85">
        <v>0</v>
      </c>
    </row>
    <row r="15" spans="1:5" s="54" customFormat="1" ht="18" customHeight="1" thickTop="1" x14ac:dyDescent="0.25">
      <c r="A15" s="44">
        <v>2019</v>
      </c>
      <c r="B15" s="45">
        <v>683461875.20813394</v>
      </c>
      <c r="C15" s="46">
        <v>4.9253281733295573E-2</v>
      </c>
      <c r="D15" s="47">
        <v>1.296024378583116E-3</v>
      </c>
      <c r="E15" s="48">
        <v>884636.74131894112</v>
      </c>
    </row>
    <row r="16" spans="1:5" s="54" customFormat="1" ht="18" customHeight="1" x14ac:dyDescent="0.25">
      <c r="A16" s="44">
        <v>2020</v>
      </c>
      <c r="B16" s="45">
        <v>698103490</v>
      </c>
      <c r="C16" s="46">
        <v>2.1422723524128218E-2</v>
      </c>
      <c r="D16" s="47">
        <v>3.5000002728484692E-3</v>
      </c>
      <c r="E16" s="48">
        <v>2434840.4631910324</v>
      </c>
    </row>
    <row r="17" spans="1:5" s="54" customFormat="1" ht="18" customHeight="1" x14ac:dyDescent="0.25">
      <c r="A17" s="44">
        <v>2021</v>
      </c>
      <c r="B17" s="45">
        <v>721156841.34953487</v>
      </c>
      <c r="C17" s="46">
        <v>3.3022827818171896E-2</v>
      </c>
      <c r="D17" s="47">
        <v>9.1418141006527343E-4</v>
      </c>
      <c r="E17" s="48">
        <v>658666.03785586357</v>
      </c>
    </row>
    <row r="18" spans="1:5" s="54" customFormat="1" ht="18" customHeight="1" x14ac:dyDescent="0.25">
      <c r="A18" s="44">
        <v>2022</v>
      </c>
      <c r="B18" s="45">
        <v>746396535.74383557</v>
      </c>
      <c r="C18" s="46">
        <v>3.4998897531178574E-2</v>
      </c>
      <c r="D18" s="47">
        <v>1.3130224895483433E-3</v>
      </c>
      <c r="E18" s="48">
        <v>978750.316375494</v>
      </c>
    </row>
    <row r="19" spans="1:5" s="54" customFormat="1" ht="18" customHeight="1" x14ac:dyDescent="0.25">
      <c r="A19" s="44">
        <v>2023</v>
      </c>
      <c r="B19" s="45">
        <v>778130814.31348324</v>
      </c>
      <c r="C19" s="46">
        <v>4.251664771999808E-2</v>
      </c>
      <c r="D19" s="47">
        <v>1.563451901553492E-3</v>
      </c>
      <c r="E19" s="48">
        <v>1214671.0215773582</v>
      </c>
    </row>
    <row r="20" spans="1:5" s="54" customFormat="1" ht="18" customHeight="1" x14ac:dyDescent="0.25">
      <c r="A20" s="44">
        <v>2024</v>
      </c>
      <c r="B20" s="45">
        <v>809961534.15927351</v>
      </c>
      <c r="C20" s="46">
        <v>4.0906643536374299E-2</v>
      </c>
      <c r="D20" s="47">
        <v>-6.4616779381251321E-3</v>
      </c>
      <c r="E20" s="48">
        <v>-5267749.0739818811</v>
      </c>
    </row>
    <row r="21" spans="1:5" s="54" customFormat="1" ht="18" customHeight="1" x14ac:dyDescent="0.25">
      <c r="A21" s="44">
        <v>2025</v>
      </c>
      <c r="B21" s="45">
        <v>837587700.11938238</v>
      </c>
      <c r="C21" s="46">
        <v>3.4107997472724971E-2</v>
      </c>
      <c r="D21" s="47">
        <v>-7.2994553764418324E-3</v>
      </c>
      <c r="E21" s="48">
        <v>-6158890.5878926516</v>
      </c>
    </row>
    <row r="22" spans="1:5" s="54" customFormat="1" ht="18" customHeight="1" x14ac:dyDescent="0.25">
      <c r="A22" s="44">
        <v>2026</v>
      </c>
      <c r="B22" s="45">
        <v>869347601.31828499</v>
      </c>
      <c r="C22" s="46">
        <v>3.7918299414348988E-2</v>
      </c>
      <c r="D22" s="47">
        <v>-4.2344596843636451E-3</v>
      </c>
      <c r="E22" s="48">
        <v>-3696871.6233277321</v>
      </c>
    </row>
    <row r="23" spans="1:5" s="54" customFormat="1" ht="18" customHeight="1" x14ac:dyDescent="0.25">
      <c r="A23" s="44">
        <v>2027</v>
      </c>
      <c r="B23" s="45">
        <v>907445551.07971311</v>
      </c>
      <c r="C23" s="46">
        <v>4.3823609455706958E-2</v>
      </c>
      <c r="D23" s="47">
        <v>3.2300166232670513E-3</v>
      </c>
      <c r="E23" s="48">
        <v>2921627.3099192381</v>
      </c>
    </row>
    <row r="24" spans="1:5" s="54" customFormat="1" ht="18" customHeight="1" x14ac:dyDescent="0.25">
      <c r="A24" s="44">
        <v>2028</v>
      </c>
      <c r="B24" s="45">
        <v>936802692.40711117</v>
      </c>
      <c r="C24" s="46">
        <v>3.2351408073429733E-2</v>
      </c>
      <c r="D24" s="47">
        <v>-2.0939505841497397E-3</v>
      </c>
      <c r="E24" s="48">
        <v>-1965734.6963145733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26" t="s">
        <v>36</v>
      </c>
      <c r="B26" s="3"/>
      <c r="C26" s="3"/>
    </row>
    <row r="27" spans="1:5" ht="21.75" customHeight="1" x14ac:dyDescent="0.3">
      <c r="A27" s="30" t="s">
        <v>198</v>
      </c>
      <c r="B27" s="3"/>
      <c r="C27" s="3"/>
    </row>
    <row r="28" spans="1:5" ht="21.75" customHeight="1" x14ac:dyDescent="0.3">
      <c r="A28" s="137" t="s">
        <v>277</v>
      </c>
      <c r="B28" s="3"/>
      <c r="C28" s="3"/>
    </row>
    <row r="29" spans="1:5" ht="21.75" customHeight="1" x14ac:dyDescent="0.3">
      <c r="A29" s="137" t="s">
        <v>268</v>
      </c>
      <c r="B29" s="157"/>
    </row>
    <row r="30" spans="1:5" ht="21.75" customHeight="1" x14ac:dyDescent="0.3">
      <c r="A30" s="209" t="str">
        <f>Headings!F8</f>
        <v>Page 8</v>
      </c>
      <c r="B30" s="210"/>
      <c r="C30" s="210"/>
      <c r="D30" s="210"/>
      <c r="E30" s="217"/>
    </row>
    <row r="31" spans="1:5" ht="21.75" customHeight="1" x14ac:dyDescent="0.3">
      <c r="A31" s="3"/>
      <c r="B31" s="3"/>
      <c r="C31" s="3"/>
    </row>
    <row r="32" spans="1:5" ht="21.75" customHeight="1" x14ac:dyDescent="0.3">
      <c r="A32" s="206"/>
    </row>
    <row r="34" spans="1:2" ht="21.75" customHeight="1" x14ac:dyDescent="0.3">
      <c r="A34" s="137"/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6" t="str">
        <f>Headings!E9</f>
        <v>August 2019 Mental Health Sales Tax Forecast</v>
      </c>
      <c r="B1" s="217"/>
      <c r="C1" s="217"/>
      <c r="D1" s="217"/>
      <c r="E1" s="217"/>
    </row>
    <row r="2" spans="1:5" ht="21.75" customHeight="1" x14ac:dyDescent="0.3">
      <c r="A2" s="216" t="s">
        <v>91</v>
      </c>
      <c r="B2" s="217"/>
      <c r="C2" s="217"/>
      <c r="D2" s="217"/>
      <c r="E2" s="217"/>
    </row>
    <row r="4" spans="1:5" ht="66" customHeight="1" x14ac:dyDescent="0.3">
      <c r="A4" s="21" t="s">
        <v>115</v>
      </c>
      <c r="B4" s="32" t="s">
        <v>87</v>
      </c>
      <c r="C4" s="32" t="s">
        <v>33</v>
      </c>
      <c r="D4" s="24" t="str">
        <f>Headings!E50</f>
        <v>% Change from July 2019 Forecast</v>
      </c>
      <c r="E4" s="36" t="str">
        <f>Headings!F50</f>
        <v>$ Change from July 2019 Forecast</v>
      </c>
    </row>
    <row r="5" spans="1:5" ht="18" customHeight="1" x14ac:dyDescent="0.3">
      <c r="A5" s="39">
        <v>2009</v>
      </c>
      <c r="B5" s="40">
        <v>41773812.241183825</v>
      </c>
      <c r="C5" s="82" t="s">
        <v>85</v>
      </c>
      <c r="D5" s="52">
        <v>0</v>
      </c>
      <c r="E5" s="43">
        <v>0</v>
      </c>
    </row>
    <row r="6" spans="1:5" ht="18" customHeight="1" x14ac:dyDescent="0.3">
      <c r="A6" s="44">
        <v>2010</v>
      </c>
      <c r="B6" s="45">
        <v>40717980.148511201</v>
      </c>
      <c r="C6" s="46">
        <v>-2.5274975780920084E-2</v>
      </c>
      <c r="D6" s="47">
        <v>0</v>
      </c>
      <c r="E6" s="48">
        <v>0</v>
      </c>
    </row>
    <row r="7" spans="1:5" ht="18" customHeight="1" x14ac:dyDescent="0.3">
      <c r="A7" s="44">
        <v>2011</v>
      </c>
      <c r="B7" s="45">
        <v>43099477.537233301</v>
      </c>
      <c r="C7" s="46">
        <v>5.8487611125012329E-2</v>
      </c>
      <c r="D7" s="47">
        <v>0</v>
      </c>
      <c r="E7" s="48">
        <v>0</v>
      </c>
    </row>
    <row r="8" spans="1:5" ht="18" customHeight="1" x14ac:dyDescent="0.3">
      <c r="A8" s="44">
        <v>2012</v>
      </c>
      <c r="B8" s="45">
        <v>45000360</v>
      </c>
      <c r="C8" s="46">
        <v>4.4104536096163605E-2</v>
      </c>
      <c r="D8" s="47">
        <v>0</v>
      </c>
      <c r="E8" s="48">
        <v>0</v>
      </c>
    </row>
    <row r="9" spans="1:5" ht="18" customHeight="1" x14ac:dyDescent="0.3">
      <c r="A9" s="44">
        <v>2013</v>
      </c>
      <c r="B9" s="45">
        <v>48298262.639202163</v>
      </c>
      <c r="C9" s="47">
        <v>7.3286139026491393E-2</v>
      </c>
      <c r="D9" s="47">
        <v>0</v>
      </c>
      <c r="E9" s="48">
        <v>0</v>
      </c>
    </row>
    <row r="10" spans="1:5" ht="18" customHeight="1" x14ac:dyDescent="0.3">
      <c r="A10" s="44">
        <v>2014</v>
      </c>
      <c r="B10" s="45">
        <v>52288413.001330756</v>
      </c>
      <c r="C10" s="46">
        <v>8.2614780410132482E-2</v>
      </c>
      <c r="D10" s="47">
        <v>0</v>
      </c>
      <c r="E10" s="48">
        <v>0</v>
      </c>
    </row>
    <row r="11" spans="1:5" ht="18" customHeight="1" x14ac:dyDescent="0.3">
      <c r="A11" s="44">
        <v>2015</v>
      </c>
      <c r="B11" s="45">
        <v>57487652.461434349</v>
      </c>
      <c r="C11" s="46">
        <v>9.9433873810078621E-2</v>
      </c>
      <c r="D11" s="47">
        <v>0</v>
      </c>
      <c r="E11" s="48">
        <v>0</v>
      </c>
    </row>
    <row r="12" spans="1:5" ht="18" customHeight="1" x14ac:dyDescent="0.3">
      <c r="A12" s="44">
        <v>2016</v>
      </c>
      <c r="B12" s="45">
        <v>61907549.661434352</v>
      </c>
      <c r="C12" s="46">
        <v>7.6884287507914761E-2</v>
      </c>
      <c r="D12" s="47">
        <v>0</v>
      </c>
      <c r="E12" s="48">
        <v>0</v>
      </c>
    </row>
    <row r="13" spans="1:5" ht="18" customHeight="1" x14ac:dyDescent="0.3">
      <c r="A13" s="44">
        <v>2017</v>
      </c>
      <c r="B13" s="45">
        <v>64979113.680000007</v>
      </c>
      <c r="C13" s="46">
        <v>4.9615338280447174E-2</v>
      </c>
      <c r="D13" s="47">
        <v>0</v>
      </c>
      <c r="E13" s="48">
        <v>0</v>
      </c>
    </row>
    <row r="14" spans="1:5" ht="18" customHeight="1" thickBot="1" x14ac:dyDescent="0.35">
      <c r="A14" s="49">
        <v>2018</v>
      </c>
      <c r="B14" s="50">
        <v>71198451.760000005</v>
      </c>
      <c r="C14" s="51">
        <v>9.5712879535847728E-2</v>
      </c>
      <c r="D14" s="56">
        <v>0</v>
      </c>
      <c r="E14" s="85">
        <v>0</v>
      </c>
    </row>
    <row r="15" spans="1:5" ht="18" customHeight="1" thickTop="1" x14ac:dyDescent="0.3">
      <c r="A15" s="44">
        <v>2019</v>
      </c>
      <c r="B15" s="45">
        <v>74569650.119516581</v>
      </c>
      <c r="C15" s="46">
        <v>4.73493211745728E-2</v>
      </c>
      <c r="D15" s="47">
        <v>1.3236793469801889E-3</v>
      </c>
      <c r="E15" s="48">
        <v>98575.822993740439</v>
      </c>
    </row>
    <row r="16" spans="1:5" ht="18" customHeight="1" x14ac:dyDescent="0.3">
      <c r="A16" s="44">
        <v>2020</v>
      </c>
      <c r="B16" s="45">
        <v>76093280.599999994</v>
      </c>
      <c r="C16" s="46">
        <v>2.043231365631204E-2</v>
      </c>
      <c r="D16" s="47">
        <v>3.5000027785230259E-3</v>
      </c>
      <c r="E16" s="48">
        <v>265397.80048781633</v>
      </c>
    </row>
    <row r="17" spans="1:5" ht="18" customHeight="1" x14ac:dyDescent="0.3">
      <c r="A17" s="44">
        <v>2021</v>
      </c>
      <c r="B17" s="45">
        <v>78606095.707099304</v>
      </c>
      <c r="C17" s="46">
        <v>3.3022825238780751E-2</v>
      </c>
      <c r="D17" s="47">
        <v>9.1418141006527343E-4</v>
      </c>
      <c r="E17" s="48">
        <v>71794.598126292229</v>
      </c>
    </row>
    <row r="18" spans="1:5" ht="18" customHeight="1" x14ac:dyDescent="0.3">
      <c r="A18" s="44">
        <v>2022</v>
      </c>
      <c r="B18" s="45">
        <v>81357222.396078095</v>
      </c>
      <c r="C18" s="46">
        <v>3.4998897531178574E-2</v>
      </c>
      <c r="D18" s="47">
        <v>1.3130224895485654E-3</v>
      </c>
      <c r="E18" s="48">
        <v>106683.78448495269</v>
      </c>
    </row>
    <row r="19" spans="1:5" ht="18" customHeight="1" x14ac:dyDescent="0.3">
      <c r="A19" s="44">
        <v>2023</v>
      </c>
      <c r="B19" s="45">
        <v>84816258.760169685</v>
      </c>
      <c r="C19" s="46">
        <v>4.251664771999808E-2</v>
      </c>
      <c r="D19" s="47">
        <v>1.5634519015537141E-3</v>
      </c>
      <c r="E19" s="48">
        <v>132399.14135195315</v>
      </c>
    </row>
    <row r="20" spans="1:5" ht="18" customHeight="1" x14ac:dyDescent="0.3">
      <c r="A20" s="44">
        <v>2024</v>
      </c>
      <c r="B20" s="45">
        <v>88285807.223360807</v>
      </c>
      <c r="C20" s="46">
        <v>4.0906643536374077E-2</v>
      </c>
      <c r="D20" s="47">
        <v>-6.4616779381252432E-3</v>
      </c>
      <c r="E20" s="48">
        <v>-574184.64906403422</v>
      </c>
    </row>
    <row r="21" spans="1:5" s="115" customFormat="1" ht="18" customHeight="1" x14ac:dyDescent="0.3">
      <c r="A21" s="44">
        <v>2025</v>
      </c>
      <c r="B21" s="45">
        <v>91297059.31301266</v>
      </c>
      <c r="C21" s="46">
        <v>3.4107997472724749E-2</v>
      </c>
      <c r="D21" s="47">
        <v>-7.2994553764420544E-3</v>
      </c>
      <c r="E21" s="48">
        <v>-671319.07408031821</v>
      </c>
    </row>
    <row r="22" spans="1:5" s="156" customFormat="1" ht="18" customHeight="1" x14ac:dyDescent="0.3">
      <c r="A22" s="44">
        <v>2026</v>
      </c>
      <c r="B22" s="45">
        <v>94758888.543693066</v>
      </c>
      <c r="C22" s="46">
        <v>3.791829941434921E-2</v>
      </c>
      <c r="D22" s="47">
        <v>-4.234459684363423E-3</v>
      </c>
      <c r="E22" s="48">
        <v>-402959.00694270432</v>
      </c>
    </row>
    <row r="23" spans="1:5" s="193" customFormat="1" ht="18" customHeight="1" x14ac:dyDescent="0.3">
      <c r="A23" s="44">
        <v>2027</v>
      </c>
      <c r="B23" s="45">
        <v>98911565.067688748</v>
      </c>
      <c r="C23" s="46">
        <v>4.382360945570718E-2</v>
      </c>
      <c r="D23" s="47">
        <v>3.2300166232672733E-3</v>
      </c>
      <c r="E23" s="48">
        <v>318457.3767812103</v>
      </c>
    </row>
    <row r="24" spans="1:5" s="195" customFormat="1" ht="18" customHeight="1" x14ac:dyDescent="0.3">
      <c r="A24" s="44">
        <v>2028</v>
      </c>
      <c r="B24" s="45">
        <v>102111493.47237511</v>
      </c>
      <c r="C24" s="46">
        <v>3.2351408073429289E-2</v>
      </c>
      <c r="D24" s="47">
        <v>-2.0939505841497397E-3</v>
      </c>
      <c r="E24" s="48">
        <v>-214265.08189828694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26" t="s">
        <v>29</v>
      </c>
      <c r="B26" s="3"/>
      <c r="C26" s="3"/>
    </row>
    <row r="27" spans="1:5" ht="21.75" customHeight="1" x14ac:dyDescent="0.3">
      <c r="A27" s="79" t="s">
        <v>199</v>
      </c>
      <c r="B27" s="3"/>
      <c r="C27" s="3"/>
    </row>
    <row r="28" spans="1:5" ht="21.75" customHeight="1" x14ac:dyDescent="0.3">
      <c r="A28" s="137" t="s">
        <v>272</v>
      </c>
      <c r="B28" s="3"/>
      <c r="C28" s="3"/>
    </row>
    <row r="29" spans="1:5" ht="21.75" customHeight="1" x14ac:dyDescent="0.3">
      <c r="A29" s="137" t="s">
        <v>268</v>
      </c>
    </row>
    <row r="30" spans="1:5" ht="21.75" customHeight="1" x14ac:dyDescent="0.3">
      <c r="A30" s="209" t="str">
        <f>Headings!F9</f>
        <v>Page 9</v>
      </c>
      <c r="B30" s="210"/>
      <c r="C30" s="210"/>
      <c r="D30" s="210"/>
      <c r="E30" s="217"/>
    </row>
    <row r="31" spans="1:5" ht="21.75" customHeight="1" x14ac:dyDescent="0.3">
      <c r="A31" s="3"/>
      <c r="B31" s="3"/>
      <c r="C31" s="3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49</vt:i4>
      </vt:variant>
      <vt:variant>
        <vt:lpstr>Named Ranges</vt:lpstr>
      </vt:variant>
      <vt:variant>
        <vt:i4>48</vt:i4>
      </vt:variant>
    </vt:vector>
  </HeadingPairs>
  <TitlesOfParts>
    <vt:vector size="97" baseType="lpstr">
      <vt:lpstr>Contents</vt:lpstr>
      <vt:lpstr>Countywide AV</vt:lpstr>
      <vt:lpstr>Unincorporated AV</vt:lpstr>
      <vt:lpstr>Countywide NC</vt:lpstr>
      <vt:lpstr>Unincorporated NC</vt:lpstr>
      <vt:lpstr>Sales and Use Taxbase</vt:lpstr>
      <vt:lpstr>Local Sales Tax</vt:lpstr>
      <vt:lpstr>Transit Sales Tax</vt:lpstr>
      <vt:lpstr>Mental Health Sales Tax</vt:lpstr>
      <vt:lpstr>CJ Sales Tax</vt:lpstr>
      <vt:lpstr>Hotel Sales Tax</vt:lpstr>
      <vt:lpstr>Rental Car Sales Tax</vt:lpstr>
      <vt:lpstr>REET</vt:lpstr>
      <vt:lpstr>Investment Pool Nom</vt:lpstr>
      <vt:lpstr>Investment Pool Real</vt:lpstr>
      <vt:lpstr>CPI-U</vt:lpstr>
      <vt:lpstr>CPI-W</vt:lpstr>
      <vt:lpstr>Seattle CPI-U</vt:lpstr>
      <vt:lpstr>Seattle CPI-W</vt:lpstr>
      <vt:lpstr>COLA(new)</vt:lpstr>
      <vt:lpstr>Pharmaceuticals PPI</vt:lpstr>
      <vt:lpstr>Transportation CPI</vt:lpstr>
      <vt:lpstr>Retail Gas</vt:lpstr>
      <vt:lpstr>Diesel and Gas</vt:lpstr>
      <vt:lpstr>Docs</vt:lpstr>
      <vt:lpstr>Gambling</vt:lpstr>
      <vt:lpstr>E911</vt:lpstr>
      <vt:lpstr>Delinquencies</vt:lpstr>
      <vt:lpstr>CX</vt:lpstr>
      <vt:lpstr>DD-MH</vt:lpstr>
      <vt:lpstr>Veterans</vt:lpstr>
      <vt:lpstr>ICRI</vt:lpstr>
      <vt:lpstr>AFIS</vt:lpstr>
      <vt:lpstr>Parks</vt:lpstr>
      <vt:lpstr>YSC</vt:lpstr>
      <vt:lpstr>VSHSL</vt:lpstr>
      <vt:lpstr>PSERN</vt:lpstr>
      <vt:lpstr>BSFK</vt:lpstr>
      <vt:lpstr>EMS</vt:lpstr>
      <vt:lpstr>CF</vt:lpstr>
      <vt:lpstr>Roads</vt:lpstr>
      <vt:lpstr>Roads2</vt:lpstr>
      <vt:lpstr>Flood</vt:lpstr>
      <vt:lpstr>Marine</vt:lpstr>
      <vt:lpstr>Transit </vt:lpstr>
      <vt:lpstr>UTGO</vt:lpstr>
      <vt:lpstr>KC I+P Index</vt:lpstr>
      <vt:lpstr>Appendix</vt:lpstr>
      <vt:lpstr>Headings</vt:lpstr>
      <vt:lpstr>AFIS!Print_Area</vt:lpstr>
      <vt:lpstr>Appendix!Print_Area</vt:lpstr>
      <vt:lpstr>BSFK!Print_Area</vt:lpstr>
      <vt:lpstr>CF!Print_Area</vt:lpstr>
      <vt:lpstr>'CJ Sales Tax'!Print_Area</vt:lpstr>
      <vt:lpstr>'COLA(new)'!Print_Area</vt:lpstr>
      <vt:lpstr>Contents!Print_Area</vt:lpstr>
      <vt:lpstr>'Countywide AV'!Print_Area</vt:lpstr>
      <vt:lpstr>'Countywide NC'!Print_Area</vt:lpstr>
      <vt:lpstr>'CPI-U'!Print_Area</vt:lpstr>
      <vt:lpstr>'CPI-W'!Print_Area</vt:lpstr>
      <vt:lpstr>CX!Print_Area</vt:lpstr>
      <vt:lpstr>'DD-MH'!Print_Area</vt:lpstr>
      <vt:lpstr>Delinquencies!Print_Area</vt:lpstr>
      <vt:lpstr>'Diesel and Gas'!Print_Area</vt:lpstr>
      <vt:lpstr>Docs!Print_Area</vt:lpstr>
      <vt:lpstr>'E911'!Print_Area</vt:lpstr>
      <vt:lpstr>EMS!Print_Area</vt:lpstr>
      <vt:lpstr>Flood!Print_Area</vt:lpstr>
      <vt:lpstr>Gambling!Print_Area</vt:lpstr>
      <vt:lpstr>'Hotel Sales Tax'!Print_Area</vt:lpstr>
      <vt:lpstr>ICRI!Print_Area</vt:lpstr>
      <vt:lpstr>'Investment Pool Nom'!Print_Area</vt:lpstr>
      <vt:lpstr>'Investment Pool Real'!Print_Area</vt:lpstr>
      <vt:lpstr>'KC I+P Index'!Print_Area</vt:lpstr>
      <vt:lpstr>'Local Sales Tax'!Print_Area</vt:lpstr>
      <vt:lpstr>Marine!Print_Area</vt:lpstr>
      <vt:lpstr>'Mental Health Sales Tax'!Print_Area</vt:lpstr>
      <vt:lpstr>Parks!Print_Area</vt:lpstr>
      <vt:lpstr>'Pharmaceuticals PPI'!Print_Area</vt:lpstr>
      <vt:lpstr>PSERN!Print_Area</vt:lpstr>
      <vt:lpstr>REET!Print_Area</vt:lpstr>
      <vt:lpstr>'Rental Car Sales Tax'!Print_Area</vt:lpstr>
      <vt:lpstr>'Retail Gas'!Print_Area</vt:lpstr>
      <vt:lpstr>Roads!Print_Area</vt:lpstr>
      <vt:lpstr>Roads2!Print_Area</vt:lpstr>
      <vt:lpstr>'Sales and Use Taxbase'!Print_Area</vt:lpstr>
      <vt:lpstr>'Seattle CPI-U'!Print_Area</vt:lpstr>
      <vt:lpstr>'Seattle CPI-W'!Print_Area</vt:lpstr>
      <vt:lpstr>'Transit '!Print_Area</vt:lpstr>
      <vt:lpstr>'Transit Sales Tax'!Print_Area</vt:lpstr>
      <vt:lpstr>'Transportation CPI'!Print_Area</vt:lpstr>
      <vt:lpstr>'Unincorporated AV'!Print_Area</vt:lpstr>
      <vt:lpstr>'Unincorporated NC'!Print_Area</vt:lpstr>
      <vt:lpstr>UTGO!Print_Area</vt:lpstr>
      <vt:lpstr>Veterans!Print_Area</vt:lpstr>
      <vt:lpstr>VSHSL!Print_Area</vt:lpstr>
      <vt:lpstr>YSC!Print_Area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Cacallori</dc:creator>
  <cp:lastModifiedBy>Cacallori, Anthony</cp:lastModifiedBy>
  <cp:lastPrinted>2019-08-23T20:20:38Z</cp:lastPrinted>
  <dcterms:created xsi:type="dcterms:W3CDTF">2010-06-11T22:06:58Z</dcterms:created>
  <dcterms:modified xsi:type="dcterms:W3CDTF">2019-08-23T20:29:59Z</dcterms:modified>
</cp:coreProperties>
</file>