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1_3 August\"/>
    </mc:Choice>
  </mc:AlternateContent>
  <xr:revisionPtr revIDLastSave="0" documentId="13_ncr:1_{2B20CDD9-8F3C-4458-94B3-2D722F3AB0C1}" xr6:coauthVersionLast="45" xr6:coauthVersionMax="45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Hotel Tax (HB 2015)" sheetId="80" r:id="rId12"/>
    <sheet name="Rental Car Sales Tax" sheetId="11" r:id="rId13"/>
    <sheet name="REET" sheetId="4" r:id="rId14"/>
    <sheet name="Investment Pool Nom" sheetId="5" r:id="rId15"/>
    <sheet name="Investment Pool Real" sheetId="35" r:id="rId16"/>
    <sheet name="CPI-U" sheetId="34" r:id="rId17"/>
    <sheet name="CPI-W" sheetId="7" r:id="rId18"/>
    <sheet name="Seattle CPI-U" sheetId="33" r:id="rId19"/>
    <sheet name="Seattle CPI-W" sheetId="13" r:id="rId20"/>
    <sheet name="COLA(new)" sheetId="62" r:id="rId21"/>
    <sheet name="Pharmaceuticals PPI" sheetId="14" r:id="rId22"/>
    <sheet name="Transportation CPI" sheetId="15" r:id="rId23"/>
    <sheet name="Retail Gas" sheetId="37" r:id="rId24"/>
    <sheet name="Diesel and Gas" sheetId="32" r:id="rId25"/>
    <sheet name="Docs" sheetId="81" r:id="rId26"/>
    <sheet name="Gambling" sheetId="69" r:id="rId27"/>
    <sheet name="E911" sheetId="82" r:id="rId28"/>
    <sheet name="Delinquencies" sheetId="83" r:id="rId29"/>
    <sheet name="CX" sheetId="39" r:id="rId30"/>
    <sheet name="DD-MH" sheetId="40" r:id="rId31"/>
    <sheet name="Veterans" sheetId="41" r:id="rId32"/>
    <sheet name="AFIS" sheetId="42" r:id="rId33"/>
    <sheet name="Parks" sheetId="43" r:id="rId34"/>
    <sheet name="YSC" sheetId="45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20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6">'CPI-U'!$A$1:$D$30</definedName>
    <definedName name="_xlnm.Print_Area" localSheetId="17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4">'Diesel and Gas'!$A$1:$E$30</definedName>
    <definedName name="_xlnm.Print_Area" localSheetId="25">Docs!$A$1:$E$30</definedName>
    <definedName name="_xlnm.Print_Area" localSheetId="27">'E911'!$A$1:$E$30</definedName>
    <definedName name="_xlnm.Print_Area" localSheetId="38">EMS!$A$1:$E$30</definedName>
    <definedName name="_xlnm.Print_Area" localSheetId="42">Flood!$A$1:$E$30</definedName>
    <definedName name="_xlnm.Print_Area" localSheetId="26">Gambling!$A$1:$E$30</definedName>
    <definedName name="_xlnm.Print_Area" localSheetId="10">'Hotel Sales Tax'!$A$1:$E$30</definedName>
    <definedName name="_xlnm.Print_Area" localSheetId="11">'Hotel Tax (HB 2015)'!$A$1:$E$31</definedName>
    <definedName name="_xlnm.Print_Area" localSheetId="14">'Investment Pool Nom'!$A$1:$D$30</definedName>
    <definedName name="_xlnm.Print_Area" localSheetId="15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1">'Pharmaceuticals PPI'!$A$1:$D$30</definedName>
    <definedName name="_xlnm.Print_Area" localSheetId="36">PSERN!$A$1:$E$30</definedName>
    <definedName name="_xlnm.Print_Area" localSheetId="13">REET!$A$1:$E$30</definedName>
    <definedName name="_xlnm.Print_Area" localSheetId="12">'Rental Car Sales Tax'!$A$1:$E$30</definedName>
    <definedName name="_xlnm.Print_Area" localSheetId="23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8">'Seattle CPI-U'!$A$1:$D$30</definedName>
    <definedName name="_xlnm.Print_Area" localSheetId="19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2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1">Veterans!$A$1:$E$30</definedName>
    <definedName name="_xlnm.Print_Area" localSheetId="35">VSHSL!$A$1:$E$30</definedName>
    <definedName name="_xlnm.Print_Area" localSheetId="34">YSC!$A$1:$E$30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81" l="1"/>
  <c r="E4" i="81"/>
  <c r="E4" i="83" l="1"/>
  <c r="D4" i="83"/>
  <c r="E4" i="82"/>
  <c r="D4" i="82"/>
  <c r="E4" i="80" l="1"/>
  <c r="D4" i="80"/>
  <c r="E12" i="29"/>
  <c r="A1" i="80" s="1"/>
  <c r="F12" i="29"/>
  <c r="A31" i="80" s="1"/>
  <c r="G12" i="29"/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9" i="29" l="1"/>
  <c r="A1" i="83" s="1"/>
  <c r="E28" i="29"/>
  <c r="A1" i="82" s="1"/>
  <c r="E44" i="29" l="1"/>
  <c r="G44" i="29" l="1"/>
  <c r="E4" i="70"/>
  <c r="D4" i="70"/>
  <c r="G2" i="29" l="1"/>
  <c r="G29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3" i="29"/>
  <c r="F14" i="29"/>
  <c r="F15" i="29"/>
  <c r="F16" i="29"/>
  <c r="F17" i="29"/>
  <c r="F18" i="29"/>
  <c r="F19" i="29"/>
  <c r="F20" i="29"/>
  <c r="F21" i="29"/>
  <c r="A31" i="62" s="1"/>
  <c r="F22" i="29"/>
  <c r="F23" i="29"/>
  <c r="F24" i="29"/>
  <c r="F25" i="29"/>
  <c r="F26" i="29"/>
  <c r="A30" i="81" s="1"/>
  <c r="F27" i="29"/>
  <c r="F28" i="29"/>
  <c r="A30" i="82" s="1"/>
  <c r="F29" i="29"/>
  <c r="A30" i="83" s="1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54" l="1"/>
  <c r="A1" i="54"/>
  <c r="A30" i="63" l="1"/>
  <c r="E37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3" i="29"/>
  <c r="A1" i="11" s="1"/>
  <c r="E14" i="29"/>
  <c r="A1" i="4" s="1"/>
  <c r="E15" i="29"/>
  <c r="A1" i="5" s="1"/>
  <c r="E16" i="29"/>
  <c r="A1" i="35" s="1"/>
  <c r="E17" i="29"/>
  <c r="E18" i="29"/>
  <c r="A1" i="7" s="1"/>
  <c r="E19" i="29"/>
  <c r="A1" i="33" s="1"/>
  <c r="E20" i="29"/>
  <c r="A1" i="13" s="1"/>
  <c r="E21" i="29"/>
  <c r="A1" i="62" s="1"/>
  <c r="E22" i="29"/>
  <c r="A1" i="14" s="1"/>
  <c r="E23" i="29"/>
  <c r="A1" i="15" s="1"/>
  <c r="E24" i="29"/>
  <c r="A1" i="37" s="1"/>
  <c r="E25" i="29"/>
  <c r="E26" i="29"/>
  <c r="A1" i="81" s="1"/>
  <c r="E27" i="29"/>
  <c r="E30" i="29"/>
  <c r="A1" i="39" s="1"/>
  <c r="E31" i="29"/>
  <c r="A1" i="40" s="1"/>
  <c r="E32" i="29"/>
  <c r="A1" i="41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<sst xmlns="http://schemas.openxmlformats.org/spreadsheetml/2006/main" count="988" uniqueCount="283">
  <si>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</si>
  <si>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</si>
  <si>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</si>
  <si>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</si>
  <si>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</si>
  <si>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</si>
  <si>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</si>
  <si>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</si>
  <si>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</si>
  <si>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</si>
  <si>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</si>
  <si>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</si>
  <si>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</si>
  <si>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</si>
  <si>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</si>
  <si>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</si>
  <si>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</si>
  <si>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</si>
  <si>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</si>
  <si>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</si>
  <si>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</si>
  <si>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</si>
  <si>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</si>
  <si>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</si>
  <si>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</si>
  <si>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</si>
  <si>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</si>
  <si>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</si>
  <si>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</si>
  <si>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</si>
  <si>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</si>
  <si>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</si>
  <si>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</si>
  <si>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</si>
  <si>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</si>
  <si>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</si>
  <si>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</si>
  <si>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</si>
  <si>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</si>
  <si>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</si>
  <si>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</si>
  <si>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</si>
  <si>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</si>
  <si>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</si>
  <si>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</si>
  <si>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</si>
  <si>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</si>
  <si>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</si>
  <si>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</si>
  <si>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</si>
  <si>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</si>
  <si>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</si>
  <si>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</si>
  <si>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</si>
  <si>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</si>
  <si>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</si>
  <si>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</si>
  <si>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</si>
  <si>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</si>
  <si>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</si>
  <si>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</si>
  <si>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</si>
  <si>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</si>
  <si>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</si>
  <si>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</si>
  <si>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</si>
  <si>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</si>
  <si>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</si>
  <si>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</si>
  <si>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</si>
  <si>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</si>
  <si>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</si>
  <si>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</si>
  <si>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</si>
  <si>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</si>
  <si>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</si>
  <si>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</si>
  <si>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</si>
  <si>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</si>
  <si>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</si>
  <si>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</si>
  <si>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</si>
  <si>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</si>
  <si>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</si>
  <si>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</si>
  <si>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</si>
  <si>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</si>
  <si>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</si>
  <si>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</si>
  <si>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</si>
  <si>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</si>
  <si>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</si>
  <si>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</si>
  <si>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</si>
  <si>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</si>
  <si>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</si>
  <si>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</si>
  <si>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</si>
  <si>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</si>
  <si>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</si>
  <si>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</si>
  <si>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</si>
  <si>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</si>
  <si>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</si>
  <si>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</si>
  <si>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</si>
  <si>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</si>
  <si>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</si>
  <si>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</si>
  <si>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</si>
  <si>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</si>
  <si>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</si>
  <si>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</si>
  <si>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</si>
  <si>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</si>
  <si>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</si>
  <si>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</si>
  <si>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</si>
  <si>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</si>
  <si>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</si>
  <si>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</si>
  <si>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</si>
  <si>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</si>
  <si>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</si>
  <si>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</si>
  <si>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</si>
  <si>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</si>
  <si>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</si>
  <si>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</si>
  <si>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</si>
  <si>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</si>
  <si>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</si>
  <si>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</si>
  <si>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</si>
  <si>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</si>
  <si>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</si>
  <si>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</si>
  <si>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</si>
  <si>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</si>
  <si>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</si>
  <si>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</si>
  <si>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</si>
  <si>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</si>
  <si>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</si>
  <si>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</si>
  <si>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</si>
  <si>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</si>
  <si>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</si>
  <si>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</si>
  <si>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</si>
  <si>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</si>
  <si>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</si>
  <si>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</si>
  <si>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</si>
  <si>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</si>
  <si>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</si>
  <si>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</si>
  <si>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</si>
  <si>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</si>
  <si>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</si>
  <si>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</si>
  <si>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</si>
  <si>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</si>
  <si>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</si>
  <si>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</si>
  <si>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</si>
  <si>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</si>
  <si>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</si>
  <si>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</si>
  <si>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</si>
  <si>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</si>
  <si>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</si>
  <si>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</si>
  <si>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</si>
  <si>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</si>
  <si>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</si>
  <si>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</si>
  <si>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</si>
  <si>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</si>
  <si>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</si>
  <si>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</si>
  <si>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</si>
  <si>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</si>
  <si>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</si>
  <si>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</si>
  <si>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</si>
  <si>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</si>
  <si>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</si>
  <si>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</si>
  <si>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</si>
  <si>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</si>
  <si>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</si>
  <si>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</si>
  <si>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</si>
  <si>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</si>
  <si>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</si>
  <si>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</si>
  <si>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</si>
  <si>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</si>
  <si>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</si>
  <si>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</si>
  <si>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</si>
  <si>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</si>
  <si>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</si>
  <si>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</si>
  <si>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</si>
  <si>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</si>
  <si>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</si>
  <si>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</si>
  <si>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</si>
  <si>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</si>
  <si>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</si>
  <si>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</si>
  <si>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</si>
  <si>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</si>
  <si>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</si>
  <si>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</si>
  <si>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</si>
  <si>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</si>
  <si>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</si>
  <si>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</si>
  <si>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</si>
  <si>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</si>
  <si>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</si>
  <si>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</si>
  <si>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</si>
  <si>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</si>
  <si>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</si>
  <si>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</si>
  <si>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</si>
  <si>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</si>
  <si>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</si>
  <si>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</si>
  <si>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</si>
  <si>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</si>
  <si>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</si>
  <si>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</si>
  <si>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</si>
  <si>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2. Actual values are quarterly on an accrual basis as listed in EBS, Fund 000001110.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</si>
  <si>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</si>
  <si>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</si>
  <si>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</si>
  <si>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</si>
  <si>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</si>
  <si>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</si>
  <si>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</si>
  <si>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</si>
  <si>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</si>
  <si>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</si>
  <si>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</si>
  <si>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</si>
  <si>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</si>
  <si>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</si>
  <si>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2. Values for 2021 and beyond assume increases are based on new construction only</t>
  </si>
  <si>
    <t xml:space="preserve">    (i.e. 1% increase not included).</t>
  </si>
  <si>
    <t>Fairwood</t>
  </si>
  <si>
    <t>2020 Population Est.</t>
  </si>
  <si>
    <t>North Highline Y</t>
  </si>
  <si>
    <t xml:space="preserve">    on a 18.32 cent first year levy rate.</t>
  </si>
  <si>
    <t>3. The Parks levy is in effect from 2020-2025 and values for 2020 and beyond are based</t>
  </si>
  <si>
    <t>3. The EMS levy is in effect from 2020-2025 and values for 2020 and beyond are based</t>
  </si>
  <si>
    <t>West Hill</t>
  </si>
  <si>
    <t>East Renton</t>
  </si>
  <si>
    <t>North Federal Way &amp; Lakeland South</t>
  </si>
  <si>
    <t>North Federal Way &amp; 
Lakeland South</t>
  </si>
  <si>
    <t>1. Revenue reflects expanded lodging excise tax per 2SHB 2015 that went into effect in 2019.</t>
  </si>
  <si>
    <t xml:space="preserve">    on a 26.5 cent first year (and maximum) levy rate.</t>
  </si>
  <si>
    <t xml:space="preserve">2. 2020 forecast assumes interest based on a June 1 due date and no 3% June penalty </t>
  </si>
  <si>
    <t xml:space="preserve">    for late payments.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</si>
  <si>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</si>
  <si>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</si>
  <si>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</si>
  <si>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August</t>
  </si>
  <si>
    <t>% Change from June 2020 Forecast</t>
  </si>
  <si>
    <t>$ Change from June 2020 Forecast</t>
  </si>
  <si>
    <t># Change from June 2020 Forecast</t>
  </si>
  <si>
    <t>August 2020 King County Economic and Revenue Forecast</t>
  </si>
  <si>
    <t>new</t>
  </si>
  <si>
    <t xml:space="preserve">    Harborview Medical Center bonds) and provided for information only.</t>
  </si>
  <si>
    <t>August 2020 UAL/Roads Property Tax Annexation Addendum</t>
  </si>
  <si>
    <t>August 2020 Diesel &amp; Gasoline Dollar per Gallon Forecasts</t>
  </si>
  <si>
    <t>2. Values for 2021 and beyond are preliminary (subject to voter approval of</t>
  </si>
  <si>
    <t>Forecast Adopted by the Forecast Council on August 25th, 2020 (KCFC 2020-05)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</si>
</sst>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</numFmts>
  <fonts count="29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2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5" fontId="18" fillId="2" borderId="18" xfId="0" applyNumberFormat="1" applyFont="1" applyFill="1" applyBorder="1" applyAlignment="1">
      <alignment horizontal="center" vertical="center"/>
    </xf>
    <xf numFmtId="167" fontId="18" fillId="2" borderId="20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3" fontId="18" fillId="2" borderId="18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166" fontId="18" fillId="2" borderId="22" xfId="0" applyNumberFormat="1" applyFont="1" applyFill="1" applyBorder="1" applyAlignment="1">
      <alignment horizontal="center" vertical="center"/>
    </xf>
    <xf numFmtId="166" fontId="10" fillId="2" borderId="21" xfId="0" quotePrefix="1" applyNumberFormat="1" applyFont="1" applyFill="1" applyBorder="1" applyAlignment="1">
      <alignment horizontal="left" vertical="center" wrapText="1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/>
    </xf>
    <xf numFmtId="170" fontId="18" fillId="2" borderId="25" xfId="0" applyNumberFormat="1" applyFont="1" applyFill="1" applyBorder="1" applyAlignment="1">
      <alignment horizontal="center" vertical="center"/>
    </xf>
    <xf numFmtId="37" fontId="18" fillId="2" borderId="26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2">
    <cellStyle name="Comma" xfId="1" builtinId="3"/>
    <cellStyle name="Comma 2" xfId="8" xr:uid="{00000000-0005-0000-0000-000001000000}"/>
    <cellStyle name="Comma 3" xfId="4" xr:uid="{00000000-0005-0000-0000-000002000000}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20" t="s">
        <v>282</v>
      </c>
      <c r="B1" s="221"/>
      <c r="C1" s="221"/>
      <c r="D1" s="221"/>
      <c r="E1" s="221"/>
      <c r="F1" s="222"/>
    </row>
    <row r="2" spans="1:8" ht="21.9" customHeight="1" x14ac:dyDescent="0.3">
      <c r="A2" s="224" t="s">
        <v>276</v>
      </c>
      <c r="B2" s="224"/>
      <c r="C2" s="224"/>
      <c r="D2" s="224"/>
      <c r="E2" s="224"/>
      <c r="F2" s="224"/>
    </row>
    <row r="3" spans="1:8" s="12" customFormat="1" ht="21" customHeight="1" x14ac:dyDescent="0.35">
      <c r="A3" s="224" t="s">
        <v>88</v>
      </c>
      <c r="B3" s="224"/>
      <c r="C3" s="224"/>
      <c r="D3" s="224"/>
      <c r="E3" s="224"/>
      <c r="F3" s="224"/>
      <c r="H3" s="10"/>
    </row>
    <row r="4" spans="1:8" s="12" customFormat="1" ht="21" customHeight="1" x14ac:dyDescent="0.35">
      <c r="A4" s="223">
        <v>42606</v>
      </c>
      <c r="B4" s="223"/>
      <c r="C4" s="223"/>
      <c r="D4" s="223"/>
      <c r="E4" s="223"/>
      <c r="F4" s="223"/>
      <c r="G4" s="10"/>
      <c r="H4" s="10"/>
    </row>
    <row r="5" spans="1:8" s="12" customFormat="1" ht="21" customHeight="1" x14ac:dyDescent="0.35">
      <c r="A5" s="11">
        <v>1</v>
      </c>
      <c r="B5" s="10" t="s">
        <v>104</v>
      </c>
      <c r="C5" s="10"/>
      <c r="D5" s="10"/>
      <c r="E5" s="11">
        <v>25</v>
      </c>
      <c r="F5" s="135" t="s">
        <v>29</v>
      </c>
      <c r="G5" s="9"/>
      <c r="H5" s="9"/>
    </row>
    <row r="6" spans="1:8" s="12" customFormat="1" ht="21" customHeight="1" x14ac:dyDescent="0.35">
      <c r="A6" s="11">
        <v>2</v>
      </c>
      <c r="B6" s="131" t="s">
        <v>63</v>
      </c>
      <c r="C6" s="10"/>
      <c r="D6" s="10"/>
      <c r="E6" s="129">
        <v>26</v>
      </c>
      <c r="F6" s="132" t="s">
        <v>7</v>
      </c>
      <c r="G6" s="10"/>
      <c r="H6" s="10"/>
    </row>
    <row r="7" spans="1:8" s="12" customFormat="1" ht="21" customHeight="1" x14ac:dyDescent="0.35">
      <c r="A7" s="11">
        <v>3</v>
      </c>
      <c r="B7" s="132" t="s">
        <v>78</v>
      </c>
      <c r="C7" s="10"/>
      <c r="D7" s="10"/>
      <c r="E7" s="11">
        <v>27</v>
      </c>
      <c r="F7" s="133" t="s">
        <v>133</v>
      </c>
      <c r="G7" s="10"/>
      <c r="H7" s="10"/>
    </row>
    <row r="8" spans="1:8" s="12" customFormat="1" ht="21" customHeight="1" x14ac:dyDescent="0.35">
      <c r="A8" s="11">
        <v>4</v>
      </c>
      <c r="B8" s="132" t="s">
        <v>99</v>
      </c>
      <c r="C8" s="10"/>
      <c r="D8" s="10"/>
      <c r="E8" s="175">
        <v>28</v>
      </c>
      <c r="F8" s="133" t="s">
        <v>134</v>
      </c>
      <c r="G8" s="10"/>
      <c r="H8" s="10"/>
    </row>
    <row r="9" spans="1:8" s="12" customFormat="1" ht="21" customHeight="1" x14ac:dyDescent="0.35">
      <c r="A9" s="11">
        <v>5</v>
      </c>
      <c r="B9" s="132" t="s">
        <v>77</v>
      </c>
      <c r="C9" s="10"/>
      <c r="D9" s="10"/>
      <c r="E9" s="11">
        <v>29</v>
      </c>
      <c r="F9" s="133" t="s">
        <v>203</v>
      </c>
      <c r="G9" s="10"/>
      <c r="H9" s="10"/>
    </row>
    <row r="10" spans="1:8" s="12" customFormat="1" ht="21" customHeight="1" x14ac:dyDescent="0.35">
      <c r="A10" s="11">
        <v>6</v>
      </c>
      <c r="B10" s="132" t="s">
        <v>110</v>
      </c>
      <c r="C10" s="10"/>
      <c r="D10" s="10"/>
      <c r="E10" s="175">
        <v>30</v>
      </c>
      <c r="F10" s="132" t="s">
        <v>62</v>
      </c>
      <c r="G10" s="10"/>
      <c r="H10" s="10"/>
    </row>
    <row r="11" spans="1:8" s="12" customFormat="1" ht="21" customHeight="1" x14ac:dyDescent="0.35">
      <c r="A11" s="11">
        <v>7</v>
      </c>
      <c r="B11" s="132" t="s">
        <v>90</v>
      </c>
      <c r="C11" s="10"/>
      <c r="D11" s="10"/>
      <c r="E11" s="11">
        <v>31</v>
      </c>
      <c r="F11" s="132" t="s">
        <v>96</v>
      </c>
      <c r="G11" s="10"/>
      <c r="H11" s="10"/>
    </row>
    <row r="12" spans="1:8" ht="21" customHeight="1" x14ac:dyDescent="0.35">
      <c r="A12" s="11">
        <v>8</v>
      </c>
      <c r="B12" s="132" t="s">
        <v>46</v>
      </c>
      <c r="C12" s="10"/>
      <c r="D12" s="10"/>
      <c r="E12" s="175">
        <v>32</v>
      </c>
      <c r="F12" s="132" t="s">
        <v>12</v>
      </c>
      <c r="G12" s="10"/>
      <c r="H12" s="8"/>
    </row>
    <row r="13" spans="1:8" ht="21" customHeight="1" x14ac:dyDescent="0.35">
      <c r="A13" s="11">
        <v>9</v>
      </c>
      <c r="B13" s="132" t="s">
        <v>34</v>
      </c>
      <c r="C13" s="10"/>
      <c r="D13" s="10"/>
      <c r="E13" s="11">
        <v>33</v>
      </c>
      <c r="F13" s="132" t="s">
        <v>97</v>
      </c>
      <c r="G13" s="10"/>
      <c r="H13" s="8"/>
    </row>
    <row r="14" spans="1:8" ht="21" customHeight="1" x14ac:dyDescent="0.35">
      <c r="A14" s="11">
        <v>10</v>
      </c>
      <c r="B14" s="132" t="s">
        <v>89</v>
      </c>
      <c r="C14" s="10"/>
      <c r="D14" s="10"/>
      <c r="E14" s="175">
        <v>34</v>
      </c>
      <c r="F14" s="132" t="s">
        <v>60</v>
      </c>
      <c r="G14" s="10"/>
      <c r="H14" s="8"/>
    </row>
    <row r="15" spans="1:8" ht="21" customHeight="1" x14ac:dyDescent="0.35">
      <c r="A15" s="11">
        <v>11</v>
      </c>
      <c r="B15" s="132" t="s">
        <v>103</v>
      </c>
      <c r="C15" s="10"/>
      <c r="D15" s="10"/>
      <c r="E15" s="11">
        <v>35</v>
      </c>
      <c r="F15" s="132" t="s">
        <v>124</v>
      </c>
      <c r="G15" s="10"/>
      <c r="H15" s="8"/>
    </row>
    <row r="16" spans="1:8" ht="21" customHeight="1" x14ac:dyDescent="0.35">
      <c r="A16" s="11">
        <v>12</v>
      </c>
      <c r="B16" s="132" t="s">
        <v>248</v>
      </c>
      <c r="C16" s="10"/>
      <c r="D16" s="10"/>
      <c r="E16" s="175">
        <v>36</v>
      </c>
      <c r="F16" s="132" t="s">
        <v>240</v>
      </c>
      <c r="G16" s="10"/>
      <c r="H16" s="8"/>
    </row>
    <row r="17" spans="1:8" ht="21" customHeight="1" x14ac:dyDescent="0.35">
      <c r="A17" s="11">
        <v>13</v>
      </c>
      <c r="B17" s="132" t="s">
        <v>98</v>
      </c>
      <c r="C17" s="10"/>
      <c r="D17" s="10"/>
      <c r="E17" s="11">
        <v>37</v>
      </c>
      <c r="F17" s="132" t="s">
        <v>165</v>
      </c>
      <c r="G17" s="10"/>
      <c r="H17" s="8"/>
    </row>
    <row r="18" spans="1:8" ht="21" customHeight="1" x14ac:dyDescent="0.35">
      <c r="A18" s="11">
        <v>14</v>
      </c>
      <c r="B18" s="132" t="s">
        <v>109</v>
      </c>
      <c r="C18" s="10"/>
      <c r="D18" s="10"/>
      <c r="E18" s="175">
        <v>38</v>
      </c>
      <c r="F18" s="132" t="s">
        <v>167</v>
      </c>
      <c r="G18" s="10"/>
      <c r="H18" s="8"/>
    </row>
    <row r="19" spans="1:8" ht="21" customHeight="1" x14ac:dyDescent="0.35">
      <c r="A19" s="11">
        <v>15</v>
      </c>
      <c r="B19" s="132" t="s">
        <v>108</v>
      </c>
      <c r="C19" s="10"/>
      <c r="D19" s="10"/>
      <c r="E19" s="11">
        <v>39</v>
      </c>
      <c r="F19" s="132" t="s">
        <v>37</v>
      </c>
      <c r="G19" s="10"/>
      <c r="H19" s="13"/>
    </row>
    <row r="20" spans="1:8" ht="21" customHeight="1" x14ac:dyDescent="0.35">
      <c r="A20" s="11">
        <v>16</v>
      </c>
      <c r="B20" s="132" t="s">
        <v>57</v>
      </c>
      <c r="C20" s="10"/>
      <c r="D20" s="10"/>
      <c r="E20" s="175">
        <v>40</v>
      </c>
      <c r="F20" s="132" t="s">
        <v>38</v>
      </c>
      <c r="G20" s="10"/>
      <c r="H20" s="8"/>
    </row>
    <row r="21" spans="1:8" ht="21" customHeight="1" x14ac:dyDescent="0.35">
      <c r="A21" s="11">
        <v>17</v>
      </c>
      <c r="B21" s="132" t="s">
        <v>59</v>
      </c>
      <c r="C21" s="10"/>
      <c r="D21" s="10"/>
      <c r="E21" s="11">
        <v>41</v>
      </c>
      <c r="F21" s="134" t="s">
        <v>125</v>
      </c>
    </row>
    <row r="22" spans="1:8" ht="21" customHeight="1" x14ac:dyDescent="0.35">
      <c r="A22" s="11">
        <v>18</v>
      </c>
      <c r="B22" s="132" t="s">
        <v>10</v>
      </c>
      <c r="C22" s="10"/>
      <c r="D22" s="10"/>
      <c r="E22" s="175">
        <v>42</v>
      </c>
      <c r="F22" s="134" t="s">
        <v>173</v>
      </c>
      <c r="G22" s="13"/>
      <c r="H22" s="13"/>
    </row>
    <row r="23" spans="1:8" ht="21" customHeight="1" x14ac:dyDescent="0.35">
      <c r="A23" s="11">
        <v>19</v>
      </c>
      <c r="B23" s="133" t="s">
        <v>15</v>
      </c>
      <c r="C23" s="10"/>
      <c r="D23" s="130"/>
      <c r="E23" s="11">
        <v>43</v>
      </c>
      <c r="F23" s="132" t="s">
        <v>39</v>
      </c>
      <c r="G23" s="13"/>
    </row>
    <row r="24" spans="1:8" ht="21" customHeight="1" x14ac:dyDescent="0.35">
      <c r="A24" s="11">
        <v>20</v>
      </c>
      <c r="B24" s="132" t="s">
        <v>35</v>
      </c>
      <c r="C24" s="12"/>
      <c r="D24" s="10"/>
      <c r="E24" s="175">
        <v>44</v>
      </c>
      <c r="F24" s="132" t="s">
        <v>205</v>
      </c>
    </row>
    <row r="25" spans="1:8" ht="21" customHeight="1" x14ac:dyDescent="0.35">
      <c r="A25" s="11">
        <v>21</v>
      </c>
      <c r="B25" s="132" t="s">
        <v>236</v>
      </c>
      <c r="C25" s="12"/>
      <c r="D25" s="12"/>
      <c r="E25" s="11">
        <v>45</v>
      </c>
      <c r="F25" s="132" t="s">
        <v>13</v>
      </c>
    </row>
    <row r="26" spans="1:8" ht="21" customHeight="1" x14ac:dyDescent="0.35">
      <c r="A26" s="11">
        <v>22</v>
      </c>
      <c r="B26" s="132" t="s">
        <v>101</v>
      </c>
      <c r="C26" s="138"/>
      <c r="D26" s="138"/>
      <c r="E26" s="175">
        <v>46</v>
      </c>
      <c r="F26" s="135" t="s">
        <v>14</v>
      </c>
    </row>
    <row r="27" spans="1:8" ht="21" customHeight="1" x14ac:dyDescent="0.35">
      <c r="A27" s="11">
        <v>23</v>
      </c>
      <c r="B27" s="135" t="s">
        <v>102</v>
      </c>
      <c r="C27" s="138"/>
      <c r="D27" s="138"/>
      <c r="E27" s="11">
        <v>47</v>
      </c>
      <c r="F27" s="131" t="s">
        <v>235</v>
      </c>
    </row>
    <row r="28" spans="1:8" ht="21" customHeight="1" x14ac:dyDescent="0.35">
      <c r="A28" s="11">
        <v>24</v>
      </c>
      <c r="B28" s="135" t="s">
        <v>123</v>
      </c>
      <c r="C28" s="138"/>
      <c r="D28" s="138"/>
      <c r="E28" s="175">
        <v>48</v>
      </c>
      <c r="F28" s="171" t="s">
        <v>138</v>
      </c>
    </row>
    <row r="29" spans="1:8" ht="21" customHeight="1" x14ac:dyDescent="0.35">
      <c r="B29" s="94"/>
      <c r="C29" s="139"/>
      <c r="D29" s="139"/>
    </row>
    <row r="30" spans="1:8" ht="21" customHeight="1" x14ac:dyDescent="0.35">
      <c r="A30" s="218" t="s">
        <v>8</v>
      </c>
      <c r="B30" s="219"/>
      <c r="C30" s="219"/>
      <c r="D30" s="219"/>
      <c r="E30" s="219"/>
      <c r="F30" s="219"/>
    </row>
    <row r="31" spans="1:8" ht="21" customHeight="1" x14ac:dyDescent="0.3">
      <c r="D31" s="94"/>
      <c r="E31" s="94"/>
      <c r="F31" s="9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5" location="'Hotel Sales Tax'!A1" display="Hotel Sales Tax" xr:uid="{00000000-0004-0000-0000-000009000000}"/>
    <hyperlink ref="B17" location="'Rental Car Sales Tax'!A1" display="Rental Car Sales Tax" xr:uid="{00000000-0004-0000-0000-00000A000000}"/>
    <hyperlink ref="B18" location="REET!A1" display="Real Estate Excise Tax (REET 1)" xr:uid="{00000000-0004-0000-0000-00000B000000}"/>
    <hyperlink ref="B19" location="'Investment Pool Nom'!A1" display="Investment Pool Nominal Rate of Return" xr:uid="{00000000-0004-0000-0000-00000C000000}"/>
    <hyperlink ref="B20" location="'Investment Pool Real'!A1" display="Investment Pool Real Rate of Return" xr:uid="{00000000-0004-0000-0000-00000D000000}"/>
    <hyperlink ref="B21" location="'CPI-U'!A1" display="National CPI-U" xr:uid="{00000000-0004-0000-0000-00000E000000}"/>
    <hyperlink ref="B22" location="'CPI-W'!A1" display="National CPI-W" xr:uid="{00000000-0004-0000-0000-00000F000000}"/>
    <hyperlink ref="B23" location="'Seattle CPI-U'!A1" display="Seattle CPI-U" xr:uid="{00000000-0004-0000-0000-000010000000}"/>
    <hyperlink ref="B24" location="'Seattle CPI-W'!A1" display="Seattle CPI-W" xr:uid="{00000000-0004-0000-0000-000011000000}"/>
    <hyperlink ref="B25" location="'COLA(new)'!A1" display="COLA Comparison" xr:uid="{00000000-0004-0000-0000-000012000000}"/>
    <hyperlink ref="B26" location="'Pharmaceuticals PPI'!A1" display="Pharmaceuticals PPI" xr:uid="{00000000-0004-0000-0000-000013000000}"/>
    <hyperlink ref="B27" location="'Transportation CPI'!A1" display="Transportation CPI" xr:uid="{00000000-0004-0000-0000-000014000000}"/>
    <hyperlink ref="B28" location="'Retail Gas'!A1" display="Retail Gas Prices" xr:uid="{00000000-0004-0000-0000-000015000000}"/>
    <hyperlink ref="F5" location="'Diesel and Gas'!A1" display="Diesel &amp; Gas Wholesale" xr:uid="{00000000-0004-0000-0000-000016000000}"/>
    <hyperlink ref="F7" location="Gambling!A1" display="Gambling Tax" xr:uid="{00000000-0004-0000-0000-000017000000}"/>
    <hyperlink ref="F8" location="'E911'!A1" display="E-911 Tax" xr:uid="{00000000-0004-0000-0000-000018000000}"/>
    <hyperlink ref="F9" location="Delinquencies!A1" display="P&amp;I on Property Taxes" xr:uid="{00000000-0004-0000-0000-000019000000}"/>
    <hyperlink ref="F10" location="CX!A1" display="Current Expense" xr:uid="{00000000-0004-0000-0000-00001A000000}"/>
    <hyperlink ref="F11" location="'DD-MH'!A1" display="DD/MH" xr:uid="{00000000-0004-0000-0000-00001B000000}"/>
    <hyperlink ref="F12" location="Veterans!A1" display="Veteran's Aid" xr:uid="{00000000-0004-0000-0000-00001C000000}"/>
    <hyperlink ref="F13" location="AFIS!A1" display="AFIS" xr:uid="{00000000-0004-0000-0000-00001E000000}"/>
    <hyperlink ref="F14" location="Parks!A1" display="Parks" xr:uid="{00000000-0004-0000-0000-00001F000000}"/>
    <hyperlink ref="F15" location="YSC!A1" display="Children &amp; Family Center" xr:uid="{00000000-0004-0000-0000-000020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6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6" location="'Hotel Sales Tax'!A1" display="Hotel Sales Tax" xr:uid="{D3B9421C-4F39-47BB-9696-FA089357E5C4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Headings!E10</f>
        <v>August 2020 Criminal Justice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2011</v>
      </c>
      <c r="B5" s="39">
        <v>10722120.54531939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10262902.461595936</v>
      </c>
      <c r="C6" s="45">
        <v>-4.2829035710097441E-2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10758498.677836288</v>
      </c>
      <c r="C7" s="46">
        <v>4.8290063955580553E-2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11528619.639012897</v>
      </c>
      <c r="C8" s="45">
        <v>7.1582567813401887E-2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12564407.029012896</v>
      </c>
      <c r="C9" s="45">
        <v>8.9844874966200639E-2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13243627.939012896</v>
      </c>
      <c r="C10" s="45">
        <v>5.4059129764865821E-2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13671507.870000001</v>
      </c>
      <c r="C11" s="45">
        <v>3.2308362403224988E-2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14808959.630000001</v>
      </c>
      <c r="C12" s="45">
        <v>8.3198705718186439E-2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15478453.23</v>
      </c>
      <c r="C13" s="50">
        <v>4.5208685601636711E-2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2020</v>
      </c>
      <c r="B14" s="44">
        <v>13178211</v>
      </c>
      <c r="C14" s="45">
        <v>-0.14860930842506415</v>
      </c>
      <c r="D14" s="46">
        <v>0.21259722525196412</v>
      </c>
      <c r="E14" s="47">
        <v>2310454.8105845768</v>
      </c>
    </row>
    <row r="15" spans="1:5" s="53" customFormat="1" ht="18" customHeight="1" x14ac:dyDescent="0.35">
      <c r="A15" s="43">
        <v>2021</v>
      </c>
      <c r="B15" s="44">
        <v>13848775.704295862</v>
      </c>
      <c r="C15" s="45">
        <v>5.0884350257850874E-2</v>
      </c>
      <c r="D15" s="46">
        <v>5.039182235846229E-2</v>
      </c>
      <c r="E15" s="47">
        <v>664385.45152240247</v>
      </c>
    </row>
    <row r="16" spans="1:5" s="53" customFormat="1" ht="18" customHeight="1" x14ac:dyDescent="0.35">
      <c r="A16" s="43">
        <v>2022</v>
      </c>
      <c r="B16" s="44">
        <v>14826437.268476237</v>
      </c>
      <c r="C16" s="45">
        <v>7.059552303075467E-2</v>
      </c>
      <c r="D16" s="46">
        <v>2.278631011041643E-2</v>
      </c>
      <c r="E16" s="47">
        <v>330313.17890406959</v>
      </c>
    </row>
    <row r="17" spans="1:5" s="53" customFormat="1" ht="18" customHeight="1" x14ac:dyDescent="0.35">
      <c r="A17" s="43">
        <v>2023</v>
      </c>
      <c r="B17" s="44">
        <v>15689228.428760186</v>
      </c>
      <c r="C17" s="45">
        <v>5.8192750197540999E-2</v>
      </c>
      <c r="D17" s="46">
        <v>1.6236277011245415E-2</v>
      </c>
      <c r="E17" s="47">
        <v>250664.79580047354</v>
      </c>
    </row>
    <row r="18" spans="1:5" s="53" customFormat="1" ht="18" customHeight="1" x14ac:dyDescent="0.35">
      <c r="A18" s="43">
        <v>2024</v>
      </c>
      <c r="B18" s="44">
        <v>16154599.687084297</v>
      </c>
      <c r="C18" s="45">
        <v>2.9661832029357793E-2</v>
      </c>
      <c r="D18" s="46">
        <v>1.5008993902375201E-2</v>
      </c>
      <c r="E18" s="47">
        <v>238878.955413552</v>
      </c>
    </row>
    <row r="19" spans="1:5" s="53" customFormat="1" ht="18" customHeight="1" x14ac:dyDescent="0.35">
      <c r="A19" s="43">
        <v>2025</v>
      </c>
      <c r="B19" s="44">
        <v>16107031.271165432</v>
      </c>
      <c r="C19" s="45">
        <v>-2.944574105224973E-3</v>
      </c>
      <c r="D19" s="46">
        <v>9.4227191283637879E-3</v>
      </c>
      <c r="E19" s="47">
        <v>150355.27612358332</v>
      </c>
    </row>
    <row r="20" spans="1:5" s="53" customFormat="1" ht="18" customHeight="1" x14ac:dyDescent="0.35">
      <c r="A20" s="43">
        <v>2026</v>
      </c>
      <c r="B20" s="44">
        <v>16140515.029047212</v>
      </c>
      <c r="C20" s="45">
        <v>2.0788286381314691E-3</v>
      </c>
      <c r="D20" s="46">
        <v>1.182191541200428E-2</v>
      </c>
      <c r="E20" s="47">
        <v>188582.39821963385</v>
      </c>
    </row>
    <row r="21" spans="1:5" s="53" customFormat="1" ht="18" customHeight="1" x14ac:dyDescent="0.35">
      <c r="A21" s="43">
        <v>2027</v>
      </c>
      <c r="B21" s="44">
        <v>16011748.541858966</v>
      </c>
      <c r="C21" s="45">
        <v>-7.9778425258743013E-3</v>
      </c>
      <c r="D21" s="46">
        <v>7.4917172776058916E-3</v>
      </c>
      <c r="E21" s="47">
        <v>119063.5030924771</v>
      </c>
    </row>
    <row r="22" spans="1:5" s="53" customFormat="1" ht="18" customHeight="1" x14ac:dyDescent="0.35">
      <c r="A22" s="43">
        <v>2028</v>
      </c>
      <c r="B22" s="44">
        <v>16260279.643991839</v>
      </c>
      <c r="C22" s="45">
        <v>1.55217964785761E-2</v>
      </c>
      <c r="D22" s="46">
        <v>1.2673465333542966E-2</v>
      </c>
      <c r="E22" s="47">
        <v>203495.10225783475</v>
      </c>
    </row>
    <row r="23" spans="1:5" s="53" customFormat="1" ht="18" customHeight="1" x14ac:dyDescent="0.35">
      <c r="A23" s="43">
        <v>2029</v>
      </c>
      <c r="B23" s="44">
        <v>16198707.144474741</v>
      </c>
      <c r="C23" s="45">
        <v>-3.7866814633689128E-3</v>
      </c>
      <c r="D23" s="46">
        <v>1.6556213413971621E-2</v>
      </c>
      <c r="E23" s="47">
        <v>263821.36961582303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148</v>
      </c>
      <c r="B25" s="30"/>
      <c r="C25" s="30"/>
    </row>
    <row r="26" spans="1:5" ht="21.75" customHeight="1" x14ac:dyDescent="0.35">
      <c r="A26" s="72" t="s">
        <v>158</v>
      </c>
      <c r="B26" s="3"/>
      <c r="C26" s="3"/>
    </row>
    <row r="27" spans="1:5" ht="21.75" customHeight="1" x14ac:dyDescent="0.35">
      <c r="A27" s="119" t="s">
        <v>242</v>
      </c>
      <c r="B27" s="3"/>
      <c r="C27" s="3"/>
    </row>
    <row r="28" spans="1:5" ht="21.75" customHeight="1" x14ac:dyDescent="0.35">
      <c r="A28" s="119"/>
    </row>
    <row r="29" spans="1:5" ht="21.75" customHeight="1" x14ac:dyDescent="0.35">
      <c r="A29" s="119"/>
    </row>
    <row r="30" spans="1:5" ht="21.75" customHeight="1" x14ac:dyDescent="0.35">
      <c r="A30" s="218" t="str">
        <f>Headings!F10</f>
        <v>Page 10</v>
      </c>
      <c r="B30" s="219"/>
      <c r="C30" s="219"/>
      <c r="D30" s="219"/>
      <c r="E30" s="226"/>
    </row>
    <row r="32" spans="1:5" ht="21.75" customHeight="1" x14ac:dyDescent="0.35">
      <c r="A32" s="11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Headings!E11</f>
        <v>August 2020 Hotel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2011</v>
      </c>
      <c r="B5" s="39">
        <v>19914695.420000002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21267812.480999999</v>
      </c>
      <c r="C6" s="45">
        <v>6.7945656835960655E-2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20243998</v>
      </c>
      <c r="C7" s="46">
        <v>-4.8139153094124865E-2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23237103.519999899</v>
      </c>
      <c r="C8" s="45">
        <v>0.14785150245519185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26115934.079999898</v>
      </c>
      <c r="C9" s="45">
        <v>0.12388938911952696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28699357.100000001</v>
      </c>
      <c r="C10" s="45">
        <v>9.8921333316526416E-2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31591980.010000002</v>
      </c>
      <c r="C11" s="45">
        <v>0.10079051248154958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34525943.560000002</v>
      </c>
      <c r="C12" s="45">
        <v>9.2870518057788676E-2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35876830.18</v>
      </c>
      <c r="C13" s="50">
        <v>3.912671112528443E-2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2020</v>
      </c>
      <c r="B14" s="44">
        <v>14324773.8343166</v>
      </c>
      <c r="C14" s="45">
        <v>-0.60072353765795816</v>
      </c>
      <c r="D14" s="46">
        <v>-0.13074033835334042</v>
      </c>
      <c r="E14" s="47">
        <v>-2154506.7148127984</v>
      </c>
    </row>
    <row r="15" spans="1:5" s="53" customFormat="1" ht="18" customHeight="1" x14ac:dyDescent="0.35">
      <c r="A15" s="43">
        <v>2021</v>
      </c>
      <c r="B15" s="44">
        <v>20180000</v>
      </c>
      <c r="C15" s="45">
        <v>0.79702075048351251</v>
      </c>
      <c r="D15" s="46">
        <v>4.9820604104524824E-2</v>
      </c>
      <c r="E15" s="47">
        <v>1221616.1430414505</v>
      </c>
    </row>
    <row r="16" spans="1:5" s="53" customFormat="1" ht="18" customHeight="1" x14ac:dyDescent="0.35">
      <c r="A16" s="43">
        <v>2022</v>
      </c>
      <c r="B16" s="44">
        <v>31391500</v>
      </c>
      <c r="C16" s="45">
        <v>0.28550493587704695</v>
      </c>
      <c r="D16" s="46">
        <v>6.8596444186864725E-2</v>
      </c>
      <c r="E16" s="47">
        <v>2124234.6740079001</v>
      </c>
    </row>
    <row r="17" spans="1:5" s="53" customFormat="1" ht="18" customHeight="1" x14ac:dyDescent="0.35">
      <c r="A17" s="43">
        <v>2023</v>
      </c>
      <c r="B17" s="44">
        <v>36733651.760058105</v>
      </c>
      <c r="C17" s="45">
        <v>0.11006776157276565</v>
      </c>
      <c r="D17" s="46">
        <v>7.5222265966069735E-2</v>
      </c>
      <c r="E17" s="47">
        <v>2569876.5827895105</v>
      </c>
    </row>
    <row r="18" spans="1:5" s="53" customFormat="1" ht="18" customHeight="1" x14ac:dyDescent="0.35">
      <c r="A18" s="43">
        <v>2024</v>
      </c>
      <c r="B18" s="44">
        <v>39180759.9584333</v>
      </c>
      <c r="C18" s="45">
        <v>6.6617613036666024E-2</v>
      </c>
      <c r="D18" s="46">
        <v>7.0642685888571588E-2</v>
      </c>
      <c r="E18" s="47">
        <v>2585208.0765133947</v>
      </c>
    </row>
    <row r="19" spans="1:5" s="53" customFormat="1" ht="18" customHeight="1" x14ac:dyDescent="0.35">
      <c r="A19" s="43">
        <v>2025</v>
      </c>
      <c r="B19" s="44">
        <v>40763349.342417695</v>
      </c>
      <c r="C19" s="45">
        <v>4.0392003260359299E-2</v>
      </c>
      <c r="D19" s="46">
        <v>7.5993177241918453E-2</v>
      </c>
      <c r="E19" s="47">
        <v>2878955.4590791911</v>
      </c>
    </row>
    <row r="20" spans="1:5" s="53" customFormat="1" ht="18" customHeight="1" x14ac:dyDescent="0.35">
      <c r="A20" s="43">
        <v>2026</v>
      </c>
      <c r="B20" s="44">
        <v>42618352.877978399</v>
      </c>
      <c r="C20" s="45">
        <v>4.5506651575129897E-2</v>
      </c>
      <c r="D20" s="46">
        <v>8.6103842959865728E-2</v>
      </c>
      <c r="E20" s="47">
        <v>3378686.1055689976</v>
      </c>
    </row>
    <row r="21" spans="1:5" s="53" customFormat="1" ht="18" customHeight="1" x14ac:dyDescent="0.35">
      <c r="A21" s="43">
        <v>2027</v>
      </c>
      <c r="B21" s="44">
        <v>44496344.686790101</v>
      </c>
      <c r="C21" s="45">
        <v>4.4065330590992602E-2</v>
      </c>
      <c r="D21" s="46">
        <v>9.2430360639958797E-2</v>
      </c>
      <c r="E21" s="47">
        <v>3764828.7110499069</v>
      </c>
    </row>
    <row r="22" spans="1:5" s="53" customFormat="1" ht="18" customHeight="1" x14ac:dyDescent="0.35">
      <c r="A22" s="43">
        <v>2028</v>
      </c>
      <c r="B22" s="44">
        <v>46414222.632481597</v>
      </c>
      <c r="C22" s="45">
        <v>4.3101921274465216E-2</v>
      </c>
      <c r="D22" s="46">
        <v>9.6624225154946952E-2</v>
      </c>
      <c r="E22" s="47">
        <v>4089585.2883416563</v>
      </c>
    </row>
    <row r="23" spans="1:5" s="53" customFormat="1" ht="18" customHeight="1" x14ac:dyDescent="0.35">
      <c r="A23" s="43">
        <v>2029</v>
      </c>
      <c r="B23" s="44">
        <v>48061849.391978003</v>
      </c>
      <c r="C23" s="45">
        <v>3.5498316379069639E-2</v>
      </c>
      <c r="D23" s="46">
        <v>8.9201267721980448E-2</v>
      </c>
      <c r="E23" s="47">
        <v>3936075.013751857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128</v>
      </c>
      <c r="B25" s="3"/>
      <c r="C25" s="3"/>
    </row>
    <row r="26" spans="1:5" ht="21.75" customHeight="1" x14ac:dyDescent="0.35">
      <c r="A26" s="119" t="s">
        <v>160</v>
      </c>
      <c r="B26" s="3"/>
      <c r="C26" s="3"/>
    </row>
    <row r="27" spans="1:5" ht="21.75" customHeight="1" x14ac:dyDescent="0.35">
      <c r="A27" s="119" t="s">
        <v>189</v>
      </c>
      <c r="B27" s="3"/>
      <c r="C27" s="3"/>
    </row>
    <row r="28" spans="1:5" ht="21.75" customHeight="1" x14ac:dyDescent="0.35">
      <c r="A28" s="122" t="s">
        <v>168</v>
      </c>
      <c r="B28" s="3"/>
      <c r="C28" s="3"/>
    </row>
    <row r="29" spans="1:5" s="93" customFormat="1" ht="21.75" customHeight="1" x14ac:dyDescent="0.35">
      <c r="A29" s="119"/>
    </row>
    <row r="30" spans="1:5" ht="21.75" customHeight="1" x14ac:dyDescent="0.35">
      <c r="A30" s="218" t="str">
        <f>Headings!F11</f>
        <v>Page 11</v>
      </c>
      <c r="B30" s="219"/>
      <c r="C30" s="219"/>
      <c r="D30" s="219"/>
      <c r="E30" s="226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76" customWidth="1"/>
    <col min="2" max="2" width="17.7265625" style="176" customWidth="1"/>
    <col min="3" max="3" width="10.7265625" style="176" customWidth="1"/>
    <col min="4" max="4" width="17.7265625" style="28" customWidth="1"/>
    <col min="5" max="5" width="17.7265625" style="177" customWidth="1"/>
    <col min="6" max="16384" width="10.7265625" style="177"/>
  </cols>
  <sheetData>
    <row r="1" spans="1:5" ht="23.4" x14ac:dyDescent="0.35">
      <c r="A1" s="225" t="str">
        <f>Headings!E12</f>
        <v>August 2020 Hotel Tax (HB 2015) Forecast</v>
      </c>
      <c r="B1" s="227"/>
      <c r="C1" s="227"/>
      <c r="D1" s="227"/>
      <c r="E1" s="227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37" t="s">
        <v>79</v>
      </c>
      <c r="B4" s="32" t="s">
        <v>84</v>
      </c>
      <c r="C4" s="32" t="s">
        <v>6</v>
      </c>
      <c r="D4" s="35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59" t="s">
        <v>152</v>
      </c>
      <c r="B5" s="205">
        <v>362983.85</v>
      </c>
      <c r="C5" s="78" t="s">
        <v>82</v>
      </c>
      <c r="D5" s="183">
        <v>0</v>
      </c>
      <c r="E5" s="209">
        <v>0</v>
      </c>
    </row>
    <row r="6" spans="1:5" s="53" customFormat="1" ht="18" customHeight="1" x14ac:dyDescent="0.35">
      <c r="A6" s="52" t="s">
        <v>153</v>
      </c>
      <c r="B6" s="69">
        <v>514938.14</v>
      </c>
      <c r="C6" s="87" t="s">
        <v>82</v>
      </c>
      <c r="D6" s="182">
        <v>0</v>
      </c>
      <c r="E6" s="208">
        <v>0</v>
      </c>
    </row>
    <row r="7" spans="1:5" s="53" customFormat="1" ht="18" customHeight="1" x14ac:dyDescent="0.35">
      <c r="A7" s="52" t="s">
        <v>154</v>
      </c>
      <c r="B7" s="69">
        <v>715156.6</v>
      </c>
      <c r="C7" s="87" t="s">
        <v>82</v>
      </c>
      <c r="D7" s="182">
        <v>0</v>
      </c>
      <c r="E7" s="208">
        <v>0</v>
      </c>
    </row>
    <row r="8" spans="1:5" s="53" customFormat="1" ht="18" customHeight="1" x14ac:dyDescent="0.35">
      <c r="A8" s="52" t="s">
        <v>155</v>
      </c>
      <c r="B8" s="69">
        <v>324770.42000000004</v>
      </c>
      <c r="C8" s="87" t="s">
        <v>82</v>
      </c>
      <c r="D8" s="182">
        <v>0</v>
      </c>
      <c r="E8" s="208">
        <v>0</v>
      </c>
    </row>
    <row r="9" spans="1:5" s="53" customFormat="1" ht="18" customHeight="1" thickBot="1" x14ac:dyDescent="0.4">
      <c r="A9" s="66" t="s">
        <v>214</v>
      </c>
      <c r="B9" s="68">
        <v>251272.66999999998</v>
      </c>
      <c r="C9" s="57">
        <v>-0.30775798978384306</v>
      </c>
      <c r="D9" s="213">
        <v>0.14500293034787792</v>
      </c>
      <c r="E9" s="214">
        <v>31821.118095536629</v>
      </c>
    </row>
    <row r="10" spans="1:5" s="53" customFormat="1" ht="18" customHeight="1" thickTop="1" x14ac:dyDescent="0.35">
      <c r="A10" s="52" t="s">
        <v>215</v>
      </c>
      <c r="B10" s="69">
        <v>82071.505655000103</v>
      </c>
      <c r="C10" s="56">
        <v>-0.84061870877344591</v>
      </c>
      <c r="D10" s="182">
        <v>1.2791495625593714</v>
      </c>
      <c r="E10" s="208">
        <v>46061.799665000093</v>
      </c>
    </row>
    <row r="11" spans="1:5" s="53" customFormat="1" ht="18" customHeight="1" x14ac:dyDescent="0.35">
      <c r="A11" s="52" t="s">
        <v>216</v>
      </c>
      <c r="B11" s="69">
        <v>212175.42685500014</v>
      </c>
      <c r="C11" s="56">
        <v>-0.70331613124314285</v>
      </c>
      <c r="D11" s="182">
        <v>-0.27188966414204585</v>
      </c>
      <c r="E11" s="208">
        <v>-79230.169804999896</v>
      </c>
    </row>
    <row r="12" spans="1:5" s="53" customFormat="1" ht="18" customHeight="1" x14ac:dyDescent="0.35">
      <c r="A12" s="52" t="s">
        <v>217</v>
      </c>
      <c r="B12" s="69">
        <v>216835.48152000003</v>
      </c>
      <c r="C12" s="56">
        <v>-0.33234226959462621</v>
      </c>
      <c r="D12" s="182">
        <v>-0.30585639154323996</v>
      </c>
      <c r="E12" s="208">
        <v>-95542.935392999963</v>
      </c>
    </row>
    <row r="13" spans="1:5" s="53" customFormat="1" ht="18" customHeight="1" x14ac:dyDescent="0.35">
      <c r="A13" s="52" t="s">
        <v>230</v>
      </c>
      <c r="B13" s="69">
        <v>136039.78850000008</v>
      </c>
      <c r="C13" s="56">
        <v>-0.45859695564981229</v>
      </c>
      <c r="D13" s="182">
        <v>-0.28449535179711305</v>
      </c>
      <c r="E13" s="208">
        <v>-54091.455010000063</v>
      </c>
    </row>
    <row r="14" spans="1:5" s="53" customFormat="1" ht="18" customHeight="1" x14ac:dyDescent="0.35">
      <c r="A14" s="52" t="s">
        <v>231</v>
      </c>
      <c r="B14" s="69">
        <v>305710.1410877498</v>
      </c>
      <c r="C14" s="56">
        <v>2.7249242431697094</v>
      </c>
      <c r="D14" s="182">
        <v>2.5160894705429593E-2</v>
      </c>
      <c r="E14" s="208">
        <v>7503.1545877499739</v>
      </c>
    </row>
    <row r="15" spans="1:5" s="53" customFormat="1" ht="18" customHeight="1" x14ac:dyDescent="0.35">
      <c r="A15" s="52" t="s">
        <v>232</v>
      </c>
      <c r="B15" s="69">
        <v>542302.89779662516</v>
      </c>
      <c r="C15" s="56">
        <v>1.555917552918288</v>
      </c>
      <c r="D15" s="182">
        <v>0.20499231982991439</v>
      </c>
      <c r="E15" s="208">
        <v>92256.130798830825</v>
      </c>
    </row>
    <row r="16" spans="1:5" s="53" customFormat="1" ht="18" customHeight="1" x14ac:dyDescent="0.35">
      <c r="A16" s="52" t="s">
        <v>233</v>
      </c>
      <c r="B16" s="69">
        <v>419840.81128062512</v>
      </c>
      <c r="C16" s="56">
        <v>0.93621822562236279</v>
      </c>
      <c r="D16" s="182">
        <v>0.26614115113634429</v>
      </c>
      <c r="E16" s="208">
        <v>88249.968582065194</v>
      </c>
    </row>
    <row r="17" spans="1:5" s="53" customFormat="1" ht="18" customHeight="1" x14ac:dyDescent="0.35">
      <c r="A17" s="52" t="s">
        <v>249</v>
      </c>
      <c r="B17" s="69">
        <v>185822.7158956003</v>
      </c>
      <c r="C17" s="56">
        <v>0.3659438752773434</v>
      </c>
      <c r="D17" s="182">
        <v>-0.26076252360189933</v>
      </c>
      <c r="E17" s="208">
        <v>-65548.084190202469</v>
      </c>
    </row>
    <row r="18" spans="1:5" s="53" customFormat="1" ht="18" customHeight="1" x14ac:dyDescent="0.35">
      <c r="A18" s="52" t="s">
        <v>250</v>
      </c>
      <c r="B18" s="69">
        <v>444710.34357414825</v>
      </c>
      <c r="C18" s="56">
        <v>0.45467972371417154</v>
      </c>
      <c r="D18" s="182">
        <v>0.17640877820949674</v>
      </c>
      <c r="E18" s="208">
        <v>66686.690732148185</v>
      </c>
    </row>
    <row r="19" spans="1:5" s="53" customFormat="1" ht="18" customHeight="1" x14ac:dyDescent="0.35">
      <c r="A19" s="52" t="s">
        <v>251</v>
      </c>
      <c r="B19" s="69">
        <v>673872.23805770592</v>
      </c>
      <c r="C19" s="56">
        <v>0.24261227589903456</v>
      </c>
      <c r="D19" s="182">
        <v>0.24955914628904674</v>
      </c>
      <c r="E19" s="208">
        <v>134584.24992286775</v>
      </c>
    </row>
    <row r="20" spans="1:5" s="53" customFormat="1" ht="18" customHeight="1" x14ac:dyDescent="0.35">
      <c r="A20" s="52" t="s">
        <v>252</v>
      </c>
      <c r="B20" s="69">
        <v>429003.25217739184</v>
      </c>
      <c r="C20" s="56">
        <v>2.1823607068638395E-2</v>
      </c>
      <c r="D20" s="182">
        <v>0.24446261208443087</v>
      </c>
      <c r="E20" s="208">
        <v>84273.528671414766</v>
      </c>
    </row>
    <row r="21" spans="1:5" s="53" customFormat="1" ht="18" customHeight="1" x14ac:dyDescent="0.35">
      <c r="A21" s="43"/>
      <c r="B21" s="97"/>
      <c r="C21" s="45"/>
      <c r="D21" s="192"/>
      <c r="E21" s="193"/>
    </row>
    <row r="22" spans="1:5" s="53" customFormat="1" ht="18" customHeight="1" x14ac:dyDescent="0.35">
      <c r="A22" s="43"/>
      <c r="B22" s="97"/>
      <c r="C22" s="45"/>
      <c r="D22" s="192"/>
      <c r="E22" s="193"/>
    </row>
    <row r="23" spans="1:5" s="53" customFormat="1" ht="18" customHeight="1" x14ac:dyDescent="0.35">
      <c r="A23" s="43"/>
      <c r="B23" s="97"/>
      <c r="C23" s="45"/>
      <c r="D23" s="192"/>
      <c r="E23" s="193"/>
    </row>
    <row r="24" spans="1:5" s="53" customFormat="1" ht="18" customHeight="1" x14ac:dyDescent="0.35">
      <c r="A24" s="43"/>
      <c r="B24" s="97"/>
      <c r="C24" s="45"/>
      <c r="D24" s="192"/>
      <c r="E24" s="193"/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77"/>
      <c r="D26" s="177"/>
    </row>
    <row r="27" spans="1:5" ht="21.75" customHeight="1" x14ac:dyDescent="0.35">
      <c r="A27" s="30" t="s">
        <v>265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7"/>
      <c r="C30" s="177"/>
      <c r="D30" s="177"/>
    </row>
    <row r="31" spans="1:5" ht="21.75" customHeight="1" x14ac:dyDescent="0.35">
      <c r="A31" s="228" t="str">
        <f>Headings!F12</f>
        <v>Page 12</v>
      </c>
      <c r="B31" s="219"/>
      <c r="C31" s="219"/>
      <c r="D31" s="219"/>
      <c r="E31" s="226"/>
    </row>
  </sheetData>
  <mergeCells count="3">
    <mergeCell ref="A1:E1"/>
    <mergeCell ref="A2:E2"/>
    <mergeCell ref="A31:E31"/>
  </mergeCells>
  <pageMargins left="0.75" right="0.75" top="1" bottom="1" header="0.5" footer="0.5"/>
  <pageSetup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Headings!E13</f>
        <v>August 2020 Rental Car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2737771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2811096.72</v>
      </c>
      <c r="C6" s="45">
        <v>2.6782999746874481E-2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2857442.9599999902</v>
      </c>
      <c r="C7" s="45">
        <v>1.648688914552543E-2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3112670.25</v>
      </c>
      <c r="C8" s="46">
        <v>8.9320169666662563E-2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3494071.77</v>
      </c>
      <c r="C9" s="45">
        <v>0.12253193861444212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3734599.0666999999</v>
      </c>
      <c r="C10" s="45">
        <v>6.8838682354827485E-2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3938032.52</v>
      </c>
      <c r="C11" s="45">
        <v>5.4472635393164159E-2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3990916.1599999997</v>
      </c>
      <c r="C12" s="45">
        <v>1.3428949540518209E-2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4267531.57</v>
      </c>
      <c r="C13" s="45">
        <v>6.9311255588992537E-2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4229569.63</v>
      </c>
      <c r="C14" s="50">
        <v>-8.8955264600422135E-3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2020</v>
      </c>
      <c r="B15" s="44">
        <v>2280473.5854940601</v>
      </c>
      <c r="C15" s="45">
        <v>-0.46082609225325366</v>
      </c>
      <c r="D15" s="46">
        <v>0.10759941831354269</v>
      </c>
      <c r="E15" s="47">
        <v>221540.05069105001</v>
      </c>
    </row>
    <row r="16" spans="1:5" s="53" customFormat="1" ht="18" customHeight="1" x14ac:dyDescent="0.35">
      <c r="A16" s="43">
        <v>2021</v>
      </c>
      <c r="B16" s="44">
        <v>3467885.4634221802</v>
      </c>
      <c r="C16" s="45">
        <v>0.52068652997393516</v>
      </c>
      <c r="D16" s="46">
        <v>0.18758823364569222</v>
      </c>
      <c r="E16" s="47">
        <v>547777.83253368037</v>
      </c>
    </row>
    <row r="17" spans="1:5" s="53" customFormat="1" ht="18" customHeight="1" x14ac:dyDescent="0.35">
      <c r="A17" s="43">
        <v>2022</v>
      </c>
      <c r="B17" s="44">
        <v>3971459.4070737199</v>
      </c>
      <c r="C17" s="45">
        <v>0.14521066193305088</v>
      </c>
      <c r="D17" s="46">
        <v>9.2012467016910682E-2</v>
      </c>
      <c r="E17" s="47">
        <v>334633.33866563952</v>
      </c>
    </row>
    <row r="18" spans="1:5" s="53" customFormat="1" ht="18" customHeight="1" x14ac:dyDescent="0.35">
      <c r="A18" s="43">
        <v>2023</v>
      </c>
      <c r="B18" s="44">
        <v>4276449.5371164903</v>
      </c>
      <c r="C18" s="45">
        <v>7.6795479641448949E-2</v>
      </c>
      <c r="D18" s="46">
        <v>9.499908738736651E-2</v>
      </c>
      <c r="E18" s="47">
        <v>371012.91495458037</v>
      </c>
    </row>
    <row r="19" spans="1:5" s="53" customFormat="1" ht="18" customHeight="1" x14ac:dyDescent="0.35">
      <c r="A19" s="43">
        <v>2024</v>
      </c>
      <c r="B19" s="44">
        <v>4374657.8396018799</v>
      </c>
      <c r="C19" s="45">
        <v>2.2964915552729614E-2</v>
      </c>
      <c r="D19" s="46">
        <v>8.5536282695345855E-2</v>
      </c>
      <c r="E19" s="47">
        <v>344707.0131405401</v>
      </c>
    </row>
    <row r="20" spans="1:5" s="53" customFormat="1" ht="18" customHeight="1" x14ac:dyDescent="0.35">
      <c r="A20" s="43">
        <v>2025</v>
      </c>
      <c r="B20" s="44">
        <v>4486757.0703042205</v>
      </c>
      <c r="C20" s="45">
        <v>2.5624685361116617E-2</v>
      </c>
      <c r="D20" s="46">
        <v>8.0423704049850331E-2</v>
      </c>
      <c r="E20" s="47">
        <v>333981.58649532078</v>
      </c>
    </row>
    <row r="21" spans="1:5" s="53" customFormat="1" ht="18" customHeight="1" x14ac:dyDescent="0.35">
      <c r="A21" s="43">
        <v>2026</v>
      </c>
      <c r="B21" s="44">
        <v>4583178.9570349408</v>
      </c>
      <c r="C21" s="45">
        <v>2.1490329255598128E-2</v>
      </c>
      <c r="D21" s="46">
        <v>6.8115884869617283E-2</v>
      </c>
      <c r="E21" s="47">
        <v>292278.48269699048</v>
      </c>
    </row>
    <row r="22" spans="1:5" s="53" customFormat="1" ht="18" customHeight="1" x14ac:dyDescent="0.35">
      <c r="A22" s="43">
        <v>2027</v>
      </c>
      <c r="B22" s="44">
        <v>4696645.4104321003</v>
      </c>
      <c r="C22" s="45">
        <v>2.4757150977706033E-2</v>
      </c>
      <c r="D22" s="46">
        <v>6.8311101809696018E-2</v>
      </c>
      <c r="E22" s="47">
        <v>300317.97128438018</v>
      </c>
    </row>
    <row r="23" spans="1:5" s="53" customFormat="1" ht="18" customHeight="1" x14ac:dyDescent="0.35">
      <c r="A23" s="43">
        <v>2028</v>
      </c>
      <c r="B23" s="44">
        <v>4808456.3741940698</v>
      </c>
      <c r="C23" s="45">
        <v>2.3806558509530396E-2</v>
      </c>
      <c r="D23" s="46">
        <v>6.7008992044832905E-2</v>
      </c>
      <c r="E23" s="47">
        <v>301974.78871176951</v>
      </c>
    </row>
    <row r="24" spans="1:5" s="53" customFormat="1" ht="18" customHeight="1" x14ac:dyDescent="0.35">
      <c r="A24" s="43">
        <v>2029</v>
      </c>
      <c r="B24" s="44">
        <v>4937798.1635565795</v>
      </c>
      <c r="C24" s="45">
        <v>2.6898817270477604E-2</v>
      </c>
      <c r="D24" s="46">
        <v>6.6227613821901565E-2</v>
      </c>
      <c r="E24" s="47">
        <v>306706.1719910996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8" t="str">
        <f>Headings!F13</f>
        <v>Page 13</v>
      </c>
      <c r="B30" s="219"/>
      <c r="C30" s="219"/>
      <c r="D30" s="219"/>
      <c r="E30" s="226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25" t="str">
        <f>Headings!E14</f>
        <v>August 2020 Real Estate Excise Tax (REET 1) Forecast</v>
      </c>
      <c r="B1" s="226"/>
      <c r="C1" s="226"/>
      <c r="D1" s="226"/>
      <c r="E1" s="226"/>
    </row>
    <row r="2" spans="1:9" ht="21.75" customHeight="1" x14ac:dyDescent="0.35">
      <c r="A2" s="225" t="s">
        <v>88</v>
      </c>
      <c r="B2" s="226"/>
      <c r="C2" s="226"/>
      <c r="D2" s="226"/>
      <c r="E2" s="226"/>
    </row>
    <row r="4" spans="1:9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9" s="53" customFormat="1" ht="18" customHeight="1" x14ac:dyDescent="0.35">
      <c r="A5" s="38">
        <v>2010</v>
      </c>
      <c r="B5" s="39">
        <v>3647888.19</v>
      </c>
      <c r="C5" s="74" t="s">
        <v>82</v>
      </c>
      <c r="D5" s="51">
        <v>0</v>
      </c>
      <c r="E5" s="42">
        <v>0</v>
      </c>
    </row>
    <row r="6" spans="1:9" s="53" customFormat="1" ht="18" customHeight="1" x14ac:dyDescent="0.35">
      <c r="A6" s="43">
        <v>2011</v>
      </c>
      <c r="B6" s="44">
        <v>3293751.37</v>
      </c>
      <c r="C6" s="45">
        <v>-9.7079954635342025E-2</v>
      </c>
      <c r="D6" s="46">
        <v>0</v>
      </c>
      <c r="E6" s="47">
        <v>0</v>
      </c>
    </row>
    <row r="7" spans="1:9" s="53" customFormat="1" ht="18" customHeight="1" x14ac:dyDescent="0.35">
      <c r="A7" s="43">
        <v>2012</v>
      </c>
      <c r="B7" s="44">
        <v>4047144.57</v>
      </c>
      <c r="C7" s="45">
        <v>0.22873408322863176</v>
      </c>
      <c r="D7" s="46">
        <v>0</v>
      </c>
      <c r="E7" s="47">
        <v>0</v>
      </c>
    </row>
    <row r="8" spans="1:9" s="53" customFormat="1" ht="18" customHeight="1" x14ac:dyDescent="0.35">
      <c r="A8" s="43">
        <v>2013</v>
      </c>
      <c r="B8" s="44">
        <v>5650866.3900000043</v>
      </c>
      <c r="C8" s="46">
        <v>0.39626007726232637</v>
      </c>
      <c r="D8" s="46">
        <v>0</v>
      </c>
      <c r="E8" s="47">
        <v>0</v>
      </c>
    </row>
    <row r="9" spans="1:9" s="53" customFormat="1" ht="18" customHeight="1" x14ac:dyDescent="0.35">
      <c r="A9" s="43">
        <v>2014</v>
      </c>
      <c r="B9" s="44">
        <v>5460691.6899999995</v>
      </c>
      <c r="C9" s="45">
        <v>-3.365407830851308E-2</v>
      </c>
      <c r="D9" s="46">
        <v>0</v>
      </c>
      <c r="E9" s="47">
        <v>0</v>
      </c>
      <c r="H9" s="126"/>
      <c r="I9" s="128"/>
    </row>
    <row r="10" spans="1:9" s="53" customFormat="1" ht="18" customHeight="1" x14ac:dyDescent="0.35">
      <c r="A10" s="43">
        <v>2015</v>
      </c>
      <c r="B10" s="44">
        <v>7300582.5899999999</v>
      </c>
      <c r="C10" s="45">
        <v>0.33693367149244802</v>
      </c>
      <c r="D10" s="46">
        <v>0</v>
      </c>
      <c r="E10" s="47">
        <v>0</v>
      </c>
      <c r="H10" s="126"/>
      <c r="I10" s="128"/>
    </row>
    <row r="11" spans="1:9" s="53" customFormat="1" ht="18" customHeight="1" x14ac:dyDescent="0.35">
      <c r="A11" s="43">
        <v>2016</v>
      </c>
      <c r="B11" s="44">
        <v>7431560.2699999996</v>
      </c>
      <c r="C11" s="45">
        <v>1.7940716153174829E-2</v>
      </c>
      <c r="D11" s="46">
        <v>0</v>
      </c>
      <c r="E11" s="47">
        <v>0</v>
      </c>
      <c r="H11" s="126"/>
      <c r="I11" s="128"/>
    </row>
    <row r="12" spans="1:9" s="53" customFormat="1" ht="18" customHeight="1" x14ac:dyDescent="0.35">
      <c r="A12" s="43">
        <v>2017</v>
      </c>
      <c r="B12" s="44">
        <v>7943445.1999999993</v>
      </c>
      <c r="C12" s="45">
        <v>6.887987332436718E-2</v>
      </c>
      <c r="D12" s="46">
        <v>0</v>
      </c>
      <c r="E12" s="47">
        <v>0</v>
      </c>
      <c r="H12" s="126"/>
      <c r="I12" s="128"/>
    </row>
    <row r="13" spans="1:9" s="53" customFormat="1" ht="18" customHeight="1" x14ac:dyDescent="0.35">
      <c r="A13" s="43">
        <v>2018</v>
      </c>
      <c r="B13" s="44">
        <v>7997142.709999999</v>
      </c>
      <c r="C13" s="45">
        <v>6.7599773962059295E-3</v>
      </c>
      <c r="D13" s="46">
        <v>0</v>
      </c>
      <c r="E13" s="47">
        <v>0</v>
      </c>
      <c r="H13" s="126"/>
      <c r="I13" s="128"/>
    </row>
    <row r="14" spans="1:9" s="53" customFormat="1" ht="18" customHeight="1" thickBot="1" x14ac:dyDescent="0.4">
      <c r="A14" s="48">
        <v>2019</v>
      </c>
      <c r="B14" s="49">
        <v>7768147.6199999992</v>
      </c>
      <c r="C14" s="50">
        <v>-2.8634613424323829E-2</v>
      </c>
      <c r="D14" s="55">
        <v>0</v>
      </c>
      <c r="E14" s="77">
        <v>0</v>
      </c>
      <c r="H14" s="126"/>
      <c r="I14" s="128"/>
    </row>
    <row r="15" spans="1:9" s="53" customFormat="1" ht="18" customHeight="1" thickTop="1" x14ac:dyDescent="0.35">
      <c r="A15" s="43">
        <v>2020</v>
      </c>
      <c r="B15" s="44">
        <v>7047873.5071725976</v>
      </c>
      <c r="C15" s="45">
        <v>-9.2721475963326472E-2</v>
      </c>
      <c r="D15" s="46">
        <v>6.8773850389382885E-2</v>
      </c>
      <c r="E15" s="47">
        <v>453519.14061987121</v>
      </c>
      <c r="H15" s="126"/>
      <c r="I15" s="128"/>
    </row>
    <row r="16" spans="1:9" s="53" customFormat="1" ht="18" customHeight="1" x14ac:dyDescent="0.35">
      <c r="A16" s="43">
        <v>2021</v>
      </c>
      <c r="B16" s="44">
        <v>7568352.5718088038</v>
      </c>
      <c r="C16" s="45">
        <v>7.3849092794658677E-2</v>
      </c>
      <c r="D16" s="46">
        <v>6.8571955574826315E-2</v>
      </c>
      <c r="E16" s="47">
        <v>485673.17682365887</v>
      </c>
      <c r="H16" s="126"/>
      <c r="I16" s="128"/>
    </row>
    <row r="17" spans="1:9" s="53" customFormat="1" ht="18" customHeight="1" x14ac:dyDescent="0.35">
      <c r="A17" s="43">
        <v>2022</v>
      </c>
      <c r="B17" s="44">
        <v>7988421.6781227253</v>
      </c>
      <c r="C17" s="45">
        <v>5.5503374390700078E-2</v>
      </c>
      <c r="D17" s="46">
        <v>5.4531478959801261E-2</v>
      </c>
      <c r="E17" s="47">
        <v>413093.8311033342</v>
      </c>
      <c r="H17" s="126"/>
      <c r="I17" s="128"/>
    </row>
    <row r="18" spans="1:9" s="53" customFormat="1" ht="18" customHeight="1" x14ac:dyDescent="0.35">
      <c r="A18" s="43">
        <v>2023</v>
      </c>
      <c r="B18" s="44">
        <v>8216749.8486651741</v>
      </c>
      <c r="C18" s="45">
        <v>2.8582388329318364E-2</v>
      </c>
      <c r="D18" s="46">
        <v>4.4410314413379171E-2</v>
      </c>
      <c r="E18" s="47">
        <v>349391.84264975972</v>
      </c>
      <c r="H18" s="126"/>
      <c r="I18" s="128"/>
    </row>
    <row r="19" spans="1:9" s="53" customFormat="1" ht="18" customHeight="1" x14ac:dyDescent="0.35">
      <c r="A19" s="43">
        <v>2024</v>
      </c>
      <c r="B19" s="44">
        <v>8018892.5313551519</v>
      </c>
      <c r="C19" s="45">
        <v>-2.407975427682818E-2</v>
      </c>
      <c r="D19" s="46">
        <v>5.4594108259944152E-2</v>
      </c>
      <c r="E19" s="47">
        <v>415121.11963530257</v>
      </c>
      <c r="H19" s="127"/>
      <c r="I19" s="128"/>
    </row>
    <row r="20" spans="1:9" s="53" customFormat="1" ht="18" customHeight="1" x14ac:dyDescent="0.35">
      <c r="A20" s="43">
        <v>2025</v>
      </c>
      <c r="B20" s="44">
        <v>7948591.9311592048</v>
      </c>
      <c r="C20" s="45">
        <v>-8.7668714752143773E-3</v>
      </c>
      <c r="D20" s="46">
        <v>7.3037728072665287E-2</v>
      </c>
      <c r="E20" s="47">
        <v>541031.39231771044</v>
      </c>
      <c r="H20" s="127"/>
      <c r="I20" s="128"/>
    </row>
    <row r="21" spans="1:9" s="53" customFormat="1" ht="18" customHeight="1" x14ac:dyDescent="0.35">
      <c r="A21" s="43">
        <v>2026</v>
      </c>
      <c r="B21" s="44">
        <v>7342544.8200736204</v>
      </c>
      <c r="C21" s="45">
        <v>-7.62458453439816E-2</v>
      </c>
      <c r="D21" s="46">
        <v>7.6008416144068836E-2</v>
      </c>
      <c r="E21" s="47">
        <v>518671.78162099887</v>
      </c>
      <c r="H21" s="127"/>
      <c r="I21" s="128"/>
    </row>
    <row r="22" spans="1:9" s="53" customFormat="1" ht="18" customHeight="1" x14ac:dyDescent="0.35">
      <c r="A22" s="43">
        <v>2027</v>
      </c>
      <c r="B22" s="44">
        <v>7318695.5505787563</v>
      </c>
      <c r="C22" s="45">
        <v>-3.2480931447177452E-3</v>
      </c>
      <c r="D22" s="46">
        <v>7.1797133346371389E-2</v>
      </c>
      <c r="E22" s="47">
        <v>490261.95724726282</v>
      </c>
      <c r="H22" s="127"/>
      <c r="I22" s="128"/>
    </row>
    <row r="23" spans="1:9" s="53" customFormat="1" ht="18" customHeight="1" x14ac:dyDescent="0.35">
      <c r="A23" s="43">
        <v>2028</v>
      </c>
      <c r="B23" s="44">
        <v>6908516.0739597082</v>
      </c>
      <c r="C23" s="45">
        <v>-5.6045435116728104E-2</v>
      </c>
      <c r="D23" s="46">
        <v>6.4874005836745852E-2</v>
      </c>
      <c r="E23" s="47">
        <v>420879.00507360604</v>
      </c>
      <c r="H23" s="127"/>
      <c r="I23" s="128"/>
    </row>
    <row r="24" spans="1:9" s="53" customFormat="1" ht="18" customHeight="1" x14ac:dyDescent="0.35">
      <c r="A24" s="43">
        <v>2029</v>
      </c>
      <c r="B24" s="44">
        <v>7102785.5065591028</v>
      </c>
      <c r="C24" s="45">
        <v>2.8120283794613288E-2</v>
      </c>
      <c r="D24" s="46">
        <v>6.4715639144680814E-2</v>
      </c>
      <c r="E24" s="47">
        <v>431722.13017722592</v>
      </c>
      <c r="H24" s="127"/>
      <c r="I24" s="128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87</v>
      </c>
      <c r="B26" s="3"/>
      <c r="C26" s="3"/>
    </row>
    <row r="27" spans="1:9" ht="21.75" customHeight="1" x14ac:dyDescent="0.35">
      <c r="A27" s="30" t="s">
        <v>190</v>
      </c>
      <c r="B27" s="3"/>
      <c r="C27" s="3"/>
    </row>
    <row r="28" spans="1:9" ht="21.75" customHeight="1" x14ac:dyDescent="0.35">
      <c r="A28" s="119" t="s">
        <v>228</v>
      </c>
      <c r="B28" s="3"/>
      <c r="C28" s="3"/>
    </row>
    <row r="29" spans="1:9" ht="21.75" customHeight="1" x14ac:dyDescent="0.35">
      <c r="A29" s="117"/>
      <c r="B29" s="3"/>
      <c r="C29" s="3"/>
    </row>
    <row r="30" spans="1:9" ht="21.75" customHeight="1" x14ac:dyDescent="0.35">
      <c r="A30" s="218" t="str">
        <f>Headings!F14</f>
        <v>Page 14</v>
      </c>
      <c r="B30" s="219"/>
      <c r="C30" s="219"/>
      <c r="D30" s="219"/>
      <c r="E30" s="226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Headings!E15</f>
        <v>August 2020 Investment Pool Nominal Rate of Return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9.6100000000000005E-3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6.1999999999999998E-3</v>
      </c>
      <c r="C6" s="45">
        <v>-3.4100000000000007E-3</v>
      </c>
      <c r="D6" s="46">
        <v>0</v>
      </c>
    </row>
    <row r="7" spans="1:4" s="53" customFormat="1" ht="18" customHeight="1" x14ac:dyDescent="0.35">
      <c r="A7" s="43">
        <v>2012</v>
      </c>
      <c r="B7" s="56">
        <v>5.5999999999999904E-3</v>
      </c>
      <c r="C7" s="45">
        <v>-6.0000000000000938E-4</v>
      </c>
      <c r="D7" s="46">
        <v>0</v>
      </c>
    </row>
    <row r="8" spans="1:4" s="53" customFormat="1" ht="18" customHeight="1" x14ac:dyDescent="0.35">
      <c r="A8" s="43">
        <v>2013</v>
      </c>
      <c r="B8" s="56">
        <v>5.1000000000000004E-3</v>
      </c>
      <c r="C8" s="45">
        <v>-4.9999999999999004E-4</v>
      </c>
      <c r="D8" s="46">
        <v>0</v>
      </c>
    </row>
    <row r="9" spans="1:4" s="53" customFormat="1" ht="18" customHeight="1" x14ac:dyDescent="0.35">
      <c r="A9" s="43">
        <v>2014</v>
      </c>
      <c r="B9" s="56">
        <v>5.0556999999999894E-3</v>
      </c>
      <c r="C9" s="45">
        <v>-4.4300000000010997E-5</v>
      </c>
      <c r="D9" s="46">
        <v>0</v>
      </c>
    </row>
    <row r="10" spans="1:4" s="53" customFormat="1" ht="18" customHeight="1" x14ac:dyDescent="0.35">
      <c r="A10" s="43">
        <v>2015</v>
      </c>
      <c r="B10" s="56">
        <v>5.9749E-3</v>
      </c>
      <c r="C10" s="45">
        <v>9.1920000000001063E-4</v>
      </c>
      <c r="D10" s="46">
        <v>0</v>
      </c>
    </row>
    <row r="11" spans="1:4" s="53" customFormat="1" ht="18" customHeight="1" x14ac:dyDescent="0.35">
      <c r="A11" s="43">
        <v>2016</v>
      </c>
      <c r="B11" s="56">
        <v>8.2862999999999999E-3</v>
      </c>
      <c r="C11" s="45">
        <v>2.3113999999999999E-3</v>
      </c>
      <c r="D11" s="46">
        <v>0</v>
      </c>
    </row>
    <row r="12" spans="1:4" s="53" customFormat="1" ht="18" customHeight="1" x14ac:dyDescent="0.35">
      <c r="A12" s="43">
        <v>2017</v>
      </c>
      <c r="B12" s="56">
        <v>1.1222000000000001E-2</v>
      </c>
      <c r="C12" s="45">
        <v>2.9357000000000012E-3</v>
      </c>
      <c r="D12" s="46">
        <v>0</v>
      </c>
    </row>
    <row r="13" spans="1:4" s="53" customFormat="1" ht="18" customHeight="1" x14ac:dyDescent="0.35">
      <c r="A13" s="43">
        <v>2018</v>
      </c>
      <c r="B13" s="56">
        <v>1.7256000000000001E-2</v>
      </c>
      <c r="C13" s="45">
        <v>6.0339999999999994E-3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2.2456E-2</v>
      </c>
      <c r="C14" s="50">
        <v>5.1999999999999998E-3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1.3999999999999999E-2</v>
      </c>
      <c r="C15" s="45">
        <v>-8.4560000000000017E-3</v>
      </c>
      <c r="D15" s="46">
        <v>0</v>
      </c>
    </row>
    <row r="16" spans="1:4" s="53" customFormat="1" ht="18" customHeight="1" x14ac:dyDescent="0.35">
      <c r="A16" s="43">
        <v>2021</v>
      </c>
      <c r="B16" s="56">
        <v>7.4999999999999997E-3</v>
      </c>
      <c r="C16" s="45">
        <v>-6.4999999999999988E-3</v>
      </c>
      <c r="D16" s="46">
        <v>-5.0000000000000044E-4</v>
      </c>
    </row>
    <row r="17" spans="1:4" s="53" customFormat="1" ht="18" customHeight="1" x14ac:dyDescent="0.35">
      <c r="A17" s="43">
        <v>2022</v>
      </c>
      <c r="B17" s="56">
        <v>5.5000000000000005E-3</v>
      </c>
      <c r="C17" s="45">
        <v>-1.9999999999999992E-3</v>
      </c>
      <c r="D17" s="46">
        <v>0</v>
      </c>
    </row>
    <row r="18" spans="1:4" s="53" customFormat="1" ht="18" customHeight="1" x14ac:dyDescent="0.35">
      <c r="A18" s="43">
        <v>2023</v>
      </c>
      <c r="B18" s="56">
        <v>5.4739170577285E-3</v>
      </c>
      <c r="C18" s="45">
        <v>-2.6082942271500598E-5</v>
      </c>
      <c r="D18" s="46">
        <v>1.557789830767195E-4</v>
      </c>
    </row>
    <row r="19" spans="1:4" s="53" customFormat="1" ht="18" customHeight="1" x14ac:dyDescent="0.35">
      <c r="A19" s="43">
        <v>2024</v>
      </c>
      <c r="B19" s="56">
        <v>5.7986625826846805E-3</v>
      </c>
      <c r="C19" s="45">
        <v>3.247455249561805E-4</v>
      </c>
      <c r="D19" s="46">
        <v>1.8009325873502048E-4</v>
      </c>
    </row>
    <row r="20" spans="1:4" ht="18" customHeight="1" x14ac:dyDescent="0.35">
      <c r="A20" s="43">
        <v>2025</v>
      </c>
      <c r="B20" s="56">
        <v>6.5237795957993902E-3</v>
      </c>
      <c r="C20" s="45">
        <v>7.2511701311470979E-4</v>
      </c>
      <c r="D20" s="46">
        <v>1.1695332296519055E-4</v>
      </c>
    </row>
    <row r="21" spans="1:4" s="136" customFormat="1" ht="18" customHeight="1" x14ac:dyDescent="0.35">
      <c r="A21" s="43">
        <v>2026</v>
      </c>
      <c r="B21" s="56">
        <v>7.41063582810037E-3</v>
      </c>
      <c r="C21" s="45">
        <v>8.8685623230097977E-4</v>
      </c>
      <c r="D21" s="46">
        <v>2.3891442239990131E-5</v>
      </c>
    </row>
    <row r="22" spans="1:4" s="159" customFormat="1" ht="18" customHeight="1" x14ac:dyDescent="0.35">
      <c r="A22" s="43">
        <v>2027</v>
      </c>
      <c r="B22" s="56">
        <v>8.5676181384193393E-3</v>
      </c>
      <c r="C22" s="45">
        <v>1.1569823103189693E-3</v>
      </c>
      <c r="D22" s="46">
        <v>-8.8688988689071546E-5</v>
      </c>
    </row>
    <row r="23" spans="1:4" s="161" customFormat="1" ht="18" customHeight="1" x14ac:dyDescent="0.35">
      <c r="A23" s="43">
        <v>2028</v>
      </c>
      <c r="B23" s="56">
        <v>1.0046423829572E-2</v>
      </c>
      <c r="C23" s="45">
        <v>1.4788056911526608E-3</v>
      </c>
      <c r="D23" s="46">
        <v>-1.9123250356409965E-4</v>
      </c>
    </row>
    <row r="24" spans="1:4" s="173" customFormat="1" ht="18" customHeight="1" x14ac:dyDescent="0.35">
      <c r="A24" s="43">
        <v>2029</v>
      </c>
      <c r="B24" s="56">
        <v>1.16511287506857E-2</v>
      </c>
      <c r="C24" s="45">
        <v>1.6047049211136994E-3</v>
      </c>
      <c r="D24" s="46">
        <v>-2.7818159720639953E-4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18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Headings!F15</f>
        <v>Page 15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Headings!E16</f>
        <v>August 2020 Investment Pool Real Rate of Return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6.6483265032442063E-3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-2.0048131806757796E-2</v>
      </c>
      <c r="C6" s="45">
        <v>-2.6696458310002003E-2</v>
      </c>
      <c r="D6" s="46">
        <v>0</v>
      </c>
    </row>
    <row r="7" spans="1:4" s="53" customFormat="1" ht="18" customHeight="1" x14ac:dyDescent="0.35">
      <c r="A7" s="43">
        <v>2012</v>
      </c>
      <c r="B7" s="56">
        <v>-1.9251061119654134E-2</v>
      </c>
      <c r="C7" s="45">
        <v>7.9707068710366258E-4</v>
      </c>
      <c r="D7" s="46">
        <v>0</v>
      </c>
    </row>
    <row r="8" spans="1:4" s="53" customFormat="1" ht="18" customHeight="1" x14ac:dyDescent="0.35">
      <c r="A8" s="43">
        <v>2013</v>
      </c>
      <c r="B8" s="56">
        <v>-6.9663760592472146E-3</v>
      </c>
      <c r="C8" s="45">
        <v>1.2284685060406919E-2</v>
      </c>
      <c r="D8" s="46">
        <v>0</v>
      </c>
    </row>
    <row r="9" spans="1:4" s="53" customFormat="1" ht="18" customHeight="1" x14ac:dyDescent="0.35">
      <c r="A9" s="43">
        <v>2014</v>
      </c>
      <c r="B9" s="56">
        <v>-1.3144281885471898E-2</v>
      </c>
      <c r="C9" s="45">
        <v>-6.1779058262246833E-3</v>
      </c>
      <c r="D9" s="46">
        <v>0</v>
      </c>
    </row>
    <row r="10" spans="1:4" s="53" customFormat="1" ht="18" customHeight="1" x14ac:dyDescent="0.35">
      <c r="A10" s="43">
        <v>2015</v>
      </c>
      <c r="B10" s="56">
        <v>-7.5234077565325963E-3</v>
      </c>
      <c r="C10" s="45">
        <v>5.6208741289393016E-3</v>
      </c>
      <c r="D10" s="46">
        <v>0</v>
      </c>
    </row>
    <row r="11" spans="1:4" s="53" customFormat="1" ht="18" customHeight="1" x14ac:dyDescent="0.35">
      <c r="A11" s="43">
        <v>2016</v>
      </c>
      <c r="B11" s="56">
        <v>-1.3557806575488662E-2</v>
      </c>
      <c r="C11" s="45">
        <v>-6.034398818956066E-3</v>
      </c>
      <c r="D11" s="46">
        <v>0</v>
      </c>
    </row>
    <row r="12" spans="1:4" s="53" customFormat="1" ht="18" customHeight="1" x14ac:dyDescent="0.35">
      <c r="A12" s="43">
        <v>2017</v>
      </c>
      <c r="B12" s="56">
        <v>-1.8737224587692447E-2</v>
      </c>
      <c r="C12" s="45">
        <v>-5.1794180122037847E-3</v>
      </c>
      <c r="D12" s="46">
        <v>0</v>
      </c>
    </row>
    <row r="13" spans="1:4" s="53" customFormat="1" ht="18" customHeight="1" x14ac:dyDescent="0.35">
      <c r="A13" s="43">
        <v>2018</v>
      </c>
      <c r="B13" s="56">
        <v>-1.4343632504454362E-2</v>
      </c>
      <c r="C13" s="45">
        <v>4.3935920832380848E-3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-2.9045751410152754E-3</v>
      </c>
      <c r="C14" s="50">
        <v>1.1439057363439087E-2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-7.7104820338547153E-4</v>
      </c>
      <c r="C15" s="45">
        <v>2.1335269376298038E-3</v>
      </c>
      <c r="D15" s="46">
        <v>0</v>
      </c>
    </row>
    <row r="16" spans="1:4" s="53" customFormat="1" ht="18" customHeight="1" x14ac:dyDescent="0.35">
      <c r="A16" s="43">
        <v>2021</v>
      </c>
      <c r="B16" s="56">
        <v>-1.3219742526301315E-2</v>
      </c>
      <c r="C16" s="45">
        <v>-1.2448694322915843E-2</v>
      </c>
      <c r="D16" s="46">
        <v>-4.8971724936652805E-4</v>
      </c>
    </row>
    <row r="17" spans="1:4" s="53" customFormat="1" ht="18" customHeight="1" x14ac:dyDescent="0.35">
      <c r="A17" s="43">
        <v>2022</v>
      </c>
      <c r="B17" s="56">
        <v>-1.8844822507184777E-2</v>
      </c>
      <c r="C17" s="45">
        <v>-5.6250799808834628E-3</v>
      </c>
      <c r="D17" s="46">
        <v>0</v>
      </c>
    </row>
    <row r="18" spans="1:4" s="53" customFormat="1" ht="18" customHeight="1" x14ac:dyDescent="0.35">
      <c r="A18" s="43">
        <v>2023</v>
      </c>
      <c r="B18" s="56">
        <v>-1.8063580569010695E-2</v>
      </c>
      <c r="C18" s="45">
        <v>7.8124193817408205E-4</v>
      </c>
      <c r="D18" s="46">
        <v>1.5213229728772149E-4</v>
      </c>
    </row>
    <row r="19" spans="1:4" s="53" customFormat="1" ht="18" customHeight="1" x14ac:dyDescent="0.35">
      <c r="A19" s="43">
        <v>2024</v>
      </c>
      <c r="B19" s="56">
        <v>-1.912154987436987E-2</v>
      </c>
      <c r="C19" s="45">
        <v>-1.0579693053591743E-3</v>
      </c>
      <c r="D19" s="46">
        <v>1.7563117060870326E-4</v>
      </c>
    </row>
    <row r="20" spans="1:4" ht="18" customHeight="1" x14ac:dyDescent="0.35">
      <c r="A20" s="43">
        <v>2025</v>
      </c>
      <c r="B20" s="56">
        <v>-1.8897850897245272E-2</v>
      </c>
      <c r="C20" s="45">
        <v>2.2369897712459785E-4</v>
      </c>
      <c r="D20" s="46">
        <v>1.139994492249663E-4</v>
      </c>
    </row>
    <row r="21" spans="1:4" s="136" customFormat="1" ht="18" customHeight="1" x14ac:dyDescent="0.35">
      <c r="A21" s="43">
        <v>2026</v>
      </c>
      <c r="B21" s="56">
        <v>-1.6898272608825149E-2</v>
      </c>
      <c r="C21" s="45">
        <v>1.999578288420123E-3</v>
      </c>
      <c r="D21" s="46">
        <v>2.3314939609164753E-5</v>
      </c>
    </row>
    <row r="22" spans="1:4" s="159" customFormat="1" ht="18" customHeight="1" x14ac:dyDescent="0.35">
      <c r="A22" s="43">
        <v>2027</v>
      </c>
      <c r="B22" s="56">
        <v>-1.720089279382031E-2</v>
      </c>
      <c r="C22" s="45">
        <v>-3.0262018499516152E-4</v>
      </c>
      <c r="D22" s="46">
        <v>-8.6423019473480522E-5</v>
      </c>
    </row>
    <row r="23" spans="1:4" s="161" customFormat="1" ht="18" customHeight="1" x14ac:dyDescent="0.35">
      <c r="A23" s="43">
        <v>2028</v>
      </c>
      <c r="B23" s="56">
        <v>-1.595424496350839E-2</v>
      </c>
      <c r="C23" s="45">
        <v>1.2466478303119199E-3</v>
      </c>
      <c r="D23" s="46">
        <v>-1.8630978628064732E-4</v>
      </c>
    </row>
    <row r="24" spans="1:4" s="173" customFormat="1" ht="18" customHeight="1" x14ac:dyDescent="0.35">
      <c r="A24" s="43">
        <v>2029</v>
      </c>
      <c r="B24" s="56">
        <v>-1.4416347226540283E-2</v>
      </c>
      <c r="C24" s="45">
        <v>1.5378977369681079E-3</v>
      </c>
      <c r="D24" s="46">
        <v>-2.7101362012771357E-4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36</v>
      </c>
      <c r="B26" s="3"/>
      <c r="C26" s="3"/>
    </row>
    <row r="27" spans="1:4" ht="21.75" customHeight="1" x14ac:dyDescent="0.35">
      <c r="A27" s="30" t="s">
        <v>191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Headings!F16</f>
        <v>Page 16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Headings!E17</f>
        <v>August 2020 National CPI-U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1.64027650242148E-2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3.1565285981582696E-2</v>
      </c>
      <c r="C6" s="45">
        <v>1.5162520957367896E-2</v>
      </c>
      <c r="D6" s="46">
        <v>0</v>
      </c>
    </row>
    <row r="7" spans="1:4" s="53" customFormat="1" ht="18" customHeight="1" x14ac:dyDescent="0.35">
      <c r="A7" s="43">
        <v>2012</v>
      </c>
      <c r="B7" s="56">
        <v>2.0694499397614301E-2</v>
      </c>
      <c r="C7" s="45">
        <v>-1.0870786583968395E-2</v>
      </c>
      <c r="D7" s="46">
        <v>0</v>
      </c>
    </row>
    <row r="8" spans="1:4" s="53" customFormat="1" ht="18" customHeight="1" x14ac:dyDescent="0.35">
      <c r="A8" s="43">
        <v>2013</v>
      </c>
      <c r="B8" s="56">
        <v>1.46475953204352E-2</v>
      </c>
      <c r="C8" s="45">
        <v>-6.0469040771791004E-3</v>
      </c>
      <c r="D8" s="46">
        <v>0</v>
      </c>
    </row>
    <row r="9" spans="1:4" s="53" customFormat="1" ht="18" customHeight="1" x14ac:dyDescent="0.35">
      <c r="A9" s="43">
        <v>2014</v>
      </c>
      <c r="B9" s="56">
        <v>1.62218778572869E-2</v>
      </c>
      <c r="C9" s="45">
        <v>1.5742825368517E-3</v>
      </c>
      <c r="D9" s="46">
        <v>0</v>
      </c>
    </row>
    <row r="10" spans="1:4" s="53" customFormat="1" ht="18" customHeight="1" x14ac:dyDescent="0.35">
      <c r="A10" s="43">
        <v>2015</v>
      </c>
      <c r="B10" s="56">
        <v>1.1869762097864701E-3</v>
      </c>
      <c r="C10" s="45">
        <v>-1.503490164750043E-2</v>
      </c>
      <c r="D10" s="46">
        <v>0</v>
      </c>
    </row>
    <row r="11" spans="1:4" s="53" customFormat="1" ht="18" customHeight="1" x14ac:dyDescent="0.35">
      <c r="A11" s="43">
        <v>2016</v>
      </c>
      <c r="B11" s="56">
        <v>1.26151288726126E-2</v>
      </c>
      <c r="C11" s="45">
        <v>1.142815266282613E-2</v>
      </c>
      <c r="D11" s="46">
        <v>0</v>
      </c>
    </row>
    <row r="12" spans="1:4" s="53" customFormat="1" ht="18" customHeight="1" x14ac:dyDescent="0.35">
      <c r="A12" s="43">
        <v>2017</v>
      </c>
      <c r="B12" s="56">
        <v>2.1303545313261698E-2</v>
      </c>
      <c r="C12" s="45">
        <v>8.688416440649098E-3</v>
      </c>
      <c r="D12" s="46">
        <v>0</v>
      </c>
    </row>
    <row r="13" spans="1:4" s="53" customFormat="1" ht="18" customHeight="1" x14ac:dyDescent="0.35">
      <c r="A13" s="43">
        <v>2018</v>
      </c>
      <c r="B13" s="56">
        <v>2.4425832969281899E-2</v>
      </c>
      <c r="C13" s="45">
        <v>3.1222876560202013E-3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1.8122100752601299E-2</v>
      </c>
      <c r="C14" s="50">
        <v>-6.3037322166805999E-3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1.0718647807694E-2</v>
      </c>
      <c r="C15" s="45">
        <v>-7.4034529449072996E-3</v>
      </c>
      <c r="D15" s="46">
        <v>7.9618042652554975E-4</v>
      </c>
    </row>
    <row r="16" spans="1:4" s="53" customFormat="1" ht="18" customHeight="1" x14ac:dyDescent="0.35">
      <c r="A16" s="43">
        <v>2021</v>
      </c>
      <c r="B16" s="56">
        <v>1.8679107510304799E-2</v>
      </c>
      <c r="C16" s="45">
        <v>7.960459702610799E-3</v>
      </c>
      <c r="D16" s="46">
        <v>1.9768797136601006E-3</v>
      </c>
    </row>
    <row r="17" spans="1:4" s="53" customFormat="1" ht="18" customHeight="1" x14ac:dyDescent="0.35">
      <c r="A17" s="43">
        <v>2022</v>
      </c>
      <c r="B17" s="56">
        <v>2.4697542600749599E-2</v>
      </c>
      <c r="C17" s="45">
        <v>6.0184350904448E-3</v>
      </c>
      <c r="D17" s="46">
        <v>2.3564679933158993E-3</v>
      </c>
    </row>
    <row r="18" spans="1:4" s="53" customFormat="1" ht="18" customHeight="1" x14ac:dyDescent="0.35">
      <c r="A18" s="43">
        <v>2023</v>
      </c>
      <c r="B18" s="56">
        <v>2.5273599746050902E-2</v>
      </c>
      <c r="C18" s="45">
        <v>5.7605714530130359E-4</v>
      </c>
      <c r="D18" s="46">
        <v>2.3998405271996037E-3</v>
      </c>
    </row>
    <row r="19" spans="1:4" s="53" customFormat="1" ht="18" customHeight="1" x14ac:dyDescent="0.35">
      <c r="A19" s="43">
        <v>2024</v>
      </c>
      <c r="B19" s="56">
        <v>2.5115851354991697E-2</v>
      </c>
      <c r="C19" s="45">
        <v>-1.5774839105920507E-4</v>
      </c>
      <c r="D19" s="46">
        <v>2.0034333349219953E-3</v>
      </c>
    </row>
    <row r="20" spans="1:4" ht="18" customHeight="1" x14ac:dyDescent="0.35">
      <c r="A20" s="43">
        <v>2025</v>
      </c>
      <c r="B20" s="56">
        <v>2.3852880944444998E-2</v>
      </c>
      <c r="C20" s="45">
        <v>-1.2629704105466995E-3</v>
      </c>
      <c r="D20" s="46">
        <v>1.1934115472287954E-3</v>
      </c>
    </row>
    <row r="21" spans="1:4" s="136" customFormat="1" ht="18" customHeight="1" x14ac:dyDescent="0.35">
      <c r="A21" s="43">
        <v>2026</v>
      </c>
      <c r="B21" s="56">
        <v>2.5059358039879302E-2</v>
      </c>
      <c r="C21" s="45">
        <v>1.2064770954343038E-3</v>
      </c>
      <c r="D21" s="46">
        <v>3.4911652070550303E-4</v>
      </c>
    </row>
    <row r="22" spans="1:4" s="159" customFormat="1" ht="18" customHeight="1" x14ac:dyDescent="0.35">
      <c r="A22" s="43">
        <v>2027</v>
      </c>
      <c r="B22" s="56">
        <v>2.5494579133213201E-2</v>
      </c>
      <c r="C22" s="45">
        <v>4.3522109333389916E-4</v>
      </c>
      <c r="D22" s="46">
        <v>-3.8539841609589939E-4</v>
      </c>
    </row>
    <row r="23" spans="1:4" s="161" customFormat="1" ht="18" customHeight="1" x14ac:dyDescent="0.35">
      <c r="A23" s="43">
        <v>2028</v>
      </c>
      <c r="B23" s="56">
        <v>2.5118852681195899E-2</v>
      </c>
      <c r="C23" s="45">
        <v>-3.757264520173019E-4</v>
      </c>
      <c r="D23" s="46">
        <v>2.4782803572079987E-4</v>
      </c>
    </row>
    <row r="24" spans="1:4" s="173" customFormat="1" ht="18" customHeight="1" x14ac:dyDescent="0.35">
      <c r="A24" s="43">
        <v>2029</v>
      </c>
      <c r="B24" s="56">
        <v>2.4410632572750498E-2</v>
      </c>
      <c r="C24" s="45">
        <v>-7.0822010844540095E-4</v>
      </c>
      <c r="D24" s="46">
        <v>5.9451412579496904E-5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131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Headings!F17</f>
        <v>Page 17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25" t="str">
        <f>Headings!E18</f>
        <v>August 2020 National CPI-W Forecast</v>
      </c>
      <c r="B1" s="229"/>
      <c r="C1" s="229"/>
      <c r="D1" s="229"/>
    </row>
    <row r="2" spans="1:5" ht="21.75" customHeight="1" x14ac:dyDescent="0.35">
      <c r="A2" s="225" t="s">
        <v>88</v>
      </c>
      <c r="B2" s="226"/>
      <c r="C2" s="226"/>
      <c r="D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5" s="53" customFormat="1" ht="18" customHeight="1" x14ac:dyDescent="0.35">
      <c r="A5" s="38">
        <v>2010</v>
      </c>
      <c r="B5" s="41">
        <v>2.0688832705242501E-2</v>
      </c>
      <c r="C5" s="74" t="s">
        <v>82</v>
      </c>
      <c r="D5" s="83">
        <v>0</v>
      </c>
    </row>
    <row r="6" spans="1:5" s="53" customFormat="1" ht="18" customHeight="1" x14ac:dyDescent="0.35">
      <c r="A6" s="43">
        <v>2011</v>
      </c>
      <c r="B6" s="56">
        <v>3.5556884940200997E-2</v>
      </c>
      <c r="C6" s="45">
        <v>1.4868052234958497E-2</v>
      </c>
      <c r="D6" s="75">
        <v>0</v>
      </c>
    </row>
    <row r="7" spans="1:5" s="53" customFormat="1" ht="18" customHeight="1" x14ac:dyDescent="0.35">
      <c r="A7" s="43">
        <v>2012</v>
      </c>
      <c r="B7" s="56">
        <v>2.10041746586935E-2</v>
      </c>
      <c r="C7" s="45">
        <v>-1.4552710281507498E-2</v>
      </c>
      <c r="D7" s="75">
        <v>0</v>
      </c>
    </row>
    <row r="8" spans="1:5" s="53" customFormat="1" ht="18" customHeight="1" x14ac:dyDescent="0.35">
      <c r="A8" s="43">
        <v>2013</v>
      </c>
      <c r="B8" s="56">
        <v>1.3680827833743602E-2</v>
      </c>
      <c r="C8" s="45">
        <v>-7.323346824949898E-3</v>
      </c>
      <c r="D8" s="75">
        <v>0</v>
      </c>
    </row>
    <row r="9" spans="1:5" s="53" customFormat="1" ht="18" customHeight="1" x14ac:dyDescent="0.35">
      <c r="A9" s="43">
        <v>2014</v>
      </c>
      <c r="B9" s="56">
        <v>1.50311349880516E-2</v>
      </c>
      <c r="C9" s="45">
        <v>1.3503071543079989E-3</v>
      </c>
      <c r="D9" s="75">
        <v>0</v>
      </c>
      <c r="E9" s="58"/>
    </row>
    <row r="10" spans="1:5" s="53" customFormat="1" ht="18" customHeight="1" x14ac:dyDescent="0.35">
      <c r="A10" s="43">
        <v>2015</v>
      </c>
      <c r="B10" s="56">
        <v>-4.1285211645779498E-3</v>
      </c>
      <c r="C10" s="45">
        <v>-1.9159656152629552E-2</v>
      </c>
      <c r="D10" s="75">
        <v>0</v>
      </c>
    </row>
    <row r="11" spans="1:5" s="53" customFormat="1" ht="18" customHeight="1" x14ac:dyDescent="0.35">
      <c r="A11" s="43">
        <v>2016</v>
      </c>
      <c r="B11" s="56">
        <v>9.7752469695009305E-3</v>
      </c>
      <c r="C11" s="45">
        <v>1.390376813407888E-2</v>
      </c>
      <c r="D11" s="75">
        <v>0</v>
      </c>
    </row>
    <row r="12" spans="1:5" s="53" customFormat="1" ht="18" customHeight="1" x14ac:dyDescent="0.35">
      <c r="A12" s="43">
        <v>2017</v>
      </c>
      <c r="B12" s="56">
        <v>2.12537808233224E-2</v>
      </c>
      <c r="C12" s="45">
        <v>1.1478533853821469E-2</v>
      </c>
      <c r="D12" s="75">
        <v>0</v>
      </c>
    </row>
    <row r="13" spans="1:5" s="53" customFormat="1" ht="18" customHeight="1" x14ac:dyDescent="0.35">
      <c r="A13" s="43">
        <v>2018</v>
      </c>
      <c r="B13" s="56">
        <v>2.5496651342182101E-2</v>
      </c>
      <c r="C13" s="45">
        <v>4.242870518859701E-3</v>
      </c>
      <c r="D13" s="75">
        <v>0</v>
      </c>
    </row>
    <row r="14" spans="1:5" s="53" customFormat="1" ht="18" customHeight="1" thickBot="1" x14ac:dyDescent="0.4">
      <c r="A14" s="48">
        <v>2019</v>
      </c>
      <c r="B14" s="57">
        <v>1.6626826462597898E-2</v>
      </c>
      <c r="C14" s="50">
        <v>-8.8698248795842025E-3</v>
      </c>
      <c r="D14" s="85">
        <v>0</v>
      </c>
    </row>
    <row r="15" spans="1:5" s="53" customFormat="1" ht="18" customHeight="1" thickTop="1" x14ac:dyDescent="0.35">
      <c r="A15" s="43">
        <v>2020</v>
      </c>
      <c r="B15" s="56">
        <v>1.1523E-2</v>
      </c>
      <c r="C15" s="45">
        <v>-5.103826462597898E-3</v>
      </c>
      <c r="D15" s="75">
        <v>1.9438739803326506E-3</v>
      </c>
    </row>
    <row r="16" spans="1:5" s="53" customFormat="1" ht="18" customHeight="1" x14ac:dyDescent="0.35">
      <c r="A16" s="43">
        <v>2021</v>
      </c>
      <c r="B16" s="56">
        <v>1.9109475968399601E-2</v>
      </c>
      <c r="C16" s="45">
        <v>7.5864759683996006E-3</v>
      </c>
      <c r="D16" s="75">
        <v>2.0426447425446019E-3</v>
      </c>
    </row>
    <row r="17" spans="1:4" s="53" customFormat="1" ht="18" customHeight="1" x14ac:dyDescent="0.35">
      <c r="A17" s="43">
        <v>2022</v>
      </c>
      <c r="B17" s="56">
        <v>2.5433749139172401E-2</v>
      </c>
      <c r="C17" s="45">
        <v>6.3242731707728005E-3</v>
      </c>
      <c r="D17" s="75">
        <v>2.6088720936726997E-3</v>
      </c>
    </row>
    <row r="18" spans="1:4" s="53" customFormat="1" ht="18" customHeight="1" x14ac:dyDescent="0.35">
      <c r="A18" s="43">
        <v>2023</v>
      </c>
      <c r="B18" s="56">
        <v>2.5890722218836801E-2</v>
      </c>
      <c r="C18" s="45">
        <v>4.5697307966439948E-4</v>
      </c>
      <c r="D18" s="75">
        <v>3.3355895087266996E-3</v>
      </c>
    </row>
    <row r="19" spans="1:4" s="53" customFormat="1" ht="18" customHeight="1" x14ac:dyDescent="0.35">
      <c r="A19" s="43">
        <v>2024</v>
      </c>
      <c r="B19" s="56">
        <v>2.5880515081512397E-2</v>
      </c>
      <c r="C19" s="45">
        <v>-1.0207137324403509E-5</v>
      </c>
      <c r="D19" s="75">
        <v>2.2341677267856963E-3</v>
      </c>
    </row>
    <row r="20" spans="1:4" ht="18" customHeight="1" x14ac:dyDescent="0.35">
      <c r="A20" s="43">
        <v>2025</v>
      </c>
      <c r="B20" s="56">
        <v>2.5216960930355602E-2</v>
      </c>
      <c r="C20" s="45">
        <v>-6.6355415115679564E-4</v>
      </c>
      <c r="D20" s="75">
        <v>1.2647997547191037E-3</v>
      </c>
    </row>
    <row r="21" spans="1:4" s="136" customFormat="1" ht="18" customHeight="1" x14ac:dyDescent="0.35">
      <c r="A21" s="43">
        <v>2026</v>
      </c>
      <c r="B21" s="56">
        <v>2.4801383146375602E-2</v>
      </c>
      <c r="C21" s="45">
        <v>-4.1557778397999928E-4</v>
      </c>
      <c r="D21" s="75">
        <v>1.4257526371182043E-3</v>
      </c>
    </row>
    <row r="22" spans="1:4" s="159" customFormat="1" ht="18" customHeight="1" x14ac:dyDescent="0.35">
      <c r="A22" s="43">
        <v>2027</v>
      </c>
      <c r="B22" s="56">
        <v>2.5203591098388597E-2</v>
      </c>
      <c r="C22" s="45">
        <v>4.0220795201299439E-4</v>
      </c>
      <c r="D22" s="75">
        <v>6.3944639060389483E-4</v>
      </c>
    </row>
    <row r="23" spans="1:4" s="161" customFormat="1" ht="18" customHeight="1" x14ac:dyDescent="0.35">
      <c r="A23" s="43">
        <v>2028</v>
      </c>
      <c r="B23" s="56">
        <v>2.5238504045015101E-2</v>
      </c>
      <c r="C23" s="45">
        <v>3.4912946626504404E-5</v>
      </c>
      <c r="D23" s="75">
        <v>9.5357286260270083E-4</v>
      </c>
    </row>
    <row r="24" spans="1:4" s="173" customFormat="1" ht="18" customHeight="1" x14ac:dyDescent="0.35">
      <c r="A24" s="43">
        <v>2029</v>
      </c>
      <c r="B24" s="56">
        <v>2.46537553783133E-2</v>
      </c>
      <c r="C24" s="45">
        <v>-5.8474866670180092E-4</v>
      </c>
      <c r="D24" s="75">
        <v>1.5103532638410105E-4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161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Headings!F18</f>
        <v>Page 18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Headings!E19</f>
        <v>August 2020 Seattle Annual CPI-U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2.9421133664857503E-3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2.67851234930058E-2</v>
      </c>
      <c r="C6" s="45">
        <v>2.3843010126520049E-2</v>
      </c>
      <c r="D6" s="46">
        <v>0</v>
      </c>
    </row>
    <row r="7" spans="1:4" s="53" customFormat="1" ht="18" customHeight="1" x14ac:dyDescent="0.35">
      <c r="A7" s="43">
        <v>2012</v>
      </c>
      <c r="B7" s="56">
        <v>2.53388610830667E-2</v>
      </c>
      <c r="C7" s="45">
        <v>-1.4462624099391003E-3</v>
      </c>
      <c r="D7" s="46">
        <v>0</v>
      </c>
    </row>
    <row r="8" spans="1:4" s="53" customFormat="1" ht="18" customHeight="1" x14ac:dyDescent="0.35">
      <c r="A8" s="43">
        <v>2013</v>
      </c>
      <c r="B8" s="56">
        <v>1.2151024666579899E-2</v>
      </c>
      <c r="C8" s="45">
        <v>-1.3187836416486801E-2</v>
      </c>
      <c r="D8" s="46">
        <v>0</v>
      </c>
    </row>
    <row r="9" spans="1:4" s="53" customFormat="1" ht="18" customHeight="1" x14ac:dyDescent="0.35">
      <c r="A9" s="43">
        <v>2014</v>
      </c>
      <c r="B9" s="56">
        <v>1.8442393909663398E-2</v>
      </c>
      <c r="C9" s="46">
        <v>6.2913692430834993E-3</v>
      </c>
      <c r="D9" s="46">
        <v>0</v>
      </c>
    </row>
    <row r="10" spans="1:4" s="53" customFormat="1" ht="18" customHeight="1" x14ac:dyDescent="0.35">
      <c r="A10" s="43">
        <v>2015</v>
      </c>
      <c r="B10" s="56">
        <v>1.36006308481493E-2</v>
      </c>
      <c r="C10" s="45">
        <v>-4.8417630615140983E-3</v>
      </c>
      <c r="D10" s="46">
        <v>0</v>
      </c>
    </row>
    <row r="11" spans="1:4" s="53" customFormat="1" ht="18" customHeight="1" x14ac:dyDescent="0.35">
      <c r="A11" s="43">
        <v>2016</v>
      </c>
      <c r="B11" s="56">
        <v>2.2144335188720003E-2</v>
      </c>
      <c r="C11" s="45">
        <v>8.5437043405707028E-3</v>
      </c>
      <c r="D11" s="46">
        <v>0</v>
      </c>
    </row>
    <row r="12" spans="1:4" s="53" customFormat="1" ht="18" customHeight="1" x14ac:dyDescent="0.35">
      <c r="A12" s="43">
        <v>2017</v>
      </c>
      <c r="B12" s="56">
        <v>3.0531296344248098E-2</v>
      </c>
      <c r="C12" s="45">
        <v>8.3869611555280957E-3</v>
      </c>
      <c r="D12" s="46">
        <v>0</v>
      </c>
    </row>
    <row r="13" spans="1:4" s="53" customFormat="1" ht="18" customHeight="1" x14ac:dyDescent="0.35">
      <c r="A13" s="43">
        <v>2018</v>
      </c>
      <c r="B13" s="56">
        <v>3.2059481931563799E-2</v>
      </c>
      <c r="C13" s="45">
        <v>1.5281855873157009E-3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2.5434451416324499E-2</v>
      </c>
      <c r="C14" s="50">
        <v>-6.6250305152392996E-3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1.4465925419626499E-2</v>
      </c>
      <c r="C15" s="45">
        <v>-1.0968525996698E-2</v>
      </c>
      <c r="D15" s="46">
        <v>-3.1652076232920046E-4</v>
      </c>
    </row>
    <row r="16" spans="1:4" s="53" customFormat="1" ht="18" customHeight="1" x14ac:dyDescent="0.35">
      <c r="A16" s="43">
        <v>2021</v>
      </c>
      <c r="B16" s="56">
        <v>2.2902200712578601E-2</v>
      </c>
      <c r="C16" s="45">
        <v>8.4362752929521018E-3</v>
      </c>
      <c r="D16" s="46">
        <v>1.9048789994882999E-3</v>
      </c>
    </row>
    <row r="17" spans="1:4" s="53" customFormat="1" ht="18" customHeight="1" x14ac:dyDescent="0.35">
      <c r="A17" s="43">
        <v>2022</v>
      </c>
      <c r="B17" s="56">
        <v>2.7359501020889302E-2</v>
      </c>
      <c r="C17" s="45">
        <v>4.4573003083107007E-3</v>
      </c>
      <c r="D17" s="46">
        <v>2.5470930902761028E-3</v>
      </c>
    </row>
    <row r="18" spans="1:4" s="53" customFormat="1" ht="18" customHeight="1" x14ac:dyDescent="0.35">
      <c r="A18" s="43">
        <v>2023</v>
      </c>
      <c r="B18" s="56">
        <v>2.5648425506175899E-2</v>
      </c>
      <c r="C18" s="45">
        <v>-1.7110755147134032E-3</v>
      </c>
      <c r="D18" s="46">
        <v>1.6779349927690985E-3</v>
      </c>
    </row>
    <row r="19" spans="1:4" s="53" customFormat="1" ht="18" customHeight="1" x14ac:dyDescent="0.35">
      <c r="A19" s="43">
        <v>2024</v>
      </c>
      <c r="B19" s="56">
        <v>2.8092112193714297E-2</v>
      </c>
      <c r="C19" s="45">
        <v>2.4436866875383982E-3</v>
      </c>
      <c r="D19" s="46">
        <v>2.6860973568476956E-3</v>
      </c>
    </row>
    <row r="20" spans="1:4" ht="18" customHeight="1" x14ac:dyDescent="0.35">
      <c r="A20" s="43">
        <v>2025</v>
      </c>
      <c r="B20" s="56">
        <v>2.75645379470775E-2</v>
      </c>
      <c r="C20" s="45">
        <v>-5.275742466367972E-4</v>
      </c>
      <c r="D20" s="46">
        <v>1.6532396013411964E-3</v>
      </c>
    </row>
    <row r="21" spans="1:4" s="136" customFormat="1" ht="18" customHeight="1" x14ac:dyDescent="0.35">
      <c r="A21" s="43">
        <v>2026</v>
      </c>
      <c r="B21" s="56">
        <v>2.64117620895691E-2</v>
      </c>
      <c r="C21" s="45">
        <v>-1.1527758575083993E-3</v>
      </c>
      <c r="D21" s="46">
        <v>1.685014328243202E-3</v>
      </c>
    </row>
    <row r="22" spans="1:4" s="159" customFormat="1" ht="18" customHeight="1" x14ac:dyDescent="0.35">
      <c r="A22" s="43">
        <v>2027</v>
      </c>
      <c r="B22" s="56">
        <v>2.7149296470345398E-2</v>
      </c>
      <c r="C22" s="45">
        <v>7.375343807762974E-4</v>
      </c>
      <c r="D22" s="46">
        <v>9.2978655901439916E-4</v>
      </c>
    </row>
    <row r="23" spans="1:4" s="161" customFormat="1" ht="18" customHeight="1" x14ac:dyDescent="0.35">
      <c r="A23" s="43">
        <v>2028</v>
      </c>
      <c r="B23" s="56">
        <v>2.72899600079991E-2</v>
      </c>
      <c r="C23" s="45">
        <v>1.4066353765370201E-4</v>
      </c>
      <c r="D23" s="46">
        <v>8.6774471973100065E-4</v>
      </c>
    </row>
    <row r="24" spans="1:4" s="173" customFormat="1" ht="18" customHeight="1" x14ac:dyDescent="0.35">
      <c r="A24" s="43">
        <v>2029</v>
      </c>
      <c r="B24" s="56">
        <v>2.6886702729787701E-2</v>
      </c>
      <c r="C24" s="45">
        <v>-4.0325727821139898E-4</v>
      </c>
      <c r="D24" s="46">
        <v>4.3793209132250016E-4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222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117"/>
    </row>
    <row r="30" spans="1:4" ht="21.75" customHeight="1" x14ac:dyDescent="0.35">
      <c r="A30" s="218" t="str">
        <f>Headings!F19</f>
        <v>Page 19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Headings!E2</f>
        <v>August 2020 Countywide Assessed Value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ht="18" customHeight="1" x14ac:dyDescent="0.35">
      <c r="A5" s="38">
        <v>2010</v>
      </c>
      <c r="B5" s="39">
        <v>341971517510</v>
      </c>
      <c r="C5" s="74" t="s">
        <v>82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330414998630</v>
      </c>
      <c r="C6" s="45">
        <v>-3.3793805297431145E-2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319460937270</v>
      </c>
      <c r="C7" s="45">
        <v>-3.3152433773947387E-2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314746206667</v>
      </c>
      <c r="C8" s="46">
        <v>-1.4758394698551891E-2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340643616342</v>
      </c>
      <c r="C9" s="45">
        <v>8.228029163318662E-2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388118855592</v>
      </c>
      <c r="C10" s="45">
        <v>0.13936923216061592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426335605836</v>
      </c>
      <c r="C11" s="45">
        <v>9.8466615814652325E-2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471456288020</v>
      </c>
      <c r="C12" s="45">
        <v>0.1058337177715265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534662434752.99994</v>
      </c>
      <c r="C13" s="45">
        <v>0.13406576248765312</v>
      </c>
      <c r="D13" s="46">
        <v>0</v>
      </c>
      <c r="E13" s="47">
        <v>0</v>
      </c>
    </row>
    <row r="14" spans="1:5" ht="18" customHeight="1" x14ac:dyDescent="0.35">
      <c r="A14" s="43">
        <v>2019</v>
      </c>
      <c r="B14" s="44">
        <v>606623698131</v>
      </c>
      <c r="C14" s="45">
        <v>0.13459195690687387</v>
      </c>
      <c r="D14" s="46">
        <v>0</v>
      </c>
      <c r="E14" s="47">
        <v>0</v>
      </c>
    </row>
    <row r="15" spans="1:5" ht="18" customHeight="1" thickBot="1" x14ac:dyDescent="0.4">
      <c r="A15" s="48">
        <v>2020</v>
      </c>
      <c r="B15" s="49">
        <v>642490492043.99902</v>
      </c>
      <c r="C15" s="50">
        <v>5.9125276548714023E-2</v>
      </c>
      <c r="D15" s="55">
        <v>0</v>
      </c>
      <c r="E15" s="77">
        <v>0</v>
      </c>
    </row>
    <row r="16" spans="1:5" ht="18" customHeight="1" thickTop="1" x14ac:dyDescent="0.35">
      <c r="A16" s="43">
        <v>2021</v>
      </c>
      <c r="B16" s="44">
        <v>656325256127.66602</v>
      </c>
      <c r="C16" s="45">
        <v>2.1533025398793759E-2</v>
      </c>
      <c r="D16" s="46">
        <v>-1.1906851949824437E-3</v>
      </c>
      <c r="E16" s="47">
        <v>-782408367.62402344</v>
      </c>
    </row>
    <row r="17" spans="1:5" ht="18" customHeight="1" x14ac:dyDescent="0.35">
      <c r="A17" s="43">
        <v>2022</v>
      </c>
      <c r="B17" s="44">
        <v>642856288506.91211</v>
      </c>
      <c r="C17" s="45">
        <v>-2.0521787779768097E-2</v>
      </c>
      <c r="D17" s="46">
        <v>2.9461798936965211E-2</v>
      </c>
      <c r="E17" s="47">
        <v>18397674140.907104</v>
      </c>
    </row>
    <row r="18" spans="1:5" ht="18" customHeight="1" x14ac:dyDescent="0.35">
      <c r="A18" s="43">
        <v>2023</v>
      </c>
      <c r="B18" s="44">
        <v>665032254159.19299</v>
      </c>
      <c r="C18" s="45">
        <v>3.4495992415017662E-2</v>
      </c>
      <c r="D18" s="46">
        <v>2.8241375793103041E-2</v>
      </c>
      <c r="E18" s="47">
        <v>18265580676.286011</v>
      </c>
    </row>
    <row r="19" spans="1:5" ht="18" customHeight="1" x14ac:dyDescent="0.35">
      <c r="A19" s="43">
        <v>2024</v>
      </c>
      <c r="B19" s="44">
        <v>688603101309.16406</v>
      </c>
      <c r="C19" s="45">
        <v>3.544316385040891E-2</v>
      </c>
      <c r="D19" s="46">
        <v>2.526517492057212E-2</v>
      </c>
      <c r="E19" s="47">
        <v>16968954209.112061</v>
      </c>
    </row>
    <row r="20" spans="1:5" ht="18" customHeight="1" x14ac:dyDescent="0.35">
      <c r="A20" s="43">
        <v>2025</v>
      </c>
      <c r="B20" s="44">
        <v>723314864771.59106</v>
      </c>
      <c r="C20" s="45">
        <v>5.0408956039311281E-2</v>
      </c>
      <c r="D20" s="46">
        <v>2.9401979003325973E-2</v>
      </c>
      <c r="E20" s="47">
        <v>20659459473.158081</v>
      </c>
    </row>
    <row r="21" spans="1:5" s="136" customFormat="1" ht="18" customHeight="1" x14ac:dyDescent="0.35">
      <c r="A21" s="43">
        <v>2026</v>
      </c>
      <c r="B21" s="44">
        <v>757843480415.67102</v>
      </c>
      <c r="C21" s="45">
        <v>4.7736632171915039E-2</v>
      </c>
      <c r="D21" s="46">
        <v>3.3378116349860987E-2</v>
      </c>
      <c r="E21" s="47">
        <v>24478346758.1521</v>
      </c>
    </row>
    <row r="22" spans="1:5" s="159" customFormat="1" ht="18" customHeight="1" x14ac:dyDescent="0.35">
      <c r="A22" s="43">
        <v>2027</v>
      </c>
      <c r="B22" s="44">
        <v>795928534798.44702</v>
      </c>
      <c r="C22" s="45">
        <v>5.0254512134730867E-2</v>
      </c>
      <c r="D22" s="46">
        <v>3.728055204716596E-2</v>
      </c>
      <c r="E22" s="47">
        <v>28606200230.802002</v>
      </c>
    </row>
    <row r="23" spans="1:5" s="161" customFormat="1" ht="18" customHeight="1" x14ac:dyDescent="0.35">
      <c r="A23" s="43">
        <v>2028</v>
      </c>
      <c r="B23" s="44">
        <v>832825401774.13599</v>
      </c>
      <c r="C23" s="45">
        <v>4.6357009910484415E-2</v>
      </c>
      <c r="D23" s="46">
        <v>3.8280237616330481E-2</v>
      </c>
      <c r="E23" s="47">
        <v>30705346319.622925</v>
      </c>
    </row>
    <row r="24" spans="1:5" s="172" customFormat="1" ht="18" customHeight="1" x14ac:dyDescent="0.35">
      <c r="A24" s="43">
        <v>2029</v>
      </c>
      <c r="B24" s="44">
        <v>874931673917.396</v>
      </c>
      <c r="C24" s="45">
        <v>5.0558342785369748E-2</v>
      </c>
      <c r="D24" s="46">
        <v>4.4917724115063562E-2</v>
      </c>
      <c r="E24" s="47">
        <v>37610558842.64502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9" t="s">
        <v>156</v>
      </c>
      <c r="B26" s="3"/>
      <c r="C26" s="3"/>
    </row>
    <row r="27" spans="1:5" ht="21.75" customHeight="1" x14ac:dyDescent="0.35">
      <c r="A27" s="23" t="s">
        <v>183</v>
      </c>
      <c r="B27" s="3"/>
      <c r="C27" s="3"/>
      <c r="D27" s="100"/>
      <c r="E27" s="100"/>
    </row>
    <row r="28" spans="1:5" ht="21.75" customHeight="1" x14ac:dyDescent="0.35">
      <c r="A28" s="28"/>
      <c r="B28" s="3"/>
      <c r="C28" s="3"/>
      <c r="D28" s="100"/>
      <c r="E28" s="100"/>
    </row>
    <row r="29" spans="1:5" ht="21.75" customHeight="1" x14ac:dyDescent="0.35">
      <c r="A29" s="23"/>
      <c r="B29" s="100"/>
      <c r="C29" s="100"/>
      <c r="D29" s="100"/>
      <c r="E29" s="100"/>
    </row>
    <row r="30" spans="1:5" ht="21.75" customHeight="1" x14ac:dyDescent="0.35">
      <c r="A30" s="218" t="str">
        <f>Headings!F2</f>
        <v>Page 2</v>
      </c>
      <c r="B30" s="218"/>
      <c r="C30" s="218"/>
      <c r="D30" s="218"/>
      <c r="E30" s="218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Headings!E20</f>
        <v>August 2020 June-June Seattle CPI-W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35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-5.9999999999999995E-4</v>
      </c>
      <c r="C5" s="74" t="s">
        <v>82</v>
      </c>
      <c r="D5" s="83">
        <v>0</v>
      </c>
    </row>
    <row r="6" spans="1:4" s="53" customFormat="1" ht="18" customHeight="1" x14ac:dyDescent="0.35">
      <c r="A6" s="43">
        <v>2011</v>
      </c>
      <c r="B6" s="56">
        <v>3.7000000000000005E-2</v>
      </c>
      <c r="C6" s="45">
        <v>3.7600000000000008E-2</v>
      </c>
      <c r="D6" s="75">
        <v>0</v>
      </c>
    </row>
    <row r="7" spans="1:4" s="53" customFormat="1" ht="18" customHeight="1" x14ac:dyDescent="0.35">
      <c r="A7" s="43">
        <v>2012</v>
      </c>
      <c r="B7" s="56">
        <v>2.6699999999999998E-2</v>
      </c>
      <c r="C7" s="45">
        <v>-1.0300000000000007E-2</v>
      </c>
      <c r="D7" s="75">
        <v>0</v>
      </c>
    </row>
    <row r="8" spans="1:4" s="53" customFormat="1" ht="18" customHeight="1" x14ac:dyDescent="0.35">
      <c r="A8" s="43">
        <v>2013</v>
      </c>
      <c r="B8" s="56">
        <v>1.1599999999999999E-2</v>
      </c>
      <c r="C8" s="45">
        <v>-1.5099999999999999E-2</v>
      </c>
      <c r="D8" s="75">
        <v>0</v>
      </c>
    </row>
    <row r="9" spans="1:4" s="53" customFormat="1" ht="18" customHeight="1" x14ac:dyDescent="0.35">
      <c r="A9" s="43">
        <v>2014</v>
      </c>
      <c r="B9" s="56">
        <v>2.23E-2</v>
      </c>
      <c r="C9" s="45">
        <v>1.0700000000000001E-2</v>
      </c>
      <c r="D9" s="75">
        <v>0</v>
      </c>
    </row>
    <row r="10" spans="1:4" s="53" customFormat="1" ht="18" customHeight="1" x14ac:dyDescent="0.35">
      <c r="A10" s="43">
        <v>2015</v>
      </c>
      <c r="B10" s="56">
        <v>1.0800000000000001E-2</v>
      </c>
      <c r="C10" s="46">
        <v>-1.15E-2</v>
      </c>
      <c r="D10" s="75">
        <v>0</v>
      </c>
    </row>
    <row r="11" spans="1:4" s="53" customFormat="1" ht="18" customHeight="1" x14ac:dyDescent="0.35">
      <c r="A11" s="43">
        <v>2016</v>
      </c>
      <c r="B11" s="56">
        <v>1.9900000000000001E-2</v>
      </c>
      <c r="C11" s="45">
        <v>9.1000000000000004E-3</v>
      </c>
      <c r="D11" s="75">
        <v>0</v>
      </c>
    </row>
    <row r="12" spans="1:4" s="53" customFormat="1" ht="18" customHeight="1" x14ac:dyDescent="0.35">
      <c r="A12" s="43">
        <v>2017</v>
      </c>
      <c r="B12" s="56">
        <v>3.0299999999999997E-2</v>
      </c>
      <c r="C12" s="45">
        <v>1.0399999999999996E-2</v>
      </c>
      <c r="D12" s="75">
        <v>0</v>
      </c>
    </row>
    <row r="13" spans="1:4" s="53" customFormat="1" ht="18" customHeight="1" x14ac:dyDescent="0.35">
      <c r="A13" s="43">
        <v>2018</v>
      </c>
      <c r="B13" s="56">
        <v>3.6495E-2</v>
      </c>
      <c r="C13" s="45">
        <v>6.1950000000000026E-3</v>
      </c>
      <c r="D13" s="75">
        <v>0</v>
      </c>
    </row>
    <row r="14" spans="1:4" s="53" customFormat="1" ht="18" customHeight="1" x14ac:dyDescent="0.35">
      <c r="A14" s="43">
        <v>2019</v>
      </c>
      <c r="B14" s="56">
        <v>1.68466E-2</v>
      </c>
      <c r="C14" s="45">
        <v>-1.96484E-2</v>
      </c>
      <c r="D14" s="75">
        <v>0</v>
      </c>
    </row>
    <row r="15" spans="1:4" s="53" customFormat="1" ht="18" customHeight="1" thickBot="1" x14ac:dyDescent="0.4">
      <c r="A15" s="48">
        <v>2020</v>
      </c>
      <c r="B15" s="57">
        <v>1.0077000000000001E-2</v>
      </c>
      <c r="C15" s="50">
        <v>-6.7695999999999989E-3</v>
      </c>
      <c r="D15" s="85">
        <v>1.9410931762859004E-3</v>
      </c>
    </row>
    <row r="16" spans="1:4" s="53" customFormat="1" ht="18" customHeight="1" thickTop="1" x14ac:dyDescent="0.35">
      <c r="A16" s="43">
        <v>2021</v>
      </c>
      <c r="B16" s="56">
        <v>2.3586684923682499E-2</v>
      </c>
      <c r="C16" s="45">
        <v>1.3509684923682498E-2</v>
      </c>
      <c r="D16" s="75">
        <v>2.2678854326904953E-3</v>
      </c>
    </row>
    <row r="17" spans="1:8" s="53" customFormat="1" ht="18" customHeight="1" x14ac:dyDescent="0.35">
      <c r="A17" s="43">
        <v>2022</v>
      </c>
      <c r="B17" s="56">
        <v>2.62450640399828E-2</v>
      </c>
      <c r="C17" s="45">
        <v>2.6583791163003016E-3</v>
      </c>
      <c r="D17" s="75">
        <v>2.0761971154884019E-3</v>
      </c>
      <c r="H17" s="29" t="s">
        <v>20</v>
      </c>
    </row>
    <row r="18" spans="1:8" s="53" customFormat="1" ht="18" customHeight="1" x14ac:dyDescent="0.35">
      <c r="A18" s="43">
        <v>2023</v>
      </c>
      <c r="B18" s="56">
        <v>2.5747328451666898E-2</v>
      </c>
      <c r="C18" s="45">
        <v>-4.9773558831590209E-4</v>
      </c>
      <c r="D18" s="75">
        <v>2.4523617539632982E-3</v>
      </c>
    </row>
    <row r="19" spans="1:8" s="53" customFormat="1" ht="18" customHeight="1" x14ac:dyDescent="0.35">
      <c r="A19" s="43">
        <v>2024</v>
      </c>
      <c r="B19" s="56">
        <v>2.62076560776799E-2</v>
      </c>
      <c r="C19" s="45">
        <v>4.6032762601300181E-4</v>
      </c>
      <c r="D19" s="75">
        <v>2.1851385271670007E-3</v>
      </c>
    </row>
    <row r="20" spans="1:8" ht="18" customHeight="1" x14ac:dyDescent="0.35">
      <c r="A20" s="43">
        <v>2025</v>
      </c>
      <c r="B20" s="56">
        <v>2.6037710021246E-2</v>
      </c>
      <c r="C20" s="45">
        <v>-1.699460564338999E-4</v>
      </c>
      <c r="D20" s="75">
        <v>1.7093860020143993E-3</v>
      </c>
    </row>
    <row r="21" spans="1:8" s="136" customFormat="1" ht="18" customHeight="1" x14ac:dyDescent="0.35">
      <c r="A21" s="43">
        <v>2026</v>
      </c>
      <c r="B21" s="56">
        <v>2.69095200927684E-2</v>
      </c>
      <c r="C21" s="45">
        <v>8.7181007152239975E-4</v>
      </c>
      <c r="D21" s="75">
        <v>1.4847486693399005E-3</v>
      </c>
    </row>
    <row r="22" spans="1:8" s="159" customFormat="1" ht="18" customHeight="1" x14ac:dyDescent="0.35">
      <c r="A22" s="43">
        <v>2027</v>
      </c>
      <c r="B22" s="56">
        <v>2.7341345352416103E-2</v>
      </c>
      <c r="C22" s="45">
        <v>4.3182525964770291E-4</v>
      </c>
      <c r="D22" s="75">
        <v>6.7815363551780236E-4</v>
      </c>
    </row>
    <row r="23" spans="1:8" s="161" customFormat="1" ht="18" customHeight="1" x14ac:dyDescent="0.35">
      <c r="A23" s="43">
        <v>2028</v>
      </c>
      <c r="B23" s="56">
        <v>2.73753027962782E-2</v>
      </c>
      <c r="C23" s="45">
        <v>3.3957443862097508E-5</v>
      </c>
      <c r="D23" s="75">
        <v>9.7607179416979786E-4</v>
      </c>
    </row>
    <row r="24" spans="1:8" s="173" customFormat="1" ht="18" customHeight="1" x14ac:dyDescent="0.35">
      <c r="A24" s="43">
        <v>2029</v>
      </c>
      <c r="B24" s="56">
        <v>2.6775641709273899E-2</v>
      </c>
      <c r="C24" s="45">
        <v>-5.9966108700430093E-4</v>
      </c>
      <c r="D24" s="75">
        <v>1.7847455235539891E-4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223</v>
      </c>
      <c r="B26" s="3"/>
      <c r="C26" s="3"/>
    </row>
    <row r="27" spans="1:8" ht="21.75" customHeight="1" x14ac:dyDescent="0.35">
      <c r="A27" s="30" t="s">
        <v>192</v>
      </c>
      <c r="B27" s="3"/>
      <c r="C27" s="3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18" t="str">
        <f>Headings!F20</f>
        <v>Page 20</v>
      </c>
      <c r="B30" s="219"/>
      <c r="C30" s="219"/>
      <c r="D30" s="219"/>
    </row>
    <row r="32" spans="1:8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2" customWidth="1"/>
    <col min="2" max="3" width="22.7265625" style="82" customWidth="1"/>
    <col min="4" max="4" width="16.7265625" style="1" customWidth="1"/>
    <col min="5" max="16384" width="10.7265625" style="1"/>
  </cols>
  <sheetData>
    <row r="1" spans="1:9" ht="23.4" x14ac:dyDescent="0.45">
      <c r="A1" s="225" t="str">
        <f>Headings!E21</f>
        <v>August 2020 Outyear COLA Comparison Forecast</v>
      </c>
      <c r="B1" s="225"/>
      <c r="C1" s="225"/>
      <c r="D1" s="230"/>
    </row>
    <row r="2" spans="1:9" ht="21.75" customHeight="1" x14ac:dyDescent="0.35">
      <c r="A2" s="225" t="s">
        <v>88</v>
      </c>
      <c r="B2" s="225"/>
      <c r="C2" s="225"/>
      <c r="D2" s="231"/>
    </row>
    <row r="3" spans="1:9" ht="21.75" customHeight="1" x14ac:dyDescent="0.35">
      <c r="A3" s="232"/>
      <c r="B3" s="232"/>
      <c r="C3" s="232"/>
      <c r="D3" s="231"/>
    </row>
    <row r="4" spans="1:9" ht="66" customHeight="1" x14ac:dyDescent="0.35">
      <c r="A4" s="4" t="s">
        <v>83</v>
      </c>
      <c r="B4" s="18" t="s">
        <v>100</v>
      </c>
      <c r="C4" s="81"/>
      <c r="D4" s="81"/>
    </row>
    <row r="5" spans="1:9" s="60" customFormat="1" ht="18" customHeight="1" x14ac:dyDescent="0.35">
      <c r="A5" s="59">
        <v>2016</v>
      </c>
      <c r="B5" s="41">
        <v>1.0500000000000001E-2</v>
      </c>
      <c r="C5" s="45"/>
      <c r="D5" s="90"/>
    </row>
    <row r="6" spans="1:9" s="60" customFormat="1" ht="18" customHeight="1" x14ac:dyDescent="0.35">
      <c r="A6" s="52">
        <v>2017</v>
      </c>
      <c r="B6" s="56">
        <v>1.78E-2</v>
      </c>
      <c r="C6" s="45"/>
      <c r="D6" s="90"/>
    </row>
    <row r="7" spans="1:9" s="60" customFormat="1" ht="18" customHeight="1" x14ac:dyDescent="0.35">
      <c r="A7" s="52">
        <v>2018</v>
      </c>
      <c r="B7" s="56">
        <v>2.7E-2</v>
      </c>
      <c r="C7" s="45"/>
      <c r="D7" s="90"/>
      <c r="G7" s="216"/>
    </row>
    <row r="8" spans="1:9" s="60" customFormat="1" ht="18" customHeight="1" x14ac:dyDescent="0.35">
      <c r="A8" s="52">
        <v>2019</v>
      </c>
      <c r="B8" s="56">
        <v>3.32E-2</v>
      </c>
      <c r="C8" s="45"/>
      <c r="D8" s="90"/>
      <c r="I8" s="125"/>
    </row>
    <row r="9" spans="1:9" s="60" customFormat="1" ht="18" customHeight="1" x14ac:dyDescent="0.35">
      <c r="A9" s="52">
        <v>2020</v>
      </c>
      <c r="B9" s="56">
        <v>2.4299999999999999E-2</v>
      </c>
      <c r="C9" s="45"/>
      <c r="D9" s="90"/>
      <c r="G9" s="125"/>
      <c r="H9" s="125"/>
      <c r="I9" s="125"/>
    </row>
    <row r="10" spans="1:9" s="60" customFormat="1" ht="18" customHeight="1" thickBot="1" x14ac:dyDescent="0.4">
      <c r="A10" s="66">
        <v>2021</v>
      </c>
      <c r="B10" s="57">
        <v>1.7899999999999999E-2</v>
      </c>
      <c r="C10" s="45"/>
      <c r="D10" s="90"/>
      <c r="G10" s="125"/>
      <c r="H10" s="125"/>
      <c r="I10" s="125"/>
    </row>
    <row r="11" spans="1:9" s="60" customFormat="1" ht="18" customHeight="1" thickTop="1" x14ac:dyDescent="0.35">
      <c r="A11" s="52">
        <v>2022</v>
      </c>
      <c r="B11" s="56">
        <v>1.6299999999999999E-2</v>
      </c>
      <c r="C11" s="45"/>
      <c r="D11" s="90"/>
      <c r="G11" s="125"/>
      <c r="H11" s="125"/>
    </row>
    <row r="12" spans="1:9" s="60" customFormat="1" ht="18" customHeight="1" x14ac:dyDescent="0.35">
      <c r="A12" s="52">
        <v>2023</v>
      </c>
      <c r="B12" s="56">
        <v>2.3699999999999999E-2</v>
      </c>
      <c r="C12" s="45"/>
      <c r="D12" s="90"/>
      <c r="G12" s="125"/>
      <c r="H12" s="125"/>
    </row>
    <row r="13" spans="1:9" s="60" customFormat="1" ht="18" customHeight="1" x14ac:dyDescent="0.35">
      <c r="A13" s="52">
        <v>2024</v>
      </c>
      <c r="B13" s="56">
        <v>2.46E-2</v>
      </c>
      <c r="C13" s="45"/>
      <c r="D13" s="90"/>
      <c r="G13" s="125"/>
      <c r="H13" s="125"/>
    </row>
    <row r="14" spans="1:9" s="60" customFormat="1" ht="18" customHeight="1" x14ac:dyDescent="0.35">
      <c r="A14" s="43"/>
      <c r="B14" s="45"/>
      <c r="C14" s="45"/>
      <c r="D14" s="90"/>
      <c r="H14" s="125"/>
    </row>
    <row r="15" spans="1:9" s="60" customFormat="1" ht="17.25" customHeight="1" x14ac:dyDescent="0.35">
      <c r="A15" s="25" t="s">
        <v>4</v>
      </c>
      <c r="B15" s="45"/>
      <c r="C15" s="45"/>
      <c r="D15" s="90"/>
    </row>
    <row r="16" spans="1:9" s="60" customFormat="1" ht="21.75" customHeight="1" x14ac:dyDescent="0.35">
      <c r="A16" s="30" t="s">
        <v>162</v>
      </c>
      <c r="B16" s="45"/>
      <c r="C16" s="45"/>
      <c r="D16" s="90"/>
    </row>
    <row r="17" spans="1:5" s="60" customFormat="1" ht="21.75" customHeight="1" x14ac:dyDescent="0.35">
      <c r="A17" s="30" t="s">
        <v>163</v>
      </c>
      <c r="B17" s="45"/>
      <c r="C17" s="45"/>
      <c r="D17" s="90"/>
    </row>
    <row r="18" spans="1:5" s="60" customFormat="1" ht="21.75" customHeight="1" x14ac:dyDescent="0.35">
      <c r="A18" s="30" t="s">
        <v>164</v>
      </c>
      <c r="B18" s="45"/>
      <c r="C18" s="45"/>
      <c r="D18" s="90"/>
    </row>
    <row r="19" spans="1:5" s="60" customFormat="1" ht="21.75" customHeight="1" x14ac:dyDescent="0.35">
      <c r="A19" s="30" t="s">
        <v>170</v>
      </c>
      <c r="B19" s="45"/>
      <c r="C19" s="45"/>
      <c r="D19" s="90"/>
    </row>
    <row r="20" spans="1:5" ht="21.75" customHeight="1" x14ac:dyDescent="0.35">
      <c r="A20" s="30" t="s">
        <v>193</v>
      </c>
      <c r="B20" s="3"/>
      <c r="C20" s="3"/>
    </row>
    <row r="21" spans="1:5" ht="18" customHeight="1" x14ac:dyDescent="0.35">
      <c r="A21" s="89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28" t="str">
        <f>Headings!F21</f>
        <v>Page 21</v>
      </c>
      <c r="B31" s="226"/>
      <c r="C31" s="226"/>
      <c r="D31" s="226"/>
    </row>
    <row r="32" spans="1:5" ht="21.75" customHeight="1" x14ac:dyDescent="0.35">
      <c r="A32" s="1"/>
      <c r="B32" s="1"/>
      <c r="C32" s="1"/>
      <c r="E32" s="80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Headings!E22</f>
        <v>August 2020 Pharmaceuticals PPI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-5.9031877213722096E-4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-5.0206733608978101E-2</v>
      </c>
      <c r="C6" s="45">
        <v>-4.9616414836840879E-2</v>
      </c>
      <c r="D6" s="46">
        <v>0</v>
      </c>
    </row>
    <row r="7" spans="1:4" s="53" customFormat="1" ht="18" customHeight="1" x14ac:dyDescent="0.35">
      <c r="A7" s="43">
        <v>2012</v>
      </c>
      <c r="B7" s="56">
        <v>3.2398753894080798E-2</v>
      </c>
      <c r="C7" s="45">
        <v>8.2605487503058905E-2</v>
      </c>
      <c r="D7" s="46">
        <v>0</v>
      </c>
    </row>
    <row r="8" spans="1:4" s="53" customFormat="1" ht="18" customHeight="1" x14ac:dyDescent="0.35">
      <c r="A8" s="43">
        <v>2013</v>
      </c>
      <c r="B8" s="56">
        <v>4.8854041013268901E-2</v>
      </c>
      <c r="C8" s="46">
        <v>1.6455287119188103E-2</v>
      </c>
      <c r="D8" s="46">
        <v>0</v>
      </c>
    </row>
    <row r="9" spans="1:4" s="53" customFormat="1" ht="18" customHeight="1" x14ac:dyDescent="0.35">
      <c r="A9" s="43">
        <v>2014</v>
      </c>
      <c r="B9" s="56">
        <v>2.8562392179413299E-2</v>
      </c>
      <c r="C9" s="46">
        <v>-2.0291648833855602E-2</v>
      </c>
      <c r="D9" s="46">
        <v>0</v>
      </c>
    </row>
    <row r="10" spans="1:4" s="53" customFormat="1" ht="18" customHeight="1" x14ac:dyDescent="0.35">
      <c r="A10" s="43">
        <v>2015</v>
      </c>
      <c r="B10" s="56">
        <v>-4.17013758826391E-2</v>
      </c>
      <c r="C10" s="45">
        <v>-7.0263768062052395E-2</v>
      </c>
      <c r="D10" s="46">
        <v>0</v>
      </c>
    </row>
    <row r="11" spans="1:4" s="53" customFormat="1" ht="18" customHeight="1" x14ac:dyDescent="0.35">
      <c r="A11" s="43">
        <v>2016</v>
      </c>
      <c r="B11" s="56">
        <v>-1.4682299999999999E-2</v>
      </c>
      <c r="C11" s="45">
        <v>2.7019075882639101E-2</v>
      </c>
      <c r="D11" s="46">
        <v>0</v>
      </c>
    </row>
    <row r="12" spans="1:4" s="53" customFormat="1" ht="18" customHeight="1" x14ac:dyDescent="0.35">
      <c r="A12" s="43">
        <v>2017</v>
      </c>
      <c r="B12" s="56">
        <v>-1.5197E-2</v>
      </c>
      <c r="C12" s="45">
        <v>-5.1470000000000161E-4</v>
      </c>
      <c r="D12" s="46">
        <v>0</v>
      </c>
    </row>
    <row r="13" spans="1:4" s="53" customFormat="1" ht="18" customHeight="1" x14ac:dyDescent="0.35">
      <c r="A13" s="43">
        <v>2018</v>
      </c>
      <c r="B13" s="56">
        <v>3.1465E-2</v>
      </c>
      <c r="C13" s="45">
        <v>4.6662000000000002E-2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2.6812999999999997E-2</v>
      </c>
      <c r="C14" s="50">
        <v>-4.6520000000000034E-3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2.8692157746194501E-2</v>
      </c>
      <c r="C15" s="45">
        <v>1.8791577461945048E-3</v>
      </c>
      <c r="D15" s="46">
        <v>5.6417713213440315E-4</v>
      </c>
    </row>
    <row r="16" spans="1:4" s="53" customFormat="1" ht="18" customHeight="1" x14ac:dyDescent="0.35">
      <c r="A16" s="43">
        <v>2021</v>
      </c>
      <c r="B16" s="56">
        <v>3.3757693351357802E-2</v>
      </c>
      <c r="C16" s="45">
        <v>5.0655356051633009E-3</v>
      </c>
      <c r="D16" s="46">
        <v>3.3234478387576018E-3</v>
      </c>
    </row>
    <row r="17" spans="1:4" s="53" customFormat="1" ht="18" customHeight="1" x14ac:dyDescent="0.35">
      <c r="A17" s="43">
        <v>2022</v>
      </c>
      <c r="B17" s="56">
        <v>3.4916712854569404E-2</v>
      </c>
      <c r="C17" s="45">
        <v>1.1590195032116016E-3</v>
      </c>
      <c r="D17" s="46">
        <v>6.6842182535965036E-3</v>
      </c>
    </row>
    <row r="18" spans="1:4" s="53" customFormat="1" ht="18" customHeight="1" x14ac:dyDescent="0.35">
      <c r="A18" s="43">
        <v>2023</v>
      </c>
      <c r="B18" s="56">
        <v>3.17045278236988E-2</v>
      </c>
      <c r="C18" s="45">
        <v>-3.212185030870604E-3</v>
      </c>
      <c r="D18" s="46">
        <v>7.7090891253439979E-3</v>
      </c>
    </row>
    <row r="19" spans="1:4" s="53" customFormat="1" ht="18" customHeight="1" x14ac:dyDescent="0.35">
      <c r="A19" s="43">
        <v>2024</v>
      </c>
      <c r="B19" s="56">
        <v>3.37774784351942E-2</v>
      </c>
      <c r="C19" s="45">
        <v>2.0729506114953999E-3</v>
      </c>
      <c r="D19" s="46">
        <v>4.0121110991568031E-3</v>
      </c>
    </row>
    <row r="20" spans="1:4" ht="18" customHeight="1" x14ac:dyDescent="0.35">
      <c r="A20" s="43">
        <v>2025</v>
      </c>
      <c r="B20" s="56">
        <v>3.6481623148053699E-2</v>
      </c>
      <c r="C20" s="45">
        <v>2.7041447128594992E-3</v>
      </c>
      <c r="D20" s="46">
        <v>-1.7422340547390003E-3</v>
      </c>
    </row>
    <row r="21" spans="1:4" s="136" customFormat="1" ht="18" customHeight="1" x14ac:dyDescent="0.35">
      <c r="A21" s="43">
        <v>2026</v>
      </c>
      <c r="B21" s="56">
        <v>3.7496986386411101E-2</v>
      </c>
      <c r="C21" s="45">
        <v>1.0153632383574016E-3</v>
      </c>
      <c r="D21" s="46">
        <v>4.5890655993118049E-3</v>
      </c>
    </row>
    <row r="22" spans="1:4" s="159" customFormat="1" ht="18" customHeight="1" x14ac:dyDescent="0.35">
      <c r="A22" s="43">
        <v>2027</v>
      </c>
      <c r="B22" s="56">
        <v>3.7394376995789395E-2</v>
      </c>
      <c r="C22" s="45">
        <v>-1.0260939062170515E-4</v>
      </c>
      <c r="D22" s="46">
        <v>3.4803477994615958E-3</v>
      </c>
    </row>
    <row r="23" spans="1:4" s="161" customFormat="1" ht="18" customHeight="1" x14ac:dyDescent="0.35">
      <c r="A23" s="43">
        <v>2028</v>
      </c>
      <c r="B23" s="56">
        <v>3.6000048558670401E-2</v>
      </c>
      <c r="C23" s="45">
        <v>-1.394328437118994E-3</v>
      </c>
      <c r="D23" s="46">
        <v>3.8437220600388011E-3</v>
      </c>
    </row>
    <row r="24" spans="1:4" s="173" customFormat="1" ht="18" customHeight="1" x14ac:dyDescent="0.35">
      <c r="A24" s="43">
        <v>2029</v>
      </c>
      <c r="B24" s="56">
        <v>3.4310559616544195E-2</v>
      </c>
      <c r="C24" s="45">
        <v>-1.6894889421262063E-3</v>
      </c>
      <c r="D24" s="46">
        <v>4.3983893898282937E-3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95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Headings!F22</f>
        <v>Page 22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5" t="str">
        <f>Headings!E23</f>
        <v>August 2020 Transportation CPI Forecast</v>
      </c>
      <c r="B1" s="225"/>
      <c r="C1" s="225"/>
      <c r="D1" s="225"/>
    </row>
    <row r="2" spans="1:4" ht="21.75" customHeight="1" x14ac:dyDescent="0.35">
      <c r="A2" s="225" t="s">
        <v>88</v>
      </c>
      <c r="B2" s="225"/>
      <c r="C2" s="225"/>
      <c r="D2" s="225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41">
        <v>7.8902701916152507E-2</v>
      </c>
      <c r="C5" s="74" t="s">
        <v>82</v>
      </c>
      <c r="D5" s="51">
        <v>0</v>
      </c>
    </row>
    <row r="6" spans="1:4" s="53" customFormat="1" ht="18" customHeight="1" x14ac:dyDescent="0.35">
      <c r="A6" s="43">
        <v>2011</v>
      </c>
      <c r="B6" s="56">
        <v>9.8089368484598399E-2</v>
      </c>
      <c r="C6" s="45">
        <v>1.9186666568445893E-2</v>
      </c>
      <c r="D6" s="46">
        <v>0</v>
      </c>
    </row>
    <row r="7" spans="1:4" s="53" customFormat="1" ht="18" customHeight="1" x14ac:dyDescent="0.35">
      <c r="A7" s="43">
        <v>2012</v>
      </c>
      <c r="B7" s="56">
        <v>2.3409663819381001E-2</v>
      </c>
      <c r="C7" s="45">
        <v>-7.4679704665217395E-2</v>
      </c>
      <c r="D7" s="46">
        <v>0</v>
      </c>
    </row>
    <row r="8" spans="1:4" s="53" customFormat="1" ht="18" customHeight="1" x14ac:dyDescent="0.35">
      <c r="A8" s="43">
        <v>2013</v>
      </c>
      <c r="B8" s="56">
        <v>1.6870848668859499E-4</v>
      </c>
      <c r="C8" s="45">
        <v>-2.3240955332692406E-2</v>
      </c>
      <c r="D8" s="46">
        <v>0</v>
      </c>
    </row>
    <row r="9" spans="1:4" s="53" customFormat="1" ht="18" customHeight="1" x14ac:dyDescent="0.35">
      <c r="A9" s="43">
        <v>2014</v>
      </c>
      <c r="B9" s="56">
        <v>-6.6007562232389605E-3</v>
      </c>
      <c r="C9" s="45">
        <v>-6.7694647099275553E-3</v>
      </c>
      <c r="D9" s="46">
        <v>0</v>
      </c>
    </row>
    <row r="10" spans="1:4" s="53" customFormat="1" ht="18" customHeight="1" x14ac:dyDescent="0.35">
      <c r="A10" s="43">
        <v>2015</v>
      </c>
      <c r="B10" s="56">
        <v>-7.8136173329613007E-2</v>
      </c>
      <c r="C10" s="45">
        <v>-7.1535417106374052E-2</v>
      </c>
      <c r="D10" s="46">
        <v>0</v>
      </c>
    </row>
    <row r="11" spans="1:4" s="53" customFormat="1" ht="18" customHeight="1" x14ac:dyDescent="0.35">
      <c r="A11" s="43">
        <v>2016</v>
      </c>
      <c r="B11" s="56">
        <v>-2.0962835299244399E-2</v>
      </c>
      <c r="C11" s="45">
        <v>5.7173338030368608E-2</v>
      </c>
      <c r="D11" s="46">
        <v>0</v>
      </c>
    </row>
    <row r="12" spans="1:4" s="53" customFormat="1" ht="18" customHeight="1" x14ac:dyDescent="0.35">
      <c r="A12" s="43">
        <v>2017</v>
      </c>
      <c r="B12" s="56">
        <v>3.4231501550205004E-2</v>
      </c>
      <c r="C12" s="45">
        <v>5.5194336849449403E-2</v>
      </c>
      <c r="D12" s="46">
        <v>0</v>
      </c>
    </row>
    <row r="13" spans="1:4" s="53" customFormat="1" ht="18" customHeight="1" x14ac:dyDescent="0.35">
      <c r="A13" s="43">
        <v>2018</v>
      </c>
      <c r="B13" s="56">
        <v>4.5138853000747006E-2</v>
      </c>
      <c r="C13" s="45">
        <v>1.0907351450542002E-2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-2.8255962708300096E-3</v>
      </c>
      <c r="C14" s="50">
        <v>-4.7964449271577017E-2</v>
      </c>
      <c r="D14" s="55">
        <v>0</v>
      </c>
    </row>
    <row r="15" spans="1:4" s="53" customFormat="1" ht="18" customHeight="1" thickTop="1" x14ac:dyDescent="0.35">
      <c r="A15" s="43">
        <v>2020</v>
      </c>
      <c r="B15" s="56">
        <v>-4.2177083045340298E-2</v>
      </c>
      <c r="C15" s="45">
        <v>-3.9351486774510287E-2</v>
      </c>
      <c r="D15" s="46">
        <v>1.3142044916953206E-2</v>
      </c>
    </row>
    <row r="16" spans="1:4" s="53" customFormat="1" ht="18" customHeight="1" x14ac:dyDescent="0.35">
      <c r="A16" s="43">
        <v>2021</v>
      </c>
      <c r="B16" s="56">
        <v>2.4072347149112799E-2</v>
      </c>
      <c r="C16" s="45">
        <v>6.6249430194453091E-2</v>
      </c>
      <c r="D16" s="46">
        <v>-7.7616554851051012E-3</v>
      </c>
    </row>
    <row r="17" spans="1:4" s="53" customFormat="1" ht="18" customHeight="1" x14ac:dyDescent="0.35">
      <c r="A17" s="43">
        <v>2022</v>
      </c>
      <c r="B17" s="56">
        <v>4.6774840599724497E-2</v>
      </c>
      <c r="C17" s="45">
        <v>2.2702493450611698E-2</v>
      </c>
      <c r="D17" s="46">
        <v>-2.2728331963791024E-3</v>
      </c>
    </row>
    <row r="18" spans="1:4" s="53" customFormat="1" ht="18" customHeight="1" x14ac:dyDescent="0.35">
      <c r="A18" s="43">
        <v>2023</v>
      </c>
      <c r="B18" s="56">
        <v>2.7201868243002698E-2</v>
      </c>
      <c r="C18" s="45">
        <v>-1.9572972356721799E-2</v>
      </c>
      <c r="D18" s="46">
        <v>8.0469256278939763E-4</v>
      </c>
    </row>
    <row r="19" spans="1:4" s="53" customFormat="1" ht="18" customHeight="1" x14ac:dyDescent="0.35">
      <c r="A19" s="43">
        <v>2024</v>
      </c>
      <c r="B19" s="56">
        <v>2.0210781582929899E-2</v>
      </c>
      <c r="C19" s="45">
        <v>-6.991086660072799E-3</v>
      </c>
      <c r="D19" s="46">
        <v>-7.0287242881313002E-3</v>
      </c>
    </row>
    <row r="20" spans="1:4" ht="18" customHeight="1" x14ac:dyDescent="0.35">
      <c r="A20" s="43">
        <v>2025</v>
      </c>
      <c r="B20" s="56">
        <v>2.0852153829514899E-2</v>
      </c>
      <c r="C20" s="45">
        <v>6.4137224658500011E-4</v>
      </c>
      <c r="D20" s="46">
        <v>-7.9890293112956992E-3</v>
      </c>
    </row>
    <row r="21" spans="1:4" s="136" customFormat="1" ht="18" customHeight="1" x14ac:dyDescent="0.35">
      <c r="A21" s="43">
        <v>2026</v>
      </c>
      <c r="B21" s="56">
        <v>2.44501115074203E-2</v>
      </c>
      <c r="C21" s="45">
        <v>3.5979576779054008E-3</v>
      </c>
      <c r="D21" s="46">
        <v>-4.457372887680798E-3</v>
      </c>
    </row>
    <row r="22" spans="1:4" s="159" customFormat="1" ht="18" customHeight="1" x14ac:dyDescent="0.35">
      <c r="A22" s="43">
        <v>2027</v>
      </c>
      <c r="B22" s="56">
        <v>2.4467411056683201E-2</v>
      </c>
      <c r="C22" s="45">
        <v>1.7299549262900921E-5</v>
      </c>
      <c r="D22" s="46">
        <v>-4.8800663920494994E-3</v>
      </c>
    </row>
    <row r="23" spans="1:4" s="161" customFormat="1" ht="18" customHeight="1" x14ac:dyDescent="0.35">
      <c r="A23" s="43">
        <v>2028</v>
      </c>
      <c r="B23" s="56">
        <v>2.1790303640603498E-2</v>
      </c>
      <c r="C23" s="45">
        <v>-2.6771074160797034E-3</v>
      </c>
      <c r="D23" s="46">
        <v>-3.2408282992080206E-4</v>
      </c>
    </row>
    <row r="24" spans="1:4" s="173" customFormat="1" ht="18" customHeight="1" x14ac:dyDescent="0.35">
      <c r="A24" s="43">
        <v>2029</v>
      </c>
      <c r="B24" s="56">
        <v>1.8359793682121098E-2</v>
      </c>
      <c r="C24" s="45">
        <v>-3.4305099584823993E-3</v>
      </c>
      <c r="D24" s="46">
        <v>-2.3947594886103984E-3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51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8" t="str">
        <f>Headings!F23</f>
        <v>Page 23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25" t="str">
        <f>Headings!E24</f>
        <v>August 2020 Retail Gas Forecast</v>
      </c>
      <c r="B1" s="227"/>
      <c r="C1" s="227"/>
      <c r="D1" s="227"/>
      <c r="E1" s="227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37" t="s">
        <v>79</v>
      </c>
      <c r="B4" s="32" t="s">
        <v>84</v>
      </c>
      <c r="C4" s="32" t="s">
        <v>6</v>
      </c>
      <c r="D4" s="35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 t="s">
        <v>142</v>
      </c>
      <c r="B5" s="61">
        <v>3.0456666666666599</v>
      </c>
      <c r="C5" s="41">
        <v>0.10497037126617381</v>
      </c>
      <c r="D5" s="195">
        <v>0</v>
      </c>
      <c r="E5" s="101">
        <v>0</v>
      </c>
    </row>
    <row r="6" spans="1:5" s="53" customFormat="1" ht="18" customHeight="1" x14ac:dyDescent="0.35">
      <c r="A6" s="43" t="s">
        <v>143</v>
      </c>
      <c r="B6" s="62">
        <v>3.3596666666666599</v>
      </c>
      <c r="C6" s="56">
        <v>0.17224936031635019</v>
      </c>
      <c r="D6" s="194">
        <v>0</v>
      </c>
      <c r="E6" s="63">
        <v>0</v>
      </c>
    </row>
    <row r="7" spans="1:5" s="53" customFormat="1" ht="18" customHeight="1" x14ac:dyDescent="0.35">
      <c r="A7" s="43" t="s">
        <v>144</v>
      </c>
      <c r="B7" s="62">
        <v>3.3213333333333299</v>
      </c>
      <c r="C7" s="56">
        <v>0.14239853244668654</v>
      </c>
      <c r="D7" s="194">
        <v>0</v>
      </c>
      <c r="E7" s="63">
        <v>0</v>
      </c>
    </row>
    <row r="8" spans="1:5" s="53" customFormat="1" ht="18" customHeight="1" x14ac:dyDescent="0.35">
      <c r="A8" s="43" t="s">
        <v>145</v>
      </c>
      <c r="B8" s="62">
        <v>3.359</v>
      </c>
      <c r="C8" s="56">
        <v>0.12945527908540688</v>
      </c>
      <c r="D8" s="194">
        <v>0</v>
      </c>
      <c r="E8" s="63">
        <v>0</v>
      </c>
    </row>
    <row r="9" spans="1:5" s="53" customFormat="1" ht="18" customHeight="1" x14ac:dyDescent="0.35">
      <c r="A9" s="43" t="s">
        <v>152</v>
      </c>
      <c r="B9" s="62">
        <v>3.03266666666666</v>
      </c>
      <c r="C9" s="56">
        <v>-4.2683594177519435E-3</v>
      </c>
      <c r="D9" s="194">
        <v>0</v>
      </c>
      <c r="E9" s="63">
        <v>0</v>
      </c>
    </row>
    <row r="10" spans="1:5" s="53" customFormat="1" ht="18" customHeight="1" x14ac:dyDescent="0.35">
      <c r="A10" s="43" t="s">
        <v>153</v>
      </c>
      <c r="B10" s="62">
        <v>3.4740000000000002</v>
      </c>
      <c r="C10" s="56">
        <v>3.4031153884316101E-2</v>
      </c>
      <c r="D10" s="194">
        <v>0</v>
      </c>
      <c r="E10" s="63">
        <v>0</v>
      </c>
    </row>
    <row r="11" spans="1:5" s="53" customFormat="1" ht="18" customHeight="1" x14ac:dyDescent="0.35">
      <c r="A11" s="43" t="s">
        <v>154</v>
      </c>
      <c r="B11" s="62">
        <v>3.3006666666666602</v>
      </c>
      <c r="C11" s="56">
        <v>-6.2224006423132749E-3</v>
      </c>
      <c r="D11" s="194">
        <v>0</v>
      </c>
      <c r="E11" s="63">
        <v>0</v>
      </c>
    </row>
    <row r="12" spans="1:5" s="53" customFormat="1" ht="18" customHeight="1" x14ac:dyDescent="0.35">
      <c r="A12" s="43" t="s">
        <v>155</v>
      </c>
      <c r="B12" s="62">
        <v>3.3406666666666598</v>
      </c>
      <c r="C12" s="56">
        <v>-5.4579736032569492E-3</v>
      </c>
      <c r="D12" s="194">
        <v>0</v>
      </c>
      <c r="E12" s="63">
        <v>0</v>
      </c>
    </row>
    <row r="13" spans="1:5" s="53" customFormat="1" ht="18" customHeight="1" x14ac:dyDescent="0.35">
      <c r="A13" s="43" t="s">
        <v>214</v>
      </c>
      <c r="B13" s="62">
        <v>3.0859999999999999</v>
      </c>
      <c r="C13" s="56">
        <v>1.758628269949658E-2</v>
      </c>
      <c r="D13" s="194">
        <v>0</v>
      </c>
      <c r="E13" s="63">
        <v>0</v>
      </c>
    </row>
    <row r="14" spans="1:5" s="53" customFormat="1" ht="18" customHeight="1" thickBot="1" x14ac:dyDescent="0.4">
      <c r="A14" s="48" t="s">
        <v>215</v>
      </c>
      <c r="B14" s="67">
        <v>2.6240000000000001</v>
      </c>
      <c r="C14" s="57">
        <v>-0.24467472654001154</v>
      </c>
      <c r="D14" s="206">
        <v>1.3257819539197024E-2</v>
      </c>
      <c r="E14" s="207">
        <v>3.433333333334021E-2</v>
      </c>
    </row>
    <row r="15" spans="1:5" s="53" customFormat="1" ht="18" customHeight="1" thickTop="1" x14ac:dyDescent="0.35">
      <c r="A15" s="43" t="s">
        <v>216</v>
      </c>
      <c r="B15" s="62">
        <v>2.84412757885474</v>
      </c>
      <c r="C15" s="56">
        <v>-0.13831723524901673</v>
      </c>
      <c r="D15" s="194">
        <v>7.4292952811112256E-2</v>
      </c>
      <c r="E15" s="63">
        <v>0.19668623484100012</v>
      </c>
    </row>
    <row r="16" spans="1:5" s="53" customFormat="1" ht="18" customHeight="1" x14ac:dyDescent="0.35">
      <c r="A16" s="43" t="s">
        <v>217</v>
      </c>
      <c r="B16" s="62">
        <v>2.7127602807679398</v>
      </c>
      <c r="C16" s="56">
        <v>-0.18795840727361446</v>
      </c>
      <c r="D16" s="194">
        <v>1.3626419298901515E-2</v>
      </c>
      <c r="E16" s="63">
        <v>3.646827700950972E-2</v>
      </c>
    </row>
    <row r="17" spans="1:5" s="53" customFormat="1" ht="18" customHeight="1" x14ac:dyDescent="0.35">
      <c r="A17" s="43" t="s">
        <v>230</v>
      </c>
      <c r="B17" s="62">
        <v>2.72601320109779</v>
      </c>
      <c r="C17" s="56">
        <v>-0.11665158746021054</v>
      </c>
      <c r="D17" s="194">
        <v>-5.1844078873354849E-2</v>
      </c>
      <c r="E17" s="63">
        <v>-0.14905527694177989</v>
      </c>
    </row>
    <row r="18" spans="1:5" s="53" customFormat="1" ht="18" customHeight="1" x14ac:dyDescent="0.35">
      <c r="A18" s="43" t="s">
        <v>231</v>
      </c>
      <c r="B18" s="62">
        <v>3.0582637305465901</v>
      </c>
      <c r="C18" s="56">
        <v>0.16549684853147473</v>
      </c>
      <c r="D18" s="194">
        <v>-5.6638563466132608E-2</v>
      </c>
      <c r="E18" s="63">
        <v>-0.18361537549718987</v>
      </c>
    </row>
    <row r="19" spans="1:5" s="53" customFormat="1" ht="18" customHeight="1" x14ac:dyDescent="0.35">
      <c r="A19" s="43" t="s">
        <v>232</v>
      </c>
      <c r="B19" s="62">
        <v>3.19558851299715</v>
      </c>
      <c r="C19" s="56">
        <v>0.1235742505910844</v>
      </c>
      <c r="D19" s="194">
        <v>-1.5840391643024421E-2</v>
      </c>
      <c r="E19" s="63">
        <v>-5.1434110022389845E-2</v>
      </c>
    </row>
    <row r="20" spans="1:5" s="53" customFormat="1" ht="18" customHeight="1" x14ac:dyDescent="0.35">
      <c r="A20" s="43" t="s">
        <v>233</v>
      </c>
      <c r="B20" s="62">
        <v>3.16726401513443</v>
      </c>
      <c r="C20" s="56">
        <v>0.16754290365746116</v>
      </c>
      <c r="D20" s="194">
        <v>3.1850839071184689E-2</v>
      </c>
      <c r="E20" s="63">
        <v>9.7766084614330229E-2</v>
      </c>
    </row>
    <row r="21" spans="1:5" s="53" customFormat="1" ht="18" customHeight="1" x14ac:dyDescent="0.35">
      <c r="A21" s="43" t="s">
        <v>249</v>
      </c>
      <c r="B21" s="62">
        <v>3.17491372076273</v>
      </c>
      <c r="C21" s="56">
        <v>0.16467290748414709</v>
      </c>
      <c r="D21" s="194">
        <v>-3.0693659346322621E-2</v>
      </c>
      <c r="E21" s="63">
        <v>-0.10053552330353988</v>
      </c>
    </row>
    <row r="22" spans="1:5" s="53" customFormat="1" ht="18" customHeight="1" x14ac:dyDescent="0.35">
      <c r="A22" s="43" t="s">
        <v>250</v>
      </c>
      <c r="B22" s="62">
        <v>3.51067527342687</v>
      </c>
      <c r="C22" s="56">
        <v>0.14793084663088307</v>
      </c>
      <c r="D22" s="194">
        <v>-5.0025521013276952E-2</v>
      </c>
      <c r="E22" s="63">
        <v>-0.18487166081443984</v>
      </c>
    </row>
    <row r="23" spans="1:5" s="53" customFormat="1" ht="18" customHeight="1" x14ac:dyDescent="0.35">
      <c r="A23" s="43" t="s">
        <v>251</v>
      </c>
      <c r="B23" s="62">
        <v>3.5329201002203101</v>
      </c>
      <c r="C23" s="56">
        <v>0.10556164720556471</v>
      </c>
      <c r="D23" s="194">
        <v>-4.9722509360922262E-2</v>
      </c>
      <c r="E23" s="63">
        <v>-0.18485721748123973</v>
      </c>
    </row>
    <row r="24" spans="1:5" s="53" customFormat="1" ht="18" customHeight="1" x14ac:dyDescent="0.35">
      <c r="A24" s="43" t="s">
        <v>252</v>
      </c>
      <c r="B24" s="62">
        <v>3.4209529345236298</v>
      </c>
      <c r="C24" s="56">
        <v>8.0097181092884773E-2</v>
      </c>
      <c r="D24" s="194">
        <v>-1.3070044848267459E-2</v>
      </c>
      <c r="E24" s="63">
        <v>-4.5304135358990028E-2</v>
      </c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126</v>
      </c>
      <c r="B27" s="3"/>
    </row>
    <row r="28" spans="1:5" ht="21.75" customHeight="1" x14ac:dyDescent="0.35">
      <c r="A28" s="30" t="s">
        <v>210</v>
      </c>
      <c r="B28" s="3"/>
      <c r="C28" s="3"/>
    </row>
    <row r="29" spans="1:5" ht="21.75" customHeight="1" x14ac:dyDescent="0.35">
      <c r="A29" s="117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28" t="str">
        <f>Headings!F24</f>
        <v>Page 24</v>
      </c>
      <c r="B31" s="219"/>
      <c r="C31" s="219"/>
      <c r="D31" s="219"/>
      <c r="E31" s="226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25" t="s">
        <v>280</v>
      </c>
      <c r="B1" s="225"/>
      <c r="C1" s="225"/>
      <c r="D1" s="230"/>
      <c r="E1" s="229"/>
    </row>
    <row r="2" spans="1:14" ht="21.75" customHeight="1" x14ac:dyDescent="0.35">
      <c r="A2" s="225" t="s">
        <v>88</v>
      </c>
      <c r="B2" s="225"/>
      <c r="C2" s="225"/>
      <c r="D2" s="231"/>
      <c r="E2" s="226"/>
    </row>
    <row r="3" spans="1:14" ht="21.75" customHeight="1" x14ac:dyDescent="0.35">
      <c r="A3" s="232"/>
      <c r="B3" s="232"/>
      <c r="C3" s="232"/>
      <c r="D3" s="231"/>
    </row>
    <row r="4" spans="1:14" s="22" customFormat="1" ht="66" customHeight="1" x14ac:dyDescent="0.35">
      <c r="A4" s="21" t="s">
        <v>83</v>
      </c>
      <c r="B4" s="32" t="s">
        <v>80</v>
      </c>
      <c r="C4" s="32" t="s">
        <v>30</v>
      </c>
      <c r="D4" s="32" t="s">
        <v>81</v>
      </c>
      <c r="E4" s="33" t="s">
        <v>30</v>
      </c>
    </row>
    <row r="5" spans="1:14" s="60" customFormat="1" ht="18" customHeight="1" x14ac:dyDescent="0.35">
      <c r="A5" s="38">
        <v>2010</v>
      </c>
      <c r="B5" s="61">
        <v>2.3091057264464925</v>
      </c>
      <c r="C5" s="78" t="s">
        <v>82</v>
      </c>
      <c r="D5" s="79" t="s">
        <v>82</v>
      </c>
      <c r="E5" s="83" t="s">
        <v>82</v>
      </c>
    </row>
    <row r="6" spans="1:14" s="60" customFormat="1" ht="18" customHeight="1" x14ac:dyDescent="0.35">
      <c r="A6" s="43">
        <v>2011</v>
      </c>
      <c r="B6" s="62">
        <v>3.1120411597542237</v>
      </c>
      <c r="C6" s="56">
        <v>0.34772571221473569</v>
      </c>
      <c r="D6" s="64" t="s">
        <v>82</v>
      </c>
      <c r="E6" s="75" t="s">
        <v>82</v>
      </c>
    </row>
    <row r="7" spans="1:14" s="60" customFormat="1" ht="18" customHeight="1" x14ac:dyDescent="0.35">
      <c r="A7" s="52">
        <v>2012</v>
      </c>
      <c r="B7" s="62">
        <v>3.2200291935483878</v>
      </c>
      <c r="C7" s="56">
        <v>3.4700066050120215E-2</v>
      </c>
      <c r="D7" s="62" t="s">
        <v>82</v>
      </c>
      <c r="E7" s="75" t="s">
        <v>82</v>
      </c>
    </row>
    <row r="8" spans="1:14" s="60" customFormat="1" ht="18" customHeight="1" x14ac:dyDescent="0.35">
      <c r="A8" s="52">
        <v>2013</v>
      </c>
      <c r="B8" s="62">
        <v>3.0727322832955708</v>
      </c>
      <c r="C8" s="56">
        <v>-4.5743967336674851E-2</v>
      </c>
      <c r="D8" s="62" t="s">
        <v>82</v>
      </c>
      <c r="E8" s="75" t="s">
        <v>82</v>
      </c>
      <c r="M8" s="84"/>
      <c r="N8" s="84"/>
    </row>
    <row r="9" spans="1:14" s="60" customFormat="1" ht="18" customHeight="1" x14ac:dyDescent="0.35">
      <c r="A9" s="52">
        <v>2014</v>
      </c>
      <c r="B9" s="102">
        <v>2.8801839505785964</v>
      </c>
      <c r="C9" s="56">
        <v>-6.2663556393680375E-2</v>
      </c>
      <c r="D9" s="102">
        <v>2.8242224104958393</v>
      </c>
      <c r="E9" s="75" t="s">
        <v>82</v>
      </c>
      <c r="M9" s="84"/>
      <c r="N9" s="84"/>
    </row>
    <row r="10" spans="1:14" s="60" customFormat="1" ht="18" customHeight="1" x14ac:dyDescent="0.35">
      <c r="A10" s="52">
        <v>2015</v>
      </c>
      <c r="B10" s="102">
        <v>1.7715901884504606</v>
      </c>
      <c r="C10" s="56">
        <v>-0.38490380515641431</v>
      </c>
      <c r="D10" s="102">
        <v>2.1089905463641303</v>
      </c>
      <c r="E10" s="46">
        <v>-0.25324912849414649</v>
      </c>
      <c r="M10" s="84"/>
      <c r="N10" s="84"/>
    </row>
    <row r="11" spans="1:14" s="60" customFormat="1" ht="18" customHeight="1" x14ac:dyDescent="0.35">
      <c r="A11" s="52">
        <v>2016</v>
      </c>
      <c r="B11" s="102">
        <v>1.4279053011080214</v>
      </c>
      <c r="C11" s="56">
        <v>-0.19399796272469017</v>
      </c>
      <c r="D11" s="102">
        <v>1.8130092214897344</v>
      </c>
      <c r="E11" s="46">
        <v>-0.14034265131470758</v>
      </c>
      <c r="M11" s="84"/>
      <c r="N11" s="84"/>
    </row>
    <row r="12" spans="1:14" s="60" customFormat="1" ht="18" customHeight="1" x14ac:dyDescent="0.35">
      <c r="A12" s="52">
        <v>2017</v>
      </c>
      <c r="B12" s="102">
        <v>1.8102133466781876</v>
      </c>
      <c r="C12" s="56">
        <v>0.26774047639819254</v>
      </c>
      <c r="D12" s="102">
        <v>2.1067205148272401</v>
      </c>
      <c r="E12" s="46">
        <v>0.16200209566290313</v>
      </c>
      <c r="M12" s="84"/>
      <c r="N12" s="84"/>
    </row>
    <row r="13" spans="1:14" s="60" customFormat="1" ht="18" customHeight="1" x14ac:dyDescent="0.35">
      <c r="A13" s="52">
        <v>2018</v>
      </c>
      <c r="B13" s="62">
        <v>2.2156500000000001</v>
      </c>
      <c r="C13" s="56">
        <v>0.22397175121142743</v>
      </c>
      <c r="D13" s="62">
        <v>2.39</v>
      </c>
      <c r="E13" s="46">
        <v>0.13446467302094423</v>
      </c>
    </row>
    <row r="14" spans="1:14" s="60" customFormat="1" ht="18" customHeight="1" thickBot="1" x14ac:dyDescent="0.4">
      <c r="A14" s="66">
        <v>2019</v>
      </c>
      <c r="B14" s="67">
        <v>2.0499999999999998</v>
      </c>
      <c r="C14" s="57">
        <v>-7.4763613386590988E-2</v>
      </c>
      <c r="D14" s="67">
        <v>2.37</v>
      </c>
      <c r="E14" s="55">
        <v>-8.3682008368201055E-3</v>
      </c>
    </row>
    <row r="15" spans="1:14" s="60" customFormat="1" ht="18" customHeight="1" thickTop="1" x14ac:dyDescent="0.35">
      <c r="A15" s="52">
        <v>2020</v>
      </c>
      <c r="B15" s="62">
        <v>1.44</v>
      </c>
      <c r="C15" s="56">
        <v>-0.29756097560975603</v>
      </c>
      <c r="D15" s="62">
        <v>1.86</v>
      </c>
      <c r="E15" s="46">
        <v>-0.21518987341772156</v>
      </c>
    </row>
    <row r="16" spans="1:14" s="60" customFormat="1" ht="18" customHeight="1" x14ac:dyDescent="0.35">
      <c r="A16" s="52">
        <v>2021</v>
      </c>
      <c r="B16" s="62">
        <v>1.78</v>
      </c>
      <c r="C16" s="56">
        <v>0.23611111111111116</v>
      </c>
      <c r="D16" s="62">
        <v>2.04</v>
      </c>
      <c r="E16" s="46">
        <v>9.6774193548387011E-2</v>
      </c>
    </row>
    <row r="17" spans="1:7" s="60" customFormat="1" ht="18" customHeight="1" x14ac:dyDescent="0.35">
      <c r="A17" s="52">
        <v>2022</v>
      </c>
      <c r="B17" s="102">
        <v>1.96</v>
      </c>
      <c r="C17" s="56">
        <v>0.101123595505618</v>
      </c>
      <c r="D17" s="102">
        <v>2.09</v>
      </c>
      <c r="E17" s="46">
        <v>2.450980392156854E-2</v>
      </c>
    </row>
    <row r="18" spans="1:7" s="60" customFormat="1" ht="18" customHeight="1" x14ac:dyDescent="0.35">
      <c r="A18" s="52">
        <v>2023</v>
      </c>
      <c r="B18" s="102">
        <v>2.0499999999999998</v>
      </c>
      <c r="C18" s="56">
        <v>4.5918367346938771E-2</v>
      </c>
      <c r="D18" s="102">
        <v>2.12</v>
      </c>
      <c r="E18" s="46">
        <v>1.4354066985646119E-2</v>
      </c>
    </row>
    <row r="19" spans="1:7" s="60" customFormat="1" ht="18" customHeight="1" x14ac:dyDescent="0.35">
      <c r="A19" s="52">
        <v>2024</v>
      </c>
      <c r="B19" s="56" t="s">
        <v>82</v>
      </c>
      <c r="C19" s="56" t="s">
        <v>82</v>
      </c>
      <c r="D19" s="64" t="s">
        <v>82</v>
      </c>
      <c r="E19" s="65" t="s">
        <v>82</v>
      </c>
    </row>
    <row r="20" spans="1:7" ht="18" customHeight="1" x14ac:dyDescent="0.35">
      <c r="A20" s="52">
        <v>2025</v>
      </c>
      <c r="B20" s="56" t="s">
        <v>82</v>
      </c>
      <c r="C20" s="56" t="s">
        <v>82</v>
      </c>
      <c r="D20" s="64" t="s">
        <v>82</v>
      </c>
      <c r="E20" s="65" t="s">
        <v>82</v>
      </c>
    </row>
    <row r="21" spans="1:7" ht="18" customHeight="1" x14ac:dyDescent="0.35">
      <c r="A21" s="52">
        <v>2026</v>
      </c>
      <c r="B21" s="56" t="s">
        <v>82</v>
      </c>
      <c r="C21" s="56" t="s">
        <v>82</v>
      </c>
      <c r="D21" s="64" t="s">
        <v>82</v>
      </c>
      <c r="E21" s="65" t="s">
        <v>82</v>
      </c>
    </row>
    <row r="22" spans="1:7" ht="18" customHeight="1" x14ac:dyDescent="0.35">
      <c r="A22" s="52">
        <v>2027</v>
      </c>
      <c r="B22" s="56" t="s">
        <v>82</v>
      </c>
      <c r="C22" s="56" t="s">
        <v>82</v>
      </c>
      <c r="D22" s="64" t="s">
        <v>82</v>
      </c>
      <c r="E22" s="65" t="s">
        <v>82</v>
      </c>
    </row>
    <row r="23" spans="1:7" ht="18" customHeight="1" x14ac:dyDescent="0.35">
      <c r="A23" s="52">
        <v>2028</v>
      </c>
      <c r="B23" s="56" t="s">
        <v>82</v>
      </c>
      <c r="C23" s="56" t="s">
        <v>82</v>
      </c>
      <c r="D23" s="64" t="s">
        <v>82</v>
      </c>
      <c r="E23" s="65" t="s">
        <v>82</v>
      </c>
    </row>
    <row r="24" spans="1:7" ht="18" customHeight="1" x14ac:dyDescent="0.35">
      <c r="A24" s="52">
        <v>2029</v>
      </c>
      <c r="B24" s="56" t="s">
        <v>82</v>
      </c>
      <c r="C24" s="56" t="s">
        <v>82</v>
      </c>
      <c r="D24" s="64" t="s">
        <v>82</v>
      </c>
      <c r="E24" s="65" t="s">
        <v>82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219</v>
      </c>
      <c r="D26" s="2"/>
      <c r="E26" s="2"/>
      <c r="F26" s="2"/>
      <c r="G26" s="2"/>
    </row>
    <row r="27" spans="1:7" ht="21.75" customHeight="1" x14ac:dyDescent="0.35">
      <c r="A27" s="30" t="s">
        <v>218</v>
      </c>
      <c r="D27" s="2"/>
      <c r="E27" s="2"/>
      <c r="F27" s="2"/>
      <c r="G27" s="2"/>
    </row>
    <row r="28" spans="1:7" ht="21.75" customHeight="1" x14ac:dyDescent="0.35">
      <c r="A28" s="30" t="s">
        <v>221</v>
      </c>
      <c r="B28" s="1"/>
      <c r="C28" s="1"/>
    </row>
    <row r="29" spans="1:7" ht="21.75" customHeight="1" x14ac:dyDescent="0.35">
      <c r="A29" s="30" t="s">
        <v>220</v>
      </c>
      <c r="B29" s="1"/>
      <c r="C29" s="1"/>
    </row>
    <row r="30" spans="1:7" ht="21.75" customHeight="1" x14ac:dyDescent="0.35">
      <c r="A30" s="228" t="str">
        <f>Headings!F25</f>
        <v>Page 25</v>
      </c>
      <c r="B30" s="219"/>
      <c r="C30" s="219"/>
      <c r="D30" s="219"/>
      <c r="E30" s="226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5" t="str">
        <f>Headings!E26</f>
        <v>August 2020 Recorded Documents Forecast</v>
      </c>
      <c r="B1" s="226"/>
      <c r="C1" s="226"/>
      <c r="D1" s="226"/>
      <c r="E1" s="226"/>
    </row>
    <row r="2" spans="1:8" ht="21.75" customHeight="1" x14ac:dyDescent="0.35">
      <c r="A2" s="225" t="s">
        <v>88</v>
      </c>
      <c r="B2" s="226"/>
      <c r="C2" s="226"/>
      <c r="D2" s="226"/>
      <c r="E2" s="226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Headings!F51</f>
        <v># Change from June 2020 Forecast</v>
      </c>
    </row>
    <row r="5" spans="1:8" s="53" customFormat="1" ht="18" customHeight="1" x14ac:dyDescent="0.35">
      <c r="A5" s="38">
        <v>2010</v>
      </c>
      <c r="B5" s="178">
        <v>516731.99999999802</v>
      </c>
      <c r="C5" s="78" t="s">
        <v>82</v>
      </c>
      <c r="D5" s="41">
        <v>0</v>
      </c>
      <c r="E5" s="197">
        <v>0</v>
      </c>
      <c r="G5" s="128"/>
    </row>
    <row r="6" spans="1:8" s="53" customFormat="1" ht="18" customHeight="1" x14ac:dyDescent="0.35">
      <c r="A6" s="43">
        <v>2011</v>
      </c>
      <c r="B6" s="180">
        <v>479542.99999999802</v>
      </c>
      <c r="C6" s="56">
        <v>-7.1969609004281065E-2</v>
      </c>
      <c r="D6" s="56">
        <v>0</v>
      </c>
      <c r="E6" s="198">
        <v>0</v>
      </c>
      <c r="G6" s="128"/>
    </row>
    <row r="7" spans="1:8" s="53" customFormat="1" ht="18" customHeight="1" x14ac:dyDescent="0.35">
      <c r="A7" s="43">
        <v>2012</v>
      </c>
      <c r="B7" s="180">
        <v>572642.99999999907</v>
      </c>
      <c r="C7" s="56">
        <v>0.19414317381340451</v>
      </c>
      <c r="D7" s="56">
        <v>0</v>
      </c>
      <c r="E7" s="198">
        <v>0</v>
      </c>
      <c r="G7" s="128"/>
    </row>
    <row r="8" spans="1:8" s="53" customFormat="1" ht="18" customHeight="1" x14ac:dyDescent="0.35">
      <c r="A8" s="43">
        <v>2013</v>
      </c>
      <c r="B8" s="180">
        <v>589799</v>
      </c>
      <c r="C8" s="56">
        <v>2.9959328936180141E-2</v>
      </c>
      <c r="D8" s="56">
        <v>0</v>
      </c>
      <c r="E8" s="198">
        <v>0</v>
      </c>
      <c r="G8" s="128"/>
    </row>
    <row r="9" spans="1:8" s="53" customFormat="1" ht="18" customHeight="1" x14ac:dyDescent="0.35">
      <c r="A9" s="43">
        <v>2014</v>
      </c>
      <c r="B9" s="180">
        <v>436692.99999999889</v>
      </c>
      <c r="C9" s="56">
        <v>-0.2595901315532938</v>
      </c>
      <c r="D9" s="56">
        <v>0</v>
      </c>
      <c r="E9" s="198">
        <v>0</v>
      </c>
      <c r="G9" s="128"/>
    </row>
    <row r="10" spans="1:8" s="53" customFormat="1" ht="18" customHeight="1" x14ac:dyDescent="0.35">
      <c r="A10" s="43">
        <v>2015</v>
      </c>
      <c r="B10" s="180">
        <v>513348.99999999802</v>
      </c>
      <c r="C10" s="56">
        <v>0.17553750575346827</v>
      </c>
      <c r="D10" s="56">
        <v>0</v>
      </c>
      <c r="E10" s="198">
        <v>0</v>
      </c>
      <c r="G10" s="128"/>
    </row>
    <row r="11" spans="1:8" s="53" customFormat="1" ht="18" customHeight="1" x14ac:dyDescent="0.35">
      <c r="A11" s="43">
        <v>2016</v>
      </c>
      <c r="B11" s="180">
        <v>532499.99999999802</v>
      </c>
      <c r="C11" s="56">
        <v>3.7306004297271489E-2</v>
      </c>
      <c r="D11" s="56">
        <v>0</v>
      </c>
      <c r="E11" s="198">
        <v>0</v>
      </c>
      <c r="G11" s="128"/>
    </row>
    <row r="12" spans="1:8" s="53" customFormat="1" ht="18" customHeight="1" x14ac:dyDescent="0.35">
      <c r="A12" s="43">
        <v>2017</v>
      </c>
      <c r="B12" s="180">
        <v>491768.99999999901</v>
      </c>
      <c r="C12" s="56">
        <v>-7.6490140845068888E-2</v>
      </c>
      <c r="D12" s="56">
        <v>0</v>
      </c>
      <c r="E12" s="198">
        <v>0</v>
      </c>
      <c r="G12" s="128"/>
    </row>
    <row r="13" spans="1:8" s="53" customFormat="1" ht="18" customHeight="1" x14ac:dyDescent="0.35">
      <c r="A13" s="43">
        <v>2018</v>
      </c>
      <c r="B13" s="180">
        <v>421397.99999999697</v>
      </c>
      <c r="C13" s="56">
        <v>-0.14309767390787576</v>
      </c>
      <c r="D13" s="56">
        <v>0</v>
      </c>
      <c r="E13" s="198">
        <v>0</v>
      </c>
      <c r="H13" s="128"/>
    </row>
    <row r="14" spans="1:8" s="53" customFormat="1" ht="18" customHeight="1" thickBot="1" x14ac:dyDescent="0.4">
      <c r="A14" s="43">
        <v>2019</v>
      </c>
      <c r="B14" s="180">
        <v>440934</v>
      </c>
      <c r="C14" s="56">
        <v>4.6359973231963947E-2</v>
      </c>
      <c r="D14" s="56">
        <v>0</v>
      </c>
      <c r="E14" s="198">
        <v>0</v>
      </c>
      <c r="H14" s="128"/>
    </row>
    <row r="15" spans="1:8" s="53" customFormat="1" ht="18" customHeight="1" thickTop="1" x14ac:dyDescent="0.35">
      <c r="A15" s="142">
        <v>2020</v>
      </c>
      <c r="B15" s="181">
        <v>531374.50515242503</v>
      </c>
      <c r="C15" s="179">
        <v>0.20511120746511957</v>
      </c>
      <c r="D15" s="179">
        <v>0.12143000535389437</v>
      </c>
      <c r="E15" s="199">
        <v>57537.972675538971</v>
      </c>
      <c r="H15" s="128"/>
    </row>
    <row r="16" spans="1:8" s="53" customFormat="1" ht="18" customHeight="1" x14ac:dyDescent="0.35">
      <c r="A16" s="43">
        <v>2021</v>
      </c>
      <c r="B16" s="180">
        <v>452820.39221483702</v>
      </c>
      <c r="C16" s="56">
        <v>-0.14783191925072647</v>
      </c>
      <c r="D16" s="56">
        <v>2.0124467132575985E-2</v>
      </c>
      <c r="E16" s="198">
        <v>8932.997289735009</v>
      </c>
      <c r="H16" s="128"/>
    </row>
    <row r="17" spans="1:8" s="53" customFormat="1" ht="18" customHeight="1" x14ac:dyDescent="0.35">
      <c r="A17" s="43">
        <v>2022</v>
      </c>
      <c r="B17" s="180">
        <v>460068.46594258503</v>
      </c>
      <c r="C17" s="56">
        <v>1.600650909800283E-2</v>
      </c>
      <c r="D17" s="56">
        <v>2.3295852878547185E-2</v>
      </c>
      <c r="E17" s="198">
        <v>10473.693669830041</v>
      </c>
      <c r="H17" s="128"/>
    </row>
    <row r="18" spans="1:8" s="53" customFormat="1" ht="18" customHeight="1" x14ac:dyDescent="0.35">
      <c r="A18" s="43">
        <v>2023</v>
      </c>
      <c r="B18" s="180">
        <v>466261.10083882901</v>
      </c>
      <c r="C18" s="56">
        <v>1.3460246364759065E-2</v>
      </c>
      <c r="D18" s="56">
        <v>1.4648505730542771E-2</v>
      </c>
      <c r="E18" s="198">
        <v>6731.4231174559682</v>
      </c>
      <c r="H18" s="128"/>
    </row>
    <row r="19" spans="1:8" s="53" customFormat="1" ht="18" customHeight="1" x14ac:dyDescent="0.35">
      <c r="A19" s="43">
        <v>2024</v>
      </c>
      <c r="B19" s="180">
        <v>471859.23806582397</v>
      </c>
      <c r="C19" s="56">
        <v>1.2006442778356607E-2</v>
      </c>
      <c r="D19" s="56">
        <v>1.4621153361619843E-2</v>
      </c>
      <c r="E19" s="198">
        <v>6799.70672994497</v>
      </c>
      <c r="H19" s="128"/>
    </row>
    <row r="20" spans="1:8" s="53" customFormat="1" ht="18" customHeight="1" x14ac:dyDescent="0.35">
      <c r="A20" s="43">
        <v>2025</v>
      </c>
      <c r="B20" s="180">
        <v>477340.07008493901</v>
      </c>
      <c r="C20" s="56">
        <v>1.1615396238889408E-2</v>
      </c>
      <c r="D20" s="56">
        <v>1.5393978554905319E-2</v>
      </c>
      <c r="E20" s="198">
        <v>7236.7602698829724</v>
      </c>
      <c r="H20" s="128"/>
    </row>
    <row r="21" spans="1:8" s="53" customFormat="1" ht="18" customHeight="1" x14ac:dyDescent="0.35">
      <c r="A21" s="43">
        <v>2026</v>
      </c>
      <c r="B21" s="180">
        <v>482466.90626151103</v>
      </c>
      <c r="C21" s="56">
        <v>1.0740426999266361E-2</v>
      </c>
      <c r="D21" s="56">
        <v>1.4381007077444607E-2</v>
      </c>
      <c r="E21" s="198">
        <v>6839.9939915770083</v>
      </c>
      <c r="H21" s="128"/>
    </row>
    <row r="22" spans="1:8" s="53" customFormat="1" ht="18" customHeight="1" x14ac:dyDescent="0.35">
      <c r="A22" s="43">
        <v>2027</v>
      </c>
      <c r="B22" s="180">
        <v>486050.83295657998</v>
      </c>
      <c r="C22" s="56">
        <v>7.4283368424992169E-3</v>
      </c>
      <c r="D22" s="56">
        <v>2.1233884852315033E-2</v>
      </c>
      <c r="E22" s="198">
        <v>10106.15449845203</v>
      </c>
      <c r="H22" s="128"/>
    </row>
    <row r="23" spans="1:8" s="53" customFormat="1" ht="18" customHeight="1" x14ac:dyDescent="0.35">
      <c r="A23" s="43">
        <v>2028</v>
      </c>
      <c r="B23" s="180">
        <v>493368.62427845103</v>
      </c>
      <c r="C23" s="56">
        <v>1.5055609055040442E-2</v>
      </c>
      <c r="D23" s="56">
        <v>2.9183338737917008E-2</v>
      </c>
      <c r="E23" s="198">
        <v>13989.872496997996</v>
      </c>
      <c r="G23" s="177"/>
      <c r="H23" s="128"/>
    </row>
    <row r="24" spans="1:8" s="53" customFormat="1" ht="18" customHeight="1" x14ac:dyDescent="0.35">
      <c r="A24" s="43">
        <v>2029</v>
      </c>
      <c r="B24" s="180">
        <v>495579.93351472402</v>
      </c>
      <c r="C24" s="56">
        <v>4.482062959530575E-3</v>
      </c>
      <c r="D24" s="56">
        <v>2.5829125973995781E-2</v>
      </c>
      <c r="E24" s="198">
        <v>12478.098163553979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58</v>
      </c>
      <c r="B26" s="30"/>
      <c r="C26" s="30"/>
      <c r="G26" s="128"/>
    </row>
    <row r="27" spans="1:8" ht="21.75" customHeight="1" x14ac:dyDescent="0.35">
      <c r="A27" s="119"/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8" t="str">
        <f>Headings!F26</f>
        <v>Page 26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7" customWidth="1"/>
    <col min="2" max="2" width="20.7265625" style="107" customWidth="1"/>
    <col min="3" max="3" width="10.7265625" style="107" customWidth="1"/>
    <col min="4" max="5" width="17.7265625" style="108" customWidth="1"/>
    <col min="6" max="16384" width="10.7265625" style="108"/>
  </cols>
  <sheetData>
    <row r="1" spans="1:8" ht="23.4" x14ac:dyDescent="0.35">
      <c r="A1" s="225" t="str">
        <f>Headings!E27</f>
        <v>August 2020 Gambling Tax Forecast</v>
      </c>
      <c r="B1" s="226"/>
      <c r="C1" s="226"/>
      <c r="D1" s="226"/>
      <c r="E1" s="226"/>
    </row>
    <row r="2" spans="1:8" ht="21.75" customHeight="1" x14ac:dyDescent="0.35">
      <c r="A2" s="225" t="s">
        <v>88</v>
      </c>
      <c r="B2" s="226"/>
      <c r="C2" s="226"/>
      <c r="D2" s="226"/>
      <c r="E2" s="226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8" s="53" customFormat="1" ht="18" customHeight="1" x14ac:dyDescent="0.35">
      <c r="A5" s="38">
        <v>2010</v>
      </c>
      <c r="B5" s="39">
        <v>3123193.0600000005</v>
      </c>
      <c r="C5" s="74" t="s">
        <v>82</v>
      </c>
      <c r="D5" s="5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2405747.1</v>
      </c>
      <c r="C6" s="45">
        <v>-0.22971553349955265</v>
      </c>
      <c r="D6" s="4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1826238.15</v>
      </c>
      <c r="C7" s="45">
        <v>-0.24088523269964668</v>
      </c>
      <c r="D7" s="4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2102641.6899999995</v>
      </c>
      <c r="C8" s="46">
        <v>0.15135131198524121</v>
      </c>
      <c r="D8" s="4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2521819.6599999997</v>
      </c>
      <c r="C9" s="45">
        <v>0.19935777550382361</v>
      </c>
      <c r="D9" s="4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2437669.41</v>
      </c>
      <c r="C10" s="45">
        <v>-3.3368861118324156E-2</v>
      </c>
      <c r="D10" s="4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2609974.0699999998</v>
      </c>
      <c r="C11" s="45">
        <v>7.0684178622892002E-2</v>
      </c>
      <c r="D11" s="4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2731608.1999999997</v>
      </c>
      <c r="C12" s="45">
        <v>4.6603577942825991E-2</v>
      </c>
      <c r="D12" s="4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2313241.1899999995</v>
      </c>
      <c r="C13" s="45">
        <v>-0.15315776618330557</v>
      </c>
      <c r="D13" s="46">
        <v>0</v>
      </c>
      <c r="E13" s="47">
        <v>0</v>
      </c>
      <c r="H13" s="128"/>
    </row>
    <row r="14" spans="1:8" s="53" customFormat="1" ht="18" customHeight="1" thickBot="1" x14ac:dyDescent="0.4">
      <c r="A14" s="48">
        <v>2019</v>
      </c>
      <c r="B14" s="49">
        <v>2486780.3599999994</v>
      </c>
      <c r="C14" s="50">
        <v>7.5019920426023567E-2</v>
      </c>
      <c r="D14" s="55">
        <v>0</v>
      </c>
      <c r="E14" s="77">
        <v>0</v>
      </c>
      <c r="H14" s="128"/>
    </row>
    <row r="15" spans="1:8" s="53" customFormat="1" ht="18" customHeight="1" thickTop="1" x14ac:dyDescent="0.35">
      <c r="A15" s="43">
        <v>2020</v>
      </c>
      <c r="B15" s="44">
        <v>679810.03937881999</v>
      </c>
      <c r="C15" s="45">
        <v>-0.72663044540901067</v>
      </c>
      <c r="D15" s="46">
        <v>-0.41355953076591179</v>
      </c>
      <c r="E15" s="47">
        <v>-479404.02418448706</v>
      </c>
      <c r="H15" s="128"/>
    </row>
    <row r="16" spans="1:8" s="53" customFormat="1" ht="18" customHeight="1" x14ac:dyDescent="0.35">
      <c r="A16" s="43">
        <v>2021</v>
      </c>
      <c r="B16" s="44">
        <v>1713562.1979496288</v>
      </c>
      <c r="C16" s="45">
        <v>1.5206485616414334</v>
      </c>
      <c r="D16" s="46">
        <v>-4.0574754309429362E-2</v>
      </c>
      <c r="E16" s="47">
        <v>-72467.725326206069</v>
      </c>
      <c r="H16" s="128"/>
    </row>
    <row r="17" spans="1:8" s="53" customFormat="1" ht="18" customHeight="1" x14ac:dyDescent="0.35">
      <c r="A17" s="43">
        <v>2022</v>
      </c>
      <c r="B17" s="44">
        <v>2216536.8280416788</v>
      </c>
      <c r="C17" s="45">
        <v>0.29352575044774376</v>
      </c>
      <c r="D17" s="46">
        <v>-7.3618957164254262E-3</v>
      </c>
      <c r="E17" s="47">
        <v>-16438.934702629223</v>
      </c>
      <c r="H17" s="128"/>
    </row>
    <row r="18" spans="1:8" s="53" customFormat="1" ht="18" customHeight="1" x14ac:dyDescent="0.35">
      <c r="A18" s="43">
        <v>2023</v>
      </c>
      <c r="B18" s="44">
        <v>2435262.3316180697</v>
      </c>
      <c r="C18" s="45">
        <v>9.8678939510170816E-2</v>
      </c>
      <c r="D18" s="46">
        <v>-4.1076876947115926E-3</v>
      </c>
      <c r="E18" s="47">
        <v>-10044.557016236708</v>
      </c>
      <c r="H18" s="128"/>
    </row>
    <row r="19" spans="1:8" s="53" customFormat="1" ht="18" customHeight="1" x14ac:dyDescent="0.35">
      <c r="A19" s="43">
        <v>2024</v>
      </c>
      <c r="B19" s="44">
        <v>2023789.4270441132</v>
      </c>
      <c r="C19" s="45">
        <v>-0.16896450917489458</v>
      </c>
      <c r="D19" s="46">
        <v>-6.6288116940792507E-3</v>
      </c>
      <c r="E19" s="47">
        <v>-13504.84006207413</v>
      </c>
      <c r="H19" s="128"/>
    </row>
    <row r="20" spans="1:8" s="53" customFormat="1" ht="18" customHeight="1" x14ac:dyDescent="0.35">
      <c r="A20" s="43">
        <v>2025</v>
      </c>
      <c r="B20" s="44">
        <v>194811.42705087253</v>
      </c>
      <c r="C20" s="45">
        <v>-0.90373928016048177</v>
      </c>
      <c r="D20" s="46">
        <v>5.9059037075810394E-3</v>
      </c>
      <c r="E20" s="47">
        <v>1143.7824602263863</v>
      </c>
      <c r="H20" s="128"/>
    </row>
    <row r="21" spans="1:8" s="53" customFormat="1" ht="18" customHeight="1" x14ac:dyDescent="0.35">
      <c r="A21" s="43">
        <v>2026</v>
      </c>
      <c r="B21" s="44">
        <v>142112.71869820144</v>
      </c>
      <c r="C21" s="45">
        <v>-0.27051138195763791</v>
      </c>
      <c r="D21" s="46">
        <v>-7.1850141080795904E-3</v>
      </c>
      <c r="E21" s="47">
        <v>-1028.4714708116662</v>
      </c>
      <c r="H21" s="128"/>
    </row>
    <row r="22" spans="1:8" s="53" customFormat="1" ht="18" customHeight="1" x14ac:dyDescent="0.35">
      <c r="A22" s="43">
        <v>2027</v>
      </c>
      <c r="B22" s="44">
        <v>118244.29529106052</v>
      </c>
      <c r="C22" s="45">
        <v>-0.1679541678308839</v>
      </c>
      <c r="D22" s="46">
        <v>-7.0316257857798603E-2</v>
      </c>
      <c r="E22" s="47">
        <v>-8943.3599631864199</v>
      </c>
      <c r="H22" s="128"/>
    </row>
    <row r="23" spans="1:8" s="53" customFormat="1" ht="18" customHeight="1" x14ac:dyDescent="0.35">
      <c r="A23" s="43">
        <v>2028</v>
      </c>
      <c r="B23" s="44">
        <v>111259.75468440191</v>
      </c>
      <c r="C23" s="45">
        <v>-5.9068732148693015E-2</v>
      </c>
      <c r="D23" s="46">
        <v>-9.6304869289662198E-2</v>
      </c>
      <c r="E23" s="47">
        <v>-11856.715575814742</v>
      </c>
      <c r="G23" s="108"/>
      <c r="H23" s="128"/>
    </row>
    <row r="24" spans="1:8" s="53" customFormat="1" ht="18" customHeight="1" x14ac:dyDescent="0.35">
      <c r="A24" s="43">
        <v>2029</v>
      </c>
      <c r="B24" s="44">
        <v>112176.19276480265</v>
      </c>
      <c r="C24" s="45">
        <v>8.2369234320198714E-3</v>
      </c>
      <c r="D24" s="46">
        <v>-0.10517366380442428</v>
      </c>
      <c r="E24" s="47">
        <v>-13184.660204420987</v>
      </c>
      <c r="G24" s="173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121</v>
      </c>
      <c r="B26" s="30"/>
      <c r="C26" s="30"/>
      <c r="G26" s="128"/>
    </row>
    <row r="27" spans="1:8" ht="21.75" customHeight="1" x14ac:dyDescent="0.35">
      <c r="A27" s="119" t="s">
        <v>229</v>
      </c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8" t="str">
        <f>Headings!F27</f>
        <v>Page 27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5" t="str">
        <f>Headings!E28</f>
        <v>August 2020 E-911 Tax Forecast</v>
      </c>
      <c r="B1" s="226"/>
      <c r="C1" s="226"/>
      <c r="D1" s="226"/>
      <c r="E1" s="226"/>
    </row>
    <row r="2" spans="1:8" ht="21.75" customHeight="1" x14ac:dyDescent="0.35">
      <c r="A2" s="225" t="s">
        <v>88</v>
      </c>
      <c r="B2" s="226"/>
      <c r="C2" s="226"/>
      <c r="D2" s="226"/>
      <c r="E2" s="226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8" s="53" customFormat="1" ht="18" customHeight="1" x14ac:dyDescent="0.35">
      <c r="A5" s="38">
        <v>2010</v>
      </c>
      <c r="B5" s="39">
        <v>0</v>
      </c>
      <c r="C5" s="78" t="s">
        <v>82</v>
      </c>
      <c r="D5" s="78" t="s">
        <v>82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0</v>
      </c>
      <c r="C6" s="87" t="s">
        <v>82</v>
      </c>
      <c r="D6" s="87" t="s">
        <v>82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23736718.556170613</v>
      </c>
      <c r="C7" s="87" t="s">
        <v>82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23317377.920000002</v>
      </c>
      <c r="C8" s="56">
        <v>-1.766632717906147E-2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24453879</v>
      </c>
      <c r="C9" s="56">
        <v>4.8740518076227923E-2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23082630</v>
      </c>
      <c r="C10" s="56">
        <v>-5.607490737972487E-2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23228850</v>
      </c>
      <c r="C11" s="56">
        <v>6.3346334451490627E-3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24263242</v>
      </c>
      <c r="C12" s="56">
        <v>4.4530486873004982E-2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24268746.920000002</v>
      </c>
      <c r="C13" s="56">
        <v>2.2688311809293538E-4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24438615</v>
      </c>
      <c r="C14" s="56">
        <v>6.999458215125598E-3</v>
      </c>
      <c r="D14" s="56">
        <v>0</v>
      </c>
      <c r="E14" s="47">
        <v>0</v>
      </c>
      <c r="H14" s="128"/>
    </row>
    <row r="15" spans="1:8" s="53" customFormat="1" ht="18" customHeight="1" thickTop="1" x14ac:dyDescent="0.35">
      <c r="A15" s="142">
        <v>2020</v>
      </c>
      <c r="B15" s="140">
        <v>24476766.713189453</v>
      </c>
      <c r="C15" s="179">
        <v>1.5611241958455313E-3</v>
      </c>
      <c r="D15" s="179">
        <v>9.3059478984700572E-3</v>
      </c>
      <c r="E15" s="141">
        <v>225679.35543253273</v>
      </c>
      <c r="H15" s="128"/>
    </row>
    <row r="16" spans="1:8" s="53" customFormat="1" ht="18" customHeight="1" x14ac:dyDescent="0.35">
      <c r="A16" s="43">
        <v>2021</v>
      </c>
      <c r="B16" s="44">
        <v>24548232.743085571</v>
      </c>
      <c r="C16" s="56">
        <v>2.9197496031045933E-3</v>
      </c>
      <c r="D16" s="56">
        <v>8.3786607114668676E-3</v>
      </c>
      <c r="E16" s="47">
        <v>203972.29853646085</v>
      </c>
      <c r="H16" s="128"/>
    </row>
    <row r="17" spans="1:8" s="53" customFormat="1" ht="18" customHeight="1" x14ac:dyDescent="0.35">
      <c r="A17" s="43">
        <v>2022</v>
      </c>
      <c r="B17" s="44">
        <v>24677213.769162249</v>
      </c>
      <c r="C17" s="56">
        <v>5.2541878442555756E-3</v>
      </c>
      <c r="D17" s="56">
        <v>8.9141896464113302E-3</v>
      </c>
      <c r="E17" s="47">
        <v>218033.76911612228</v>
      </c>
      <c r="H17" s="128"/>
    </row>
    <row r="18" spans="1:8" s="53" customFormat="1" ht="18" customHeight="1" x14ac:dyDescent="0.35">
      <c r="A18" s="43">
        <v>2023</v>
      </c>
      <c r="B18" s="44">
        <v>24819220.107204091</v>
      </c>
      <c r="C18" s="56">
        <v>5.7545531424336716E-3</v>
      </c>
      <c r="D18" s="56">
        <v>1.1850054370297292E-2</v>
      </c>
      <c r="E18" s="47">
        <v>290664.71502220258</v>
      </c>
      <c r="H18" s="128"/>
    </row>
    <row r="19" spans="1:8" s="53" customFormat="1" ht="18" customHeight="1" x14ac:dyDescent="0.35">
      <c r="A19" s="43">
        <v>2024</v>
      </c>
      <c r="B19" s="44">
        <v>24963412.519524239</v>
      </c>
      <c r="C19" s="56">
        <v>5.8097076256757862E-3</v>
      </c>
      <c r="D19" s="56">
        <v>1.2705512523849771E-2</v>
      </c>
      <c r="E19" s="47">
        <v>313193.66437967867</v>
      </c>
      <c r="H19" s="128"/>
    </row>
    <row r="20" spans="1:8" s="53" customFormat="1" ht="18" customHeight="1" x14ac:dyDescent="0.35">
      <c r="A20" s="43">
        <v>2025</v>
      </c>
      <c r="B20" s="44">
        <v>25121436.410875719</v>
      </c>
      <c r="C20" s="56">
        <v>6.3302199259771541E-3</v>
      </c>
      <c r="D20" s="56">
        <v>1.3473111742741128E-2</v>
      </c>
      <c r="E20" s="47">
        <v>333964.38048551977</v>
      </c>
      <c r="H20" s="128"/>
    </row>
    <row r="21" spans="1:8" s="53" customFormat="1" ht="18" customHeight="1" x14ac:dyDescent="0.35">
      <c r="A21" s="43">
        <v>2026</v>
      </c>
      <c r="B21" s="44">
        <v>25294209.827660918</v>
      </c>
      <c r="C21" s="56">
        <v>6.8775293721023978E-3</v>
      </c>
      <c r="D21" s="56">
        <v>1.7832268694727649E-2</v>
      </c>
      <c r="E21" s="47">
        <v>443150.76259677112</v>
      </c>
      <c r="H21" s="128"/>
    </row>
    <row r="22" spans="1:8" s="53" customFormat="1" ht="18" customHeight="1" x14ac:dyDescent="0.35">
      <c r="A22" s="43">
        <v>2027</v>
      </c>
      <c r="B22" s="44">
        <v>25480709.789373338</v>
      </c>
      <c r="C22" s="56">
        <v>7.3732274296416378E-3</v>
      </c>
      <c r="D22" s="56">
        <v>2.3478927306826769E-2</v>
      </c>
      <c r="E22" s="47">
        <v>584535.46713003889</v>
      </c>
      <c r="H22" s="128"/>
    </row>
    <row r="23" spans="1:8" s="53" customFormat="1" ht="18" customHeight="1" x14ac:dyDescent="0.35">
      <c r="A23" s="43">
        <v>2028</v>
      </c>
      <c r="B23" s="44">
        <v>25679997.76974744</v>
      </c>
      <c r="C23" s="56">
        <v>7.8211314371319229E-3</v>
      </c>
      <c r="D23" s="56">
        <v>2.8597667099621527E-2</v>
      </c>
      <c r="E23" s="47">
        <v>713970.14676209167</v>
      </c>
      <c r="G23" s="177"/>
      <c r="H23" s="128"/>
    </row>
    <row r="24" spans="1:8" s="53" customFormat="1" ht="18" customHeight="1" x14ac:dyDescent="0.35">
      <c r="A24" s="43">
        <v>2029</v>
      </c>
      <c r="B24" s="44">
        <v>25891209.801291198</v>
      </c>
      <c r="C24" s="56">
        <v>8.2247682977829584E-3</v>
      </c>
      <c r="D24" s="56">
        <v>3.3734923440157605E-2</v>
      </c>
      <c r="E24" s="47">
        <v>844934.190201208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54" t="s">
        <v>151</v>
      </c>
      <c r="B26" s="30"/>
      <c r="C26" s="30"/>
      <c r="G26" s="128"/>
    </row>
    <row r="27" spans="1:8" ht="21.75" customHeight="1" x14ac:dyDescent="0.35">
      <c r="A27" s="30" t="s">
        <v>238</v>
      </c>
      <c r="B27" s="3"/>
      <c r="C27" s="3"/>
      <c r="G27" s="128"/>
    </row>
    <row r="28" spans="1:8" ht="21.75" customHeight="1" x14ac:dyDescent="0.35">
      <c r="A28" s="72" t="s">
        <v>175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8" t="str">
        <f>Headings!F28</f>
        <v>Page 28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0.399999999999999" x14ac:dyDescent="0.35">
      <c r="A1" s="232" t="str">
        <f>Headings!E29</f>
        <v>August 2020 Penalties and Interest on Delinquent Property Taxes Forecast</v>
      </c>
      <c r="B1" s="233"/>
      <c r="C1" s="233"/>
      <c r="D1" s="233"/>
      <c r="E1" s="233"/>
    </row>
    <row r="2" spans="1:8" ht="21.75" customHeight="1" x14ac:dyDescent="0.35">
      <c r="A2" s="225" t="s">
        <v>88</v>
      </c>
      <c r="B2" s="226"/>
      <c r="C2" s="226"/>
      <c r="D2" s="226"/>
      <c r="E2" s="226"/>
    </row>
    <row r="4" spans="1:8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8" s="53" customFormat="1" ht="18" customHeight="1" x14ac:dyDescent="0.35">
      <c r="A5" s="38">
        <v>2010</v>
      </c>
      <c r="B5" s="39">
        <v>21327704.129999969</v>
      </c>
      <c r="C5" s="78" t="s">
        <v>82</v>
      </c>
      <c r="D5" s="4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21889467.019999981</v>
      </c>
      <c r="C6" s="56">
        <v>2.633958566641148E-2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21475855.979999989</v>
      </c>
      <c r="C7" s="56">
        <v>-1.8895436769752472E-2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20868553</v>
      </c>
      <c r="C8" s="56">
        <v>-2.8278406251446175E-2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20992713.189999968</v>
      </c>
      <c r="C9" s="56">
        <v>5.9496310069973024E-3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20035786.429999992</v>
      </c>
      <c r="C10" s="56">
        <v>-4.5583758104017491E-2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17563229.40999997</v>
      </c>
      <c r="C11" s="56">
        <v>-0.12340703613699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19839056.089999989</v>
      </c>
      <c r="C12" s="56">
        <v>0.12957905558668115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20836238.569999989</v>
      </c>
      <c r="C13" s="56">
        <v>5.0263605056423799E-2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21270217.999999989</v>
      </c>
      <c r="C14" s="56">
        <v>2.082810813199476E-2</v>
      </c>
      <c r="D14" s="56">
        <v>0</v>
      </c>
      <c r="E14" s="47">
        <v>0</v>
      </c>
      <c r="H14" s="128"/>
    </row>
    <row r="15" spans="1:8" s="53" customFormat="1" ht="18" customHeight="1" thickTop="1" x14ac:dyDescent="0.35">
      <c r="A15" s="142">
        <v>2020</v>
      </c>
      <c r="B15" s="140">
        <v>18291433.707654309</v>
      </c>
      <c r="C15" s="179">
        <v>-0.14004484074143864</v>
      </c>
      <c r="D15" s="179">
        <v>3.8357092749177646E-2</v>
      </c>
      <c r="E15" s="141">
        <v>675688.76269948855</v>
      </c>
      <c r="H15" s="128"/>
    </row>
    <row r="16" spans="1:8" s="53" customFormat="1" ht="18" customHeight="1" x14ac:dyDescent="0.35">
      <c r="A16" s="43">
        <v>2021</v>
      </c>
      <c r="B16" s="44">
        <v>21994765.218663041</v>
      </c>
      <c r="C16" s="56">
        <v>0.20246261557173728</v>
      </c>
      <c r="D16" s="56">
        <v>2.3137301682196743E-2</v>
      </c>
      <c r="E16" s="47">
        <v>497391.22741061822</v>
      </c>
      <c r="H16" s="128"/>
    </row>
    <row r="17" spans="1:8" s="53" customFormat="1" ht="18" customHeight="1" x14ac:dyDescent="0.35">
      <c r="A17" s="43">
        <v>2022</v>
      </c>
      <c r="B17" s="44">
        <v>24673835.816027019</v>
      </c>
      <c r="C17" s="56">
        <v>0.12180491906732094</v>
      </c>
      <c r="D17" s="56">
        <v>3.8579422469831481E-2</v>
      </c>
      <c r="E17" s="47">
        <v>916542.64979952946</v>
      </c>
      <c r="H17" s="128"/>
    </row>
    <row r="18" spans="1:8" s="53" customFormat="1" ht="18" customHeight="1" x14ac:dyDescent="0.35">
      <c r="A18" s="43">
        <v>2023</v>
      </c>
      <c r="B18" s="44">
        <v>23471358.902213909</v>
      </c>
      <c r="C18" s="56">
        <v>-4.8734899704246049E-2</v>
      </c>
      <c r="D18" s="56">
        <v>4.8590124683125513E-3</v>
      </c>
      <c r="E18" s="47">
        <v>113496.1463638097</v>
      </c>
      <c r="H18" s="128"/>
    </row>
    <row r="19" spans="1:8" s="53" customFormat="1" ht="18" customHeight="1" x14ac:dyDescent="0.35">
      <c r="A19" s="43">
        <v>2024</v>
      </c>
      <c r="B19" s="44">
        <v>22705521.149448201</v>
      </c>
      <c r="C19" s="56">
        <v>-3.2628607314827085E-2</v>
      </c>
      <c r="D19" s="56">
        <v>-9.4887046248103291E-3</v>
      </c>
      <c r="E19" s="47">
        <v>-217509.87045320868</v>
      </c>
      <c r="H19" s="128"/>
    </row>
    <row r="20" spans="1:8" s="53" customFormat="1" ht="18" customHeight="1" x14ac:dyDescent="0.35">
      <c r="A20" s="43">
        <v>2025</v>
      </c>
      <c r="B20" s="44">
        <v>22766053.74195125</v>
      </c>
      <c r="C20" s="56">
        <v>2.6659856034407792E-3</v>
      </c>
      <c r="D20" s="56">
        <v>-3.4161144543279898E-3</v>
      </c>
      <c r="E20" s="47">
        <v>-78038.032105349004</v>
      </c>
      <c r="H20" s="128"/>
    </row>
    <row r="21" spans="1:8" s="53" customFormat="1" ht="18" customHeight="1" x14ac:dyDescent="0.35">
      <c r="A21" s="43">
        <v>2026</v>
      </c>
      <c r="B21" s="44">
        <v>22972071.058255762</v>
      </c>
      <c r="C21" s="56">
        <v>9.0493204768677948E-3</v>
      </c>
      <c r="D21" s="56">
        <v>1.6708208227360632E-3</v>
      </c>
      <c r="E21" s="47">
        <v>38318.191832702607</v>
      </c>
      <c r="H21" s="128"/>
    </row>
    <row r="22" spans="1:8" s="53" customFormat="1" ht="18" customHeight="1" x14ac:dyDescent="0.35">
      <c r="A22" s="43">
        <v>2027</v>
      </c>
      <c r="B22" s="44">
        <v>23146484.035689551</v>
      </c>
      <c r="C22" s="56">
        <v>7.5923923877603272E-3</v>
      </c>
      <c r="D22" s="56">
        <v>5.1488078194845688E-3</v>
      </c>
      <c r="E22" s="47">
        <v>118566.32278664038</v>
      </c>
      <c r="H22" s="128"/>
    </row>
    <row r="23" spans="1:8" s="53" customFormat="1" ht="18" customHeight="1" x14ac:dyDescent="0.35">
      <c r="A23" s="43">
        <v>2028</v>
      </c>
      <c r="B23" s="44">
        <v>23305005.389020421</v>
      </c>
      <c r="C23" s="56">
        <v>6.8486148084714316E-3</v>
      </c>
      <c r="D23" s="56">
        <v>8.105966218167282E-3</v>
      </c>
      <c r="E23" s="47">
        <v>187390.60448802263</v>
      </c>
      <c r="G23" s="177"/>
      <c r="H23" s="128"/>
    </row>
    <row r="24" spans="1:8" s="53" customFormat="1" ht="18" customHeight="1" x14ac:dyDescent="0.35">
      <c r="A24" s="43">
        <v>2029</v>
      </c>
      <c r="B24" s="44">
        <v>23448175.011249088</v>
      </c>
      <c r="C24" s="56">
        <v>6.1432992543359877E-3</v>
      </c>
      <c r="D24" s="56">
        <v>1.0040382875634135E-2</v>
      </c>
      <c r="E24" s="47">
        <v>233088.35848477483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30" t="s">
        <v>201</v>
      </c>
      <c r="B26" s="30"/>
      <c r="C26" s="30"/>
      <c r="G26" s="128"/>
    </row>
    <row r="27" spans="1:8" ht="21.75" customHeight="1" x14ac:dyDescent="0.35">
      <c r="A27" s="30" t="s">
        <v>267</v>
      </c>
      <c r="B27" s="3"/>
      <c r="C27" s="3"/>
      <c r="G27" s="128"/>
    </row>
    <row r="28" spans="1:8" ht="21.75" customHeight="1" x14ac:dyDescent="0.35">
      <c r="A28" s="72" t="s">
        <v>268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8" t="str">
        <f>Headings!F29</f>
        <v>Page 29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25" t="str">
        <f>Headings!E3</f>
        <v>August 2020 Unincorporated Assessed Value Forecast</v>
      </c>
      <c r="B1" s="226"/>
      <c r="C1" s="226"/>
      <c r="D1" s="226"/>
      <c r="E1" s="226"/>
    </row>
    <row r="2" spans="1:6" ht="21.75" customHeight="1" x14ac:dyDescent="0.35">
      <c r="A2" s="225" t="s">
        <v>88</v>
      </c>
      <c r="B2" s="226"/>
      <c r="C2" s="226"/>
      <c r="D2" s="226"/>
      <c r="E2" s="226"/>
    </row>
    <row r="4" spans="1:6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6" ht="18" customHeight="1" x14ac:dyDescent="0.35">
      <c r="A5" s="38">
        <v>2010</v>
      </c>
      <c r="B5" s="39">
        <v>43743564380</v>
      </c>
      <c r="C5" s="74" t="s">
        <v>82</v>
      </c>
      <c r="D5" s="51">
        <v>0</v>
      </c>
      <c r="E5" s="42">
        <v>0</v>
      </c>
    </row>
    <row r="6" spans="1:6" ht="18" customHeight="1" x14ac:dyDescent="0.35">
      <c r="A6" s="43">
        <v>2011</v>
      </c>
      <c r="B6" s="44">
        <v>39449376049.999992</v>
      </c>
      <c r="C6" s="45">
        <v>-9.8167316515326175E-2</v>
      </c>
      <c r="D6" s="46">
        <v>0</v>
      </c>
      <c r="E6" s="47">
        <v>0</v>
      </c>
    </row>
    <row r="7" spans="1:6" ht="18" customHeight="1" x14ac:dyDescent="0.35">
      <c r="A7" s="43">
        <v>2012</v>
      </c>
      <c r="B7" s="44">
        <v>32758485327</v>
      </c>
      <c r="C7" s="45">
        <v>-0.16960701012151991</v>
      </c>
      <c r="D7" s="46">
        <v>0</v>
      </c>
      <c r="E7" s="47">
        <v>0</v>
      </c>
    </row>
    <row r="8" spans="1:6" ht="18" customHeight="1" x14ac:dyDescent="0.35">
      <c r="A8" s="52">
        <v>2013</v>
      </c>
      <c r="B8" s="44">
        <v>30016733777.777802</v>
      </c>
      <c r="C8" s="46">
        <v>-8.3695919449682465E-2</v>
      </c>
      <c r="D8" s="46">
        <v>0</v>
      </c>
      <c r="E8" s="47">
        <v>0</v>
      </c>
      <c r="F8" s="36"/>
    </row>
    <row r="9" spans="1:6" ht="18" customHeight="1" x14ac:dyDescent="0.35">
      <c r="A9" s="43">
        <v>2014</v>
      </c>
      <c r="B9" s="44">
        <v>31876016756</v>
      </c>
      <c r="C9" s="45">
        <v>6.1941548737014074E-2</v>
      </c>
      <c r="D9" s="46">
        <v>0</v>
      </c>
      <c r="E9" s="47">
        <v>0</v>
      </c>
    </row>
    <row r="10" spans="1:6" ht="18" customHeight="1" x14ac:dyDescent="0.35">
      <c r="A10" s="43">
        <v>2015</v>
      </c>
      <c r="B10" s="44">
        <v>36080918262</v>
      </c>
      <c r="C10" s="45">
        <v>0.13191427078819418</v>
      </c>
      <c r="D10" s="46">
        <v>0</v>
      </c>
      <c r="E10" s="47">
        <v>0</v>
      </c>
    </row>
    <row r="11" spans="1:6" ht="18" customHeight="1" x14ac:dyDescent="0.35">
      <c r="A11" s="43">
        <v>2016</v>
      </c>
      <c r="B11" s="44">
        <v>36633108444.444504</v>
      </c>
      <c r="C11" s="45">
        <v>1.5304216440246821E-2</v>
      </c>
      <c r="D11" s="46">
        <v>0</v>
      </c>
      <c r="E11" s="47">
        <v>0</v>
      </c>
    </row>
    <row r="12" spans="1:6" ht="18" customHeight="1" x14ac:dyDescent="0.35">
      <c r="A12" s="43">
        <v>2017</v>
      </c>
      <c r="B12" s="44">
        <v>39044967515</v>
      </c>
      <c r="C12" s="45">
        <v>6.5838231396966318E-2</v>
      </c>
      <c r="D12" s="46">
        <v>0</v>
      </c>
      <c r="E12" s="47">
        <v>0</v>
      </c>
    </row>
    <row r="13" spans="1:6" ht="18" customHeight="1" x14ac:dyDescent="0.35">
      <c r="A13" s="43">
        <v>2018</v>
      </c>
      <c r="B13" s="44">
        <v>43501122097</v>
      </c>
      <c r="C13" s="45">
        <v>0.11412878190481446</v>
      </c>
      <c r="D13" s="46">
        <v>0</v>
      </c>
      <c r="E13" s="47">
        <v>0</v>
      </c>
    </row>
    <row r="14" spans="1:6" ht="18" customHeight="1" x14ac:dyDescent="0.35">
      <c r="A14" s="43">
        <v>2019</v>
      </c>
      <c r="B14" s="44">
        <v>48607292257</v>
      </c>
      <c r="C14" s="45">
        <v>0.11738019420772927</v>
      </c>
      <c r="D14" s="46">
        <v>0</v>
      </c>
      <c r="E14" s="47">
        <v>0</v>
      </c>
    </row>
    <row r="15" spans="1:6" ht="18" customHeight="1" thickBot="1" x14ac:dyDescent="0.4">
      <c r="A15" s="48">
        <v>2020</v>
      </c>
      <c r="B15" s="49">
        <v>50973173419</v>
      </c>
      <c r="C15" s="50">
        <v>4.8673379078409518E-2</v>
      </c>
      <c r="D15" s="55">
        <v>0</v>
      </c>
      <c r="E15" s="77">
        <v>0</v>
      </c>
      <c r="F15" s="215"/>
    </row>
    <row r="16" spans="1:6" ht="18" customHeight="1" thickTop="1" x14ac:dyDescent="0.35">
      <c r="A16" s="43">
        <v>2021</v>
      </c>
      <c r="B16" s="44">
        <v>51573294762.905205</v>
      </c>
      <c r="C16" s="45">
        <v>1.1773278052990666E-2</v>
      </c>
      <c r="D16" s="46">
        <v>-4.7335645414725569E-4</v>
      </c>
      <c r="E16" s="47">
        <v>-24424113.249305725</v>
      </c>
      <c r="F16" s="215"/>
    </row>
    <row r="17" spans="1:6" ht="18" customHeight="1" x14ac:dyDescent="0.35">
      <c r="A17" s="43">
        <v>2022</v>
      </c>
      <c r="B17" s="44">
        <v>52542674720.430496</v>
      </c>
      <c r="C17" s="45">
        <v>1.8796161113649346E-2</v>
      </c>
      <c r="D17" s="46">
        <v>3.7247028783076175E-3</v>
      </c>
      <c r="E17" s="47">
        <v>194979610.6481781</v>
      </c>
      <c r="F17" s="215"/>
    </row>
    <row r="18" spans="1:6" ht="18" customHeight="1" x14ac:dyDescent="0.35">
      <c r="A18" s="43">
        <v>2023</v>
      </c>
      <c r="B18" s="44">
        <v>54222337136.332092</v>
      </c>
      <c r="C18" s="45">
        <v>3.1967584917188985E-2</v>
      </c>
      <c r="D18" s="46">
        <v>1.6158487596007465E-3</v>
      </c>
      <c r="E18" s="47">
        <v>87473751.850975037</v>
      </c>
      <c r="F18" s="215"/>
    </row>
    <row r="19" spans="1:6" ht="18" customHeight="1" x14ac:dyDescent="0.35">
      <c r="A19" s="43">
        <v>2024</v>
      </c>
      <c r="B19" s="44">
        <v>53404820654.846107</v>
      </c>
      <c r="C19" s="45">
        <v>-1.5077116270928892E-2</v>
      </c>
      <c r="D19" s="46">
        <v>1.2065291444908643E-2</v>
      </c>
      <c r="E19" s="47">
        <v>636663198.71900177</v>
      </c>
      <c r="F19" s="215"/>
    </row>
    <row r="20" spans="1:6" ht="18" customHeight="1" x14ac:dyDescent="0.35">
      <c r="A20" s="43">
        <v>2025</v>
      </c>
      <c r="B20" s="44">
        <v>52721352808.500023</v>
      </c>
      <c r="C20" s="45">
        <v>-1.2797868019505554E-2</v>
      </c>
      <c r="D20" s="46">
        <v>2.3116777997582272E-2</v>
      </c>
      <c r="E20" s="47">
        <v>1191210851.7970047</v>
      </c>
      <c r="F20" s="215"/>
    </row>
    <row r="21" spans="1:6" s="136" customFormat="1" ht="18" customHeight="1" x14ac:dyDescent="0.35">
      <c r="A21" s="43">
        <v>2026</v>
      </c>
      <c r="B21" s="44">
        <v>49864753498.337433</v>
      </c>
      <c r="C21" s="45">
        <v>-5.4182966824440681E-2</v>
      </c>
      <c r="D21" s="46">
        <v>2.8776422829666082E-2</v>
      </c>
      <c r="E21" s="47">
        <v>1394792103.6316452</v>
      </c>
      <c r="F21" s="215"/>
    </row>
    <row r="22" spans="1:6" s="159" customFormat="1" ht="18" customHeight="1" x14ac:dyDescent="0.35">
      <c r="A22" s="43">
        <v>2027</v>
      </c>
      <c r="B22" s="44">
        <v>50518758952.128464</v>
      </c>
      <c r="C22" s="45">
        <v>1.3115585817802922E-2</v>
      </c>
      <c r="D22" s="46">
        <v>4.4648974858849888E-2</v>
      </c>
      <c r="E22" s="47">
        <v>2159204529.5968018</v>
      </c>
      <c r="F22" s="215"/>
    </row>
    <row r="23" spans="1:6" s="161" customFormat="1" ht="18" customHeight="1" x14ac:dyDescent="0.35">
      <c r="A23" s="43">
        <v>2028</v>
      </c>
      <c r="B23" s="44">
        <v>49398496429.776871</v>
      </c>
      <c r="C23" s="45">
        <v>-2.217517899466126E-2</v>
      </c>
      <c r="D23" s="46">
        <v>6.2474682762866163E-2</v>
      </c>
      <c r="E23" s="47">
        <v>2904686053.6832962</v>
      </c>
      <c r="F23" s="215"/>
    </row>
    <row r="24" spans="1:6" s="172" customFormat="1" ht="18" customHeight="1" x14ac:dyDescent="0.35">
      <c r="A24" s="43">
        <v>2029</v>
      </c>
      <c r="B24" s="44">
        <v>51123373524.117302</v>
      </c>
      <c r="C24" s="45">
        <v>3.4917603145926845E-2</v>
      </c>
      <c r="D24" s="46">
        <v>7.3363305847025773E-2</v>
      </c>
      <c r="E24" s="47">
        <v>3494231326.2906342</v>
      </c>
      <c r="F24" s="215"/>
    </row>
    <row r="25" spans="1:6" s="100" customFormat="1" ht="21.75" customHeight="1" x14ac:dyDescent="0.35">
      <c r="A25" s="25" t="s">
        <v>4</v>
      </c>
      <c r="B25" s="97"/>
      <c r="C25" s="45"/>
      <c r="D25" s="45"/>
      <c r="E25" s="71"/>
    </row>
    <row r="26" spans="1:6" ht="21.75" customHeight="1" x14ac:dyDescent="0.35">
      <c r="A26" s="26" t="s">
        <v>146</v>
      </c>
      <c r="B26" s="3"/>
      <c r="C26" s="3"/>
    </row>
    <row r="27" spans="1:6" ht="21.75" customHeight="1" x14ac:dyDescent="0.35">
      <c r="A27" s="30" t="s">
        <v>184</v>
      </c>
      <c r="B27" s="3"/>
      <c r="C27" s="3"/>
    </row>
    <row r="28" spans="1:6" ht="21.75" customHeight="1" x14ac:dyDescent="0.35">
      <c r="A28" s="119"/>
      <c r="B28" s="3"/>
      <c r="C28" s="3"/>
    </row>
    <row r="29" spans="1:6" ht="21.75" customHeight="1" x14ac:dyDescent="0.35">
      <c r="A29" s="117"/>
      <c r="B29" s="3"/>
      <c r="C29" s="3"/>
    </row>
    <row r="30" spans="1:6" ht="21.75" customHeight="1" x14ac:dyDescent="0.35">
      <c r="A30" s="218" t="str">
        <f>Headings!F3</f>
        <v>Page 3</v>
      </c>
      <c r="B30" s="219"/>
      <c r="C30" s="219"/>
      <c r="D30" s="219"/>
      <c r="E30" s="226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Headings!E30</f>
        <v>August 2020 Current Expense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274290793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278152152</v>
      </c>
      <c r="C6" s="45">
        <v>1.4077610691074049E-2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284318327</v>
      </c>
      <c r="C7" s="45">
        <v>2.2168352664767355E-2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313137887</v>
      </c>
      <c r="C8" s="46">
        <v>0.10136370843234466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69">
        <v>320290885</v>
      </c>
      <c r="C9" s="56">
        <v>2.2842965661322268E-2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69">
        <v>327660659</v>
      </c>
      <c r="C10" s="56">
        <v>2.3009627638950869E-2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69">
        <v>336385866</v>
      </c>
      <c r="C11" s="56">
        <v>2.6628790366926447E-2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69">
        <v>346643924</v>
      </c>
      <c r="C12" s="56">
        <v>3.0494913838026605E-2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69">
        <v>358276382</v>
      </c>
      <c r="C13" s="56">
        <v>3.3557368800152476E-2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369308535</v>
      </c>
      <c r="C14" s="56">
        <v>3.0792297662534773E-2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68">
        <v>379849947.59997839</v>
      </c>
      <c r="C15" s="57">
        <v>2.8543647386807258E-2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69">
        <v>388601459.7219913</v>
      </c>
      <c r="C16" s="56">
        <v>2.3039392732072006E-2</v>
      </c>
      <c r="D16" s="46">
        <v>2.0389199010817372E-4</v>
      </c>
      <c r="E16" s="47">
        <v>79216.573356866837</v>
      </c>
    </row>
    <row r="17" spans="1:5" s="53" customFormat="1" ht="18" customHeight="1" x14ac:dyDescent="0.35">
      <c r="A17" s="43">
        <v>2022</v>
      </c>
      <c r="B17" s="69">
        <v>396851654.81167459</v>
      </c>
      <c r="C17" s="56">
        <v>2.1230478896259397E-2</v>
      </c>
      <c r="D17" s="46">
        <v>5.1094667610662725E-4</v>
      </c>
      <c r="E17" s="47">
        <v>202666.48216801882</v>
      </c>
    </row>
    <row r="18" spans="1:5" s="53" customFormat="1" ht="18" customHeight="1" x14ac:dyDescent="0.35">
      <c r="A18" s="43">
        <v>2023</v>
      </c>
      <c r="B18" s="69">
        <v>405504394.17678666</v>
      </c>
      <c r="C18" s="56">
        <v>2.1803460462368918E-2</v>
      </c>
      <c r="D18" s="46">
        <v>2.007909343380021E-4</v>
      </c>
      <c r="E18" s="47">
        <v>81405.260746538639</v>
      </c>
    </row>
    <row r="19" spans="1:5" s="53" customFormat="1" ht="18" customHeight="1" x14ac:dyDescent="0.35">
      <c r="A19" s="43">
        <v>2024</v>
      </c>
      <c r="B19" s="69">
        <v>414411989.28970188</v>
      </c>
      <c r="C19" s="56">
        <v>2.1966704284422045E-2</v>
      </c>
      <c r="D19" s="46">
        <v>-1.1984040889767567E-4</v>
      </c>
      <c r="E19" s="47">
        <v>-49669.254632353783</v>
      </c>
    </row>
    <row r="20" spans="1:5" s="53" customFormat="1" ht="18" customHeight="1" x14ac:dyDescent="0.35">
      <c r="A20" s="43">
        <v>2025</v>
      </c>
      <c r="B20" s="69">
        <v>423656919.57086521</v>
      </c>
      <c r="C20" s="56">
        <v>2.2308549270037004E-2</v>
      </c>
      <c r="D20" s="46">
        <v>-3.7357329108911319E-4</v>
      </c>
      <c r="E20" s="47">
        <v>-158326.05612260103</v>
      </c>
    </row>
    <row r="21" spans="1:5" s="53" customFormat="1" ht="18" customHeight="1" x14ac:dyDescent="0.35">
      <c r="A21" s="43">
        <v>2026</v>
      </c>
      <c r="B21" s="69">
        <v>433094119.69994414</v>
      </c>
      <c r="C21" s="56">
        <v>2.2275571796722016E-2</v>
      </c>
      <c r="D21" s="46">
        <v>-9.1683814810861186E-4</v>
      </c>
      <c r="E21" s="47">
        <v>-397441.60028320551</v>
      </c>
    </row>
    <row r="22" spans="1:5" s="53" customFormat="1" ht="18" customHeight="1" x14ac:dyDescent="0.35">
      <c r="A22" s="43">
        <v>2027</v>
      </c>
      <c r="B22" s="69">
        <v>442765285.375736</v>
      </c>
      <c r="C22" s="56">
        <v>2.2330401720744186E-2</v>
      </c>
      <c r="D22" s="46">
        <v>-1.6626057937071392E-3</v>
      </c>
      <c r="E22" s="47">
        <v>-737370.08449268341</v>
      </c>
    </row>
    <row r="23" spans="1:5" s="53" customFormat="1" ht="18" customHeight="1" x14ac:dyDescent="0.35">
      <c r="A23" s="43">
        <v>2028</v>
      </c>
      <c r="B23" s="69">
        <v>452787828.77083576</v>
      </c>
      <c r="C23" s="56">
        <v>2.2636244814438156E-2</v>
      </c>
      <c r="D23" s="46">
        <v>-2.3067929758042727E-3</v>
      </c>
      <c r="E23" s="47">
        <v>-1046902.7708964944</v>
      </c>
    </row>
    <row r="24" spans="1:5" s="53" customFormat="1" ht="18" customHeight="1" x14ac:dyDescent="0.35">
      <c r="A24" s="43">
        <v>2029</v>
      </c>
      <c r="B24" s="69">
        <v>463131372.83857638</v>
      </c>
      <c r="C24" s="56">
        <v>2.2844130099123561E-2</v>
      </c>
      <c r="D24" s="46">
        <v>-2.9736332484385786E-3</v>
      </c>
      <c r="E24" s="47">
        <v>-1381290.2994279265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117</v>
      </c>
      <c r="B26" s="3"/>
      <c r="C26" s="3"/>
    </row>
    <row r="27" spans="1:5" ht="21.75" customHeight="1" x14ac:dyDescent="0.35">
      <c r="A27" s="30" t="s">
        <v>194</v>
      </c>
      <c r="B27" s="3"/>
      <c r="C27" s="3"/>
    </row>
    <row r="28" spans="1:5" ht="21.75" customHeight="1" x14ac:dyDescent="0.35">
      <c r="A28" s="30" t="s">
        <v>182</v>
      </c>
      <c r="B28" s="3"/>
      <c r="C28" s="3"/>
    </row>
    <row r="29" spans="1:5" ht="21.75" customHeight="1" x14ac:dyDescent="0.35">
      <c r="A29" s="72" t="s">
        <v>150</v>
      </c>
      <c r="B29" s="19"/>
      <c r="C29" s="19"/>
    </row>
    <row r="30" spans="1:5" ht="21.75" customHeight="1" x14ac:dyDescent="0.35">
      <c r="A30" s="218" t="str">
        <f>Headings!F30</f>
        <v>Page 30</v>
      </c>
      <c r="B30" s="219"/>
      <c r="C30" s="219"/>
      <c r="D30" s="219"/>
      <c r="E30" s="226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Headings!E31</f>
        <v>August 2020 Dev. Disabilities &amp; Mental Health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5640234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5737359</v>
      </c>
      <c r="C6" s="45">
        <v>1.7220030232788286E-2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5838960</v>
      </c>
      <c r="C7" s="45">
        <v>1.7708670487588396E-2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5944036</v>
      </c>
      <c r="C8" s="46">
        <v>1.7995670461863122E-2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6068166</v>
      </c>
      <c r="C9" s="45">
        <v>2.0883117127823647E-2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6196773</v>
      </c>
      <c r="C10" s="45">
        <v>2.1193718167894504E-2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6366874</v>
      </c>
      <c r="C11" s="45">
        <v>2.7449932408368127E-2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6554111</v>
      </c>
      <c r="C12" s="45">
        <v>2.9407995195130265E-2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6762538</v>
      </c>
      <c r="C13" s="45">
        <v>3.1800956681997006E-2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6978846</v>
      </c>
      <c r="C14" s="45">
        <v>3.1986215826069975E-2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7175843.3465132145</v>
      </c>
      <c r="C15" s="50">
        <v>2.8227782431825332E-2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7340789.9663490299</v>
      </c>
      <c r="C16" s="45">
        <v>2.2986374126459097E-2</v>
      </c>
      <c r="D16" s="46">
        <v>1.997392901709194E-4</v>
      </c>
      <c r="E16" s="47">
        <v>1465.9513690872118</v>
      </c>
    </row>
    <row r="17" spans="1:5" s="53" customFormat="1" ht="18" customHeight="1" x14ac:dyDescent="0.35">
      <c r="A17" s="43">
        <v>2022</v>
      </c>
      <c r="B17" s="44">
        <v>7497464.4929355746</v>
      </c>
      <c r="C17" s="45">
        <v>2.1343006311957957E-2</v>
      </c>
      <c r="D17" s="46">
        <v>4.0110785254676706E-4</v>
      </c>
      <c r="E17" s="47">
        <v>3006.0861175591126</v>
      </c>
    </row>
    <row r="18" spans="1:5" s="53" customFormat="1" ht="18" customHeight="1" x14ac:dyDescent="0.35">
      <c r="A18" s="43">
        <v>2023</v>
      </c>
      <c r="B18" s="44">
        <v>7660285.738811465</v>
      </c>
      <c r="C18" s="45">
        <v>2.171684121069295E-2</v>
      </c>
      <c r="D18" s="46">
        <v>9.2705288234462557E-5</v>
      </c>
      <c r="E18" s="47">
        <v>710.08316890988499</v>
      </c>
    </row>
    <row r="19" spans="1:5" s="53" customFormat="1" ht="18" customHeight="1" x14ac:dyDescent="0.35">
      <c r="A19" s="43">
        <v>2024</v>
      </c>
      <c r="B19" s="44">
        <v>7827859.2250755019</v>
      </c>
      <c r="C19" s="45">
        <v>2.1875618218131443E-2</v>
      </c>
      <c r="D19" s="46">
        <v>-2.2011197794558068E-4</v>
      </c>
      <c r="E19" s="47">
        <v>-1723.3849147735164</v>
      </c>
    </row>
    <row r="20" spans="1:5" s="53" customFormat="1" ht="18" customHeight="1" x14ac:dyDescent="0.35">
      <c r="A20" s="43">
        <v>2025</v>
      </c>
      <c r="B20" s="44">
        <v>8001340.0713068927</v>
      </c>
      <c r="C20" s="45">
        <v>2.216197829358868E-2</v>
      </c>
      <c r="D20" s="46">
        <v>-4.9200091709988847E-4</v>
      </c>
      <c r="E20" s="47">
        <v>-3938.6044501122087</v>
      </c>
    </row>
    <row r="21" spans="1:5" s="53" customFormat="1" ht="18" customHeight="1" x14ac:dyDescent="0.35">
      <c r="A21" s="43">
        <v>2026</v>
      </c>
      <c r="B21" s="44">
        <v>8178449.185334703</v>
      </c>
      <c r="C21" s="45">
        <v>2.2134931455160878E-2</v>
      </c>
      <c r="D21" s="46">
        <v>-1.0535009056695799E-3</v>
      </c>
      <c r="E21" s="47">
        <v>-8625.0901640215889</v>
      </c>
    </row>
    <row r="22" spans="1:5" s="53" customFormat="1" ht="18" customHeight="1" x14ac:dyDescent="0.35">
      <c r="A22" s="43">
        <v>2027</v>
      </c>
      <c r="B22" s="44">
        <v>8359819.7166209137</v>
      </c>
      <c r="C22" s="45">
        <v>2.2176640971425021E-2</v>
      </c>
      <c r="D22" s="46">
        <v>-1.8184965836712808E-3</v>
      </c>
      <c r="E22" s="47">
        <v>-15229.999296473339</v>
      </c>
    </row>
    <row r="23" spans="1:5" s="53" customFormat="1" ht="18" customHeight="1" x14ac:dyDescent="0.35">
      <c r="A23" s="43">
        <v>2028</v>
      </c>
      <c r="B23" s="44">
        <v>8547861.975147428</v>
      </c>
      <c r="C23" s="45">
        <v>2.2493578199138664E-2</v>
      </c>
      <c r="D23" s="46">
        <v>-2.4716046535672165E-3</v>
      </c>
      <c r="E23" s="47">
        <v>-21179.282248388976</v>
      </c>
    </row>
    <row r="24" spans="1:5" s="53" customFormat="1" ht="18" customHeight="1" x14ac:dyDescent="0.35">
      <c r="A24" s="43">
        <v>2029</v>
      </c>
      <c r="B24" s="44">
        <v>8741738.4738269411</v>
      </c>
      <c r="C24" s="45">
        <v>2.2681285594362777E-2</v>
      </c>
      <c r="D24" s="46">
        <v>-3.169720346861804E-3</v>
      </c>
      <c r="E24" s="47">
        <v>-27796.974944496527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117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Headings!F31</f>
        <v>Page 31</v>
      </c>
      <c r="B30" s="219"/>
      <c r="C30" s="219"/>
      <c r="D30" s="219"/>
      <c r="E30" s="226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Headings!E32</f>
        <v>August 2020 Veterans Aid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2538104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2556438</v>
      </c>
      <c r="C6" s="45">
        <v>7.2235022678346361E-3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2601709</v>
      </c>
      <c r="C7" s="45">
        <v>1.7708624265481809E-2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2648529</v>
      </c>
      <c r="C8" s="46">
        <v>1.7995863488191821E-2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2703839</v>
      </c>
      <c r="C9" s="45">
        <v>2.088329030945113E-2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2761143</v>
      </c>
      <c r="C10" s="45">
        <v>2.1193569587538263E-2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2836936</v>
      </c>
      <c r="C11" s="45">
        <v>2.7449864059920115E-2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2920364</v>
      </c>
      <c r="C12" s="45">
        <v>2.9407783608794924E-2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3013234</v>
      </c>
      <c r="C13" s="45">
        <v>3.1800830307454842E-2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3109616</v>
      </c>
      <c r="C14" s="45">
        <v>3.1986231404530718E-2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3197393.5638945228</v>
      </c>
      <c r="C15" s="50">
        <v>2.8227782431825332E-2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3270890.0485837348</v>
      </c>
      <c r="C16" s="45">
        <v>2.2986374126459097E-2</v>
      </c>
      <c r="D16" s="46">
        <v>1.997392901709194E-4</v>
      </c>
      <c r="E16" s="47">
        <v>653.19478786783293</v>
      </c>
    </row>
    <row r="17" spans="1:5" s="53" customFormat="1" ht="18" customHeight="1" x14ac:dyDescent="0.35">
      <c r="A17" s="43">
        <v>2022</v>
      </c>
      <c r="B17" s="44">
        <v>3340700.6755363778</v>
      </c>
      <c r="C17" s="45">
        <v>2.1343006311957957E-2</v>
      </c>
      <c r="D17" s="46">
        <v>4.0110785254654502E-4</v>
      </c>
      <c r="E17" s="47">
        <v>1339.4440124537796</v>
      </c>
    </row>
    <row r="18" spans="1:5" s="53" customFormat="1" ht="18" customHeight="1" x14ac:dyDescent="0.35">
      <c r="A18" s="43">
        <v>2023</v>
      </c>
      <c r="B18" s="44">
        <v>3413250.1416394562</v>
      </c>
      <c r="C18" s="45">
        <v>2.171684121069295E-2</v>
      </c>
      <c r="D18" s="46">
        <v>9.2705288234462557E-5</v>
      </c>
      <c r="E18" s="47">
        <v>316.39700652100146</v>
      </c>
    </row>
    <row r="19" spans="1:5" s="53" customFormat="1" ht="18" customHeight="1" x14ac:dyDescent="0.35">
      <c r="A19" s="43">
        <v>2024</v>
      </c>
      <c r="B19" s="44">
        <v>3487917.0986209442</v>
      </c>
      <c r="C19" s="45">
        <v>2.1875618218131443E-2</v>
      </c>
      <c r="D19" s="46">
        <v>-2.2011197794558068E-4</v>
      </c>
      <c r="E19" s="47">
        <v>-767.90135577414185</v>
      </c>
    </row>
    <row r="20" spans="1:5" s="53" customFormat="1" ht="18" customHeight="1" x14ac:dyDescent="0.35">
      <c r="A20" s="43">
        <v>2025</v>
      </c>
      <c r="B20" s="44">
        <v>3565216.2416504184</v>
      </c>
      <c r="C20" s="45">
        <v>2.216197829358868E-2</v>
      </c>
      <c r="D20" s="46">
        <v>-4.9200091709988847E-4</v>
      </c>
      <c r="E20" s="47">
        <v>-1754.9530990854837</v>
      </c>
    </row>
    <row r="21" spans="1:5" s="53" customFormat="1" ht="18" customHeight="1" x14ac:dyDescent="0.35">
      <c r="A21" s="43">
        <v>2026</v>
      </c>
      <c r="B21" s="44">
        <v>3644132.0587821766</v>
      </c>
      <c r="C21" s="45">
        <v>2.2134931455160878E-2</v>
      </c>
      <c r="D21" s="46">
        <v>-1.0535009056694689E-3</v>
      </c>
      <c r="E21" s="47">
        <v>-3843.1451812353916</v>
      </c>
    </row>
    <row r="22" spans="1:5" s="53" customFormat="1" ht="18" customHeight="1" x14ac:dyDescent="0.35">
      <c r="A22" s="43">
        <v>2027</v>
      </c>
      <c r="B22" s="44">
        <v>3724946.6671022489</v>
      </c>
      <c r="C22" s="45">
        <v>2.2176640971425021E-2</v>
      </c>
      <c r="D22" s="46">
        <v>-1.8184965836712808E-3</v>
      </c>
      <c r="E22" s="47">
        <v>-6786.143367012497</v>
      </c>
    </row>
    <row r="23" spans="1:5" s="53" customFormat="1" ht="18" customHeight="1" x14ac:dyDescent="0.35">
      <c r="A23" s="43">
        <v>2028</v>
      </c>
      <c r="B23" s="44">
        <v>3808734.0462463344</v>
      </c>
      <c r="C23" s="45">
        <v>2.2493578199138664E-2</v>
      </c>
      <c r="D23" s="46">
        <v>-2.4716046535672165E-3</v>
      </c>
      <c r="E23" s="47">
        <v>-9437.0093491254374</v>
      </c>
    </row>
    <row r="24" spans="1:5" s="53" customFormat="1" ht="18" customHeight="1" x14ac:dyDescent="0.35">
      <c r="A24" s="43">
        <v>2029</v>
      </c>
      <c r="B24" s="44">
        <v>3895121.0309022204</v>
      </c>
      <c r="C24" s="45">
        <v>2.2681285594362777E-2</v>
      </c>
      <c r="D24" s="46">
        <v>-3.1697203468619151E-3</v>
      </c>
      <c r="E24" s="47">
        <v>-12385.703601857647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Headings!F32</f>
        <v>Page 32</v>
      </c>
      <c r="B30" s="219"/>
      <c r="C30" s="219"/>
      <c r="D30" s="219"/>
      <c r="E30" s="226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Headings!E33</f>
        <v>August 2020 AFIS Lid Lift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15555595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11592601</v>
      </c>
      <c r="C6" s="45">
        <v>-0.25476325399317734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11212493</v>
      </c>
      <c r="C7" s="45">
        <v>-3.2788845229815067E-2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18528341</v>
      </c>
      <c r="C8" s="45">
        <v>0.65247291570215471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18945323</v>
      </c>
      <c r="C9" s="45">
        <v>2.2505090984670462E-2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19590685</v>
      </c>
      <c r="C10" s="45">
        <v>3.4064449574177313E-2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20234950</v>
      </c>
      <c r="C11" s="45">
        <v>3.2886292643672155E-2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21022256</v>
      </c>
      <c r="C12" s="45">
        <v>3.8908225619534553E-2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22120820</v>
      </c>
      <c r="C13" s="56">
        <v>5.225718876223362E-2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21170033</v>
      </c>
      <c r="C14" s="56">
        <v>-4.2981544083808831E-2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21767616</v>
      </c>
      <c r="C15" s="57">
        <v>2.8227778388441704E-2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22267988.528775968</v>
      </c>
      <c r="C16" s="56">
        <v>2.2987015609608585E-2</v>
      </c>
      <c r="D16" s="56">
        <v>1.9974913361386903E-4</v>
      </c>
      <c r="E16" s="47">
        <v>4447.1231069564819</v>
      </c>
    </row>
    <row r="17" spans="1:5" s="53" customFormat="1" ht="18" customHeight="1" x14ac:dyDescent="0.35">
      <c r="A17" s="43">
        <v>2022</v>
      </c>
      <c r="B17" s="44">
        <v>22743278.992124446</v>
      </c>
      <c r="C17" s="56">
        <v>2.1344112995849596E-2</v>
      </c>
      <c r="D17" s="56">
        <v>4.0198773841493285E-4</v>
      </c>
      <c r="E17" s="47">
        <v>9138.8455823175609</v>
      </c>
    </row>
    <row r="18" spans="1:5" s="53" customFormat="1" ht="18" customHeight="1" x14ac:dyDescent="0.35">
      <c r="A18" s="43">
        <v>2023</v>
      </c>
      <c r="B18" s="44">
        <v>23237173.431395758</v>
      </c>
      <c r="C18" s="56">
        <v>2.1716061234720696E-2</v>
      </c>
      <c r="D18" s="56">
        <v>9.4088215401910702E-5</v>
      </c>
      <c r="E18" s="47">
        <v>2186.1384892761707</v>
      </c>
    </row>
    <row r="19" spans="1:5" s="53" customFormat="1" ht="18" customHeight="1" x14ac:dyDescent="0.35">
      <c r="A19" s="43">
        <v>2024</v>
      </c>
      <c r="B19" s="44">
        <v>23745472.230371207</v>
      </c>
      <c r="C19" s="56">
        <v>2.1874381601364901E-2</v>
      </c>
      <c r="D19" s="56">
        <v>-2.1967886492024746E-4</v>
      </c>
      <c r="E19" s="47">
        <v>-5217.5245664380491</v>
      </c>
    </row>
    <row r="20" spans="1:5" ht="18" customHeight="1" x14ac:dyDescent="0.35">
      <c r="A20" s="43">
        <v>2025</v>
      </c>
      <c r="B20" s="86" t="s">
        <v>82</v>
      </c>
      <c r="C20" s="87" t="s">
        <v>82</v>
      </c>
      <c r="D20" s="87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44" t="s">
        <v>82</v>
      </c>
      <c r="C21" s="45" t="s">
        <v>82</v>
      </c>
      <c r="D21" s="75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45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45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45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227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18" t="str">
        <f>Headings!F33</f>
        <v>Page 33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Headings!E34</f>
        <v>August 2020 Parks Lid Lift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37102038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38260504</v>
      </c>
      <c r="C6" s="45">
        <v>3.1223783448230069E-2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40076386</v>
      </c>
      <c r="C7" s="45">
        <v>4.7461005741064044E-2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41283924</v>
      </c>
      <c r="C8" s="46">
        <v>3.0130910506750874E-2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63633007.528015107</v>
      </c>
      <c r="C9" s="46">
        <v>0.54135075745258865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65762804</v>
      </c>
      <c r="C10" s="46">
        <v>3.3469995442966027E-2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67925490</v>
      </c>
      <c r="C11" s="46">
        <v>3.2886158564650048E-2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70568324</v>
      </c>
      <c r="C12" s="46">
        <v>3.8907838574296694E-2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74256788</v>
      </c>
      <c r="C13" s="46">
        <v>5.2267983578581312E-2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78148624</v>
      </c>
      <c r="C14" s="46">
        <v>5.2410508248754262E-2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116827149</v>
      </c>
      <c r="C15" s="55">
        <v>0.4949354578527192</v>
      </c>
      <c r="D15" s="57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121255883.36107746</v>
      </c>
      <c r="C16" s="46">
        <v>3.79084348029195E-2</v>
      </c>
      <c r="D16" s="56">
        <v>6.1659707799295305E-3</v>
      </c>
      <c r="E16" s="47">
        <v>743078.43378901482</v>
      </c>
    </row>
    <row r="17" spans="1:5" s="53" customFormat="1" ht="18" customHeight="1" x14ac:dyDescent="0.35">
      <c r="A17" s="43">
        <v>2022</v>
      </c>
      <c r="B17" s="44">
        <v>126733706.61035675</v>
      </c>
      <c r="C17" s="46">
        <v>4.5175731662993712E-2</v>
      </c>
      <c r="D17" s="56">
        <v>1.1413319733747818E-2</v>
      </c>
      <c r="E17" s="47">
        <v>1430129.7860777229</v>
      </c>
    </row>
    <row r="18" spans="1:5" s="53" customFormat="1" ht="18" customHeight="1" x14ac:dyDescent="0.35">
      <c r="A18" s="43">
        <v>2023</v>
      </c>
      <c r="B18" s="44">
        <v>132919388.56513748</v>
      </c>
      <c r="C18" s="46">
        <v>4.8808498703495129E-2</v>
      </c>
      <c r="D18" s="56">
        <v>1.3305815794634634E-2</v>
      </c>
      <c r="E18" s="47">
        <v>1745377.2318441123</v>
      </c>
    </row>
    <row r="19" spans="1:5" s="53" customFormat="1" ht="18" customHeight="1" x14ac:dyDescent="0.35">
      <c r="A19" s="43">
        <v>2024</v>
      </c>
      <c r="B19" s="44">
        <v>139355174.33375055</v>
      </c>
      <c r="C19" s="46">
        <v>4.8418713312536665E-2</v>
      </c>
      <c r="D19" s="56">
        <v>1.6843177051709235E-2</v>
      </c>
      <c r="E19" s="47">
        <v>2308304.6897956431</v>
      </c>
    </row>
    <row r="20" spans="1:5" ht="18" customHeight="1" x14ac:dyDescent="0.35">
      <c r="A20" s="43">
        <v>2025</v>
      </c>
      <c r="B20" s="44">
        <v>146028191.28804871</v>
      </c>
      <c r="C20" s="46">
        <v>4.7884960039707769E-2</v>
      </c>
      <c r="D20" s="56">
        <v>2.0298498997391778E-2</v>
      </c>
      <c r="E20" s="47">
        <v>2905182.2553538382</v>
      </c>
    </row>
    <row r="21" spans="1:5" s="136" customFormat="1" ht="18" customHeight="1" x14ac:dyDescent="0.35">
      <c r="A21" s="43">
        <v>2026</v>
      </c>
      <c r="B21" s="44" t="s">
        <v>82</v>
      </c>
      <c r="C21" s="45" t="s">
        <v>82</v>
      </c>
      <c r="D21" s="46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45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45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45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195</v>
      </c>
      <c r="B27" s="3"/>
      <c r="C27" s="3"/>
    </row>
    <row r="28" spans="1:5" ht="21.75" customHeight="1" x14ac:dyDescent="0.35">
      <c r="A28" s="30" t="s">
        <v>259</v>
      </c>
      <c r="B28" s="19"/>
      <c r="C28" s="19"/>
    </row>
    <row r="29" spans="1:5" ht="21.75" customHeight="1" x14ac:dyDescent="0.35">
      <c r="A29" s="30" t="s">
        <v>258</v>
      </c>
      <c r="B29" s="19"/>
      <c r="C29" s="19"/>
    </row>
    <row r="30" spans="1:5" ht="21.75" customHeight="1" x14ac:dyDescent="0.35">
      <c r="A30" s="218" t="str">
        <f>Headings!F34</f>
        <v>Page 34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Headings!E35</f>
        <v>August 2020 Children and Family Justice Center Lid Lift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 t="s">
        <v>82</v>
      </c>
      <c r="C6" s="45" t="s">
        <v>82</v>
      </c>
      <c r="D6" s="46" t="s">
        <v>82</v>
      </c>
      <c r="E6" s="47" t="s">
        <v>82</v>
      </c>
    </row>
    <row r="7" spans="1:5" s="53" customFormat="1" ht="18" customHeight="1" x14ac:dyDescent="0.35">
      <c r="A7" s="43">
        <v>2012</v>
      </c>
      <c r="B7" s="44" t="s">
        <v>82</v>
      </c>
      <c r="C7" s="45" t="s">
        <v>82</v>
      </c>
      <c r="D7" s="46" t="s">
        <v>82</v>
      </c>
      <c r="E7" s="47" t="s">
        <v>82</v>
      </c>
    </row>
    <row r="8" spans="1:5" s="53" customFormat="1" ht="18" customHeight="1" x14ac:dyDescent="0.35">
      <c r="A8" s="43">
        <v>2013</v>
      </c>
      <c r="B8" s="44">
        <v>21908512</v>
      </c>
      <c r="C8" s="46" t="s">
        <v>82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22366030</v>
      </c>
      <c r="C9" s="46">
        <v>2.0883116114869038E-2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23080793</v>
      </c>
      <c r="C10" s="46">
        <v>3.1957526659849744E-2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23821948</v>
      </c>
      <c r="C11" s="46">
        <v>3.2111331703377877E-2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24512139</v>
      </c>
      <c r="C12" s="46">
        <v>2.8972903475400047E-2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25054704</v>
      </c>
      <c r="C13" s="46">
        <v>2.2134543215506453E-2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25867001</v>
      </c>
      <c r="C14" s="46">
        <v>3.2420937800741845E-2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26597220</v>
      </c>
      <c r="C15" s="55">
        <v>2.8229751102572642E-2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27208590.148960136</v>
      </c>
      <c r="C16" s="46">
        <v>2.2986242508056698E-2</v>
      </c>
      <c r="D16" s="46">
        <v>1.9973731993494503E-4</v>
      </c>
      <c r="E16" s="47">
        <v>5433.4856057092547</v>
      </c>
    </row>
    <row r="17" spans="1:5" s="53" customFormat="1" ht="18" customHeight="1" x14ac:dyDescent="0.35">
      <c r="A17" s="43">
        <v>2022</v>
      </c>
      <c r="B17" s="44" t="s">
        <v>82</v>
      </c>
      <c r="C17" s="56" t="s">
        <v>82</v>
      </c>
      <c r="D17" s="46" t="s">
        <v>82</v>
      </c>
      <c r="E17" s="47" t="s">
        <v>82</v>
      </c>
    </row>
    <row r="18" spans="1:5" s="53" customFormat="1" ht="18" customHeight="1" x14ac:dyDescent="0.35">
      <c r="A18" s="43">
        <v>2023</v>
      </c>
      <c r="B18" s="44" t="s">
        <v>82</v>
      </c>
      <c r="C18" s="56" t="s">
        <v>82</v>
      </c>
      <c r="D18" s="46" t="s">
        <v>82</v>
      </c>
      <c r="E18" s="47" t="s">
        <v>82</v>
      </c>
    </row>
    <row r="19" spans="1:5" s="53" customFormat="1" ht="18" customHeight="1" x14ac:dyDescent="0.35">
      <c r="A19" s="43">
        <v>2024</v>
      </c>
      <c r="B19" s="44" t="s">
        <v>82</v>
      </c>
      <c r="C19" s="56" t="s">
        <v>82</v>
      </c>
      <c r="D19" s="46" t="s">
        <v>82</v>
      </c>
      <c r="E19" s="47" t="s">
        <v>82</v>
      </c>
    </row>
    <row r="20" spans="1:5" ht="18" customHeight="1" x14ac:dyDescent="0.35">
      <c r="A20" s="43">
        <v>2025</v>
      </c>
      <c r="B20" s="44" t="s">
        <v>82</v>
      </c>
      <c r="C20" s="56" t="s">
        <v>82</v>
      </c>
      <c r="D20" s="46" t="s">
        <v>82</v>
      </c>
      <c r="E20" s="47" t="s">
        <v>82</v>
      </c>
    </row>
    <row r="21" spans="1:5" s="136" customFormat="1" ht="18" customHeight="1" x14ac:dyDescent="0.35">
      <c r="A21" s="43">
        <v>2026</v>
      </c>
      <c r="B21" s="44" t="s">
        <v>82</v>
      </c>
      <c r="C21" s="56" t="s">
        <v>82</v>
      </c>
      <c r="D21" s="46" t="s">
        <v>82</v>
      </c>
      <c r="E21" s="47" t="s">
        <v>82</v>
      </c>
    </row>
    <row r="22" spans="1:5" s="159" customFormat="1" ht="18" customHeight="1" x14ac:dyDescent="0.35">
      <c r="A22" s="43">
        <v>2027</v>
      </c>
      <c r="B22" s="44" t="s">
        <v>82</v>
      </c>
      <c r="C22" s="56" t="s">
        <v>82</v>
      </c>
      <c r="D22" s="46" t="s">
        <v>82</v>
      </c>
      <c r="E22" s="47" t="s">
        <v>82</v>
      </c>
    </row>
    <row r="23" spans="1:5" s="161" customFormat="1" ht="18" customHeight="1" x14ac:dyDescent="0.35">
      <c r="A23" s="43">
        <v>2028</v>
      </c>
      <c r="B23" s="44" t="s">
        <v>82</v>
      </c>
      <c r="C23" s="56" t="s">
        <v>82</v>
      </c>
      <c r="D23" s="46" t="s">
        <v>82</v>
      </c>
      <c r="E23" s="47" t="s">
        <v>82</v>
      </c>
    </row>
    <row r="24" spans="1:5" s="173" customFormat="1" ht="18" customHeight="1" x14ac:dyDescent="0.35">
      <c r="A24" s="43">
        <v>2029</v>
      </c>
      <c r="B24" s="44" t="s">
        <v>82</v>
      </c>
      <c r="C24" s="56" t="s">
        <v>82</v>
      </c>
      <c r="D24" s="46" t="s">
        <v>82</v>
      </c>
      <c r="E24" s="47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196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117"/>
    </row>
    <row r="30" spans="1:5" ht="21.75" customHeight="1" x14ac:dyDescent="0.35">
      <c r="A30" s="218" t="str">
        <f>Headings!F35</f>
        <v>Page 35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Headings!E36</f>
        <v>August 2020 Veterans, Seniors, and Human Services Lid Lift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15207674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15469686</v>
      </c>
      <c r="C6" s="45">
        <v>1.7228933234628707E-2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15882255</v>
      </c>
      <c r="C7" s="45">
        <v>2.666951352470881E-2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16409992</v>
      </c>
      <c r="C8" s="46">
        <v>3.322809009174077E-2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16774932</v>
      </c>
      <c r="C9" s="46">
        <v>2.2238889574108356E-2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17350514</v>
      </c>
      <c r="C10" s="46">
        <v>3.431203178647757E-2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17918894</v>
      </c>
      <c r="C11" s="46">
        <v>3.2758683690869317E-2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18616034</v>
      </c>
      <c r="C12" s="46">
        <v>3.8905302972382039E-2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53265713</v>
      </c>
      <c r="C13" s="46">
        <v>1.861281463065656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56301126</v>
      </c>
      <c r="C14" s="46">
        <v>5.6986245542230973E-2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59351012</v>
      </c>
      <c r="C15" s="55">
        <v>5.4170959209590253E-2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62235646.388639517</v>
      </c>
      <c r="C16" s="46">
        <v>4.8602952021096435E-2</v>
      </c>
      <c r="D16" s="46">
        <v>1.6687251554519111E-3</v>
      </c>
      <c r="E16" s="47">
        <v>103681.17331247777</v>
      </c>
    </row>
    <row r="17" spans="1:5" s="53" customFormat="1" ht="18" customHeight="1" x14ac:dyDescent="0.35">
      <c r="A17" s="43">
        <v>2022</v>
      </c>
      <c r="B17" s="44">
        <v>65119809.303487316</v>
      </c>
      <c r="C17" s="46">
        <v>4.6342620061133877E-2</v>
      </c>
      <c r="D17" s="46">
        <v>1.8653719374026601E-3</v>
      </c>
      <c r="E17" s="47">
        <v>121246.4950343892</v>
      </c>
    </row>
    <row r="18" spans="1:5" s="53" customFormat="1" ht="18" customHeight="1" x14ac:dyDescent="0.35">
      <c r="A18" s="43">
        <v>2023</v>
      </c>
      <c r="B18" s="44">
        <v>68161993.913421243</v>
      </c>
      <c r="C18" s="46">
        <v>4.6716730937524487E-2</v>
      </c>
      <c r="D18" s="46">
        <v>1.5639812326104785E-3</v>
      </c>
      <c r="E18" s="47">
        <v>106437.61282898486</v>
      </c>
    </row>
    <row r="19" spans="1:5" s="53" customFormat="1" ht="18" customHeight="1" x14ac:dyDescent="0.35">
      <c r="A19" s="43">
        <v>2024</v>
      </c>
      <c r="B19" s="86" t="s">
        <v>82</v>
      </c>
      <c r="C19" s="86" t="s">
        <v>82</v>
      </c>
      <c r="D19" s="75" t="s">
        <v>82</v>
      </c>
      <c r="E19" s="76" t="s">
        <v>82</v>
      </c>
    </row>
    <row r="20" spans="1:5" ht="18" customHeight="1" x14ac:dyDescent="0.35">
      <c r="A20" s="43">
        <v>2025</v>
      </c>
      <c r="B20" s="86" t="s">
        <v>82</v>
      </c>
      <c r="C20" s="86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86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86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86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86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247</v>
      </c>
      <c r="B27" s="3"/>
      <c r="C27" s="3"/>
    </row>
    <row r="28" spans="1:5" ht="21.75" customHeight="1" x14ac:dyDescent="0.35">
      <c r="A28" s="72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Headings!F36</f>
        <v>Page 36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5" t="str">
        <f>+Headings!E37</f>
        <v>August 2020 PSERN Forecast</v>
      </c>
      <c r="B1" s="226"/>
      <c r="C1" s="226"/>
      <c r="D1" s="226"/>
      <c r="E1" s="226"/>
    </row>
    <row r="2" spans="1:7" ht="21.75" customHeight="1" x14ac:dyDescent="0.35">
      <c r="A2" s="225" t="s">
        <v>88</v>
      </c>
      <c r="B2" s="226"/>
      <c r="C2" s="226"/>
      <c r="D2" s="226"/>
      <c r="E2" s="226"/>
    </row>
    <row r="3" spans="1:7" ht="21.75" customHeight="1" x14ac:dyDescent="0.35">
      <c r="A3" s="225"/>
      <c r="B3" s="226"/>
      <c r="C3" s="226"/>
      <c r="D3" s="226"/>
      <c r="E3" s="226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7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7" s="53" customFormat="1" ht="18" customHeight="1" x14ac:dyDescent="0.35">
      <c r="A6" s="43">
        <v>2011</v>
      </c>
      <c r="B6" s="44" t="s">
        <v>82</v>
      </c>
      <c r="C6" s="45" t="s">
        <v>82</v>
      </c>
      <c r="D6" s="46" t="s">
        <v>82</v>
      </c>
      <c r="E6" s="47" t="s">
        <v>82</v>
      </c>
    </row>
    <row r="7" spans="1:7" s="53" customFormat="1" ht="18" customHeight="1" x14ac:dyDescent="0.35">
      <c r="A7" s="43">
        <v>2012</v>
      </c>
      <c r="B7" s="44" t="s">
        <v>82</v>
      </c>
      <c r="C7" s="45" t="s">
        <v>82</v>
      </c>
      <c r="D7" s="46" t="s">
        <v>82</v>
      </c>
      <c r="E7" s="47" t="s">
        <v>82</v>
      </c>
    </row>
    <row r="8" spans="1:7" s="53" customFormat="1" ht="18" customHeight="1" x14ac:dyDescent="0.35">
      <c r="A8" s="43">
        <v>2013</v>
      </c>
      <c r="B8" s="44" t="s">
        <v>82</v>
      </c>
      <c r="C8" s="45" t="s">
        <v>82</v>
      </c>
      <c r="D8" s="46" t="s">
        <v>82</v>
      </c>
      <c r="E8" s="47" t="s">
        <v>82</v>
      </c>
    </row>
    <row r="9" spans="1:7" s="53" customFormat="1" ht="18" customHeight="1" x14ac:dyDescent="0.35">
      <c r="A9" s="43">
        <v>2014</v>
      </c>
      <c r="B9" s="44" t="s">
        <v>82</v>
      </c>
      <c r="C9" s="45" t="s">
        <v>82</v>
      </c>
      <c r="D9" s="46" t="s">
        <v>82</v>
      </c>
      <c r="E9" s="47" t="s">
        <v>82</v>
      </c>
      <c r="F9" s="58"/>
      <c r="G9" s="71"/>
    </row>
    <row r="10" spans="1:7" s="53" customFormat="1" ht="18" customHeight="1" x14ac:dyDescent="0.35">
      <c r="A10" s="43">
        <v>2015</v>
      </c>
      <c r="B10" s="44" t="s">
        <v>82</v>
      </c>
      <c r="C10" s="45" t="s">
        <v>82</v>
      </c>
      <c r="D10" s="46" t="s">
        <v>82</v>
      </c>
      <c r="E10" s="47" t="s">
        <v>82</v>
      </c>
    </row>
    <row r="11" spans="1:7" s="53" customFormat="1" ht="18" customHeight="1" x14ac:dyDescent="0.35">
      <c r="A11" s="43">
        <v>2016</v>
      </c>
      <c r="B11" s="44">
        <v>29727603</v>
      </c>
      <c r="C11" s="56" t="s">
        <v>82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30601830</v>
      </c>
      <c r="C12" s="46">
        <v>2.9407920981721958E-2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31588828</v>
      </c>
      <c r="C13" s="46">
        <v>3.2252907750941695E-2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32612888</v>
      </c>
      <c r="C14" s="46">
        <v>3.2418423374238614E-2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33533496</v>
      </c>
      <c r="C15" s="55">
        <v>2.8228349479506365E-2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2021</v>
      </c>
      <c r="B16" s="44">
        <v>34304336.536909752</v>
      </c>
      <c r="C16" s="46">
        <v>2.2987180844781241E-2</v>
      </c>
      <c r="D16" s="46">
        <v>1.9975147806006177E-4</v>
      </c>
      <c r="E16" s="47">
        <v>6850.9734350442886</v>
      </c>
    </row>
    <row r="17" spans="1:5" s="53" customFormat="1" ht="18" customHeight="1" x14ac:dyDescent="0.35">
      <c r="A17" s="43">
        <v>2022</v>
      </c>
      <c r="B17" s="44">
        <v>35036530.725263163</v>
      </c>
      <c r="C17" s="46">
        <v>2.1344070816399663E-2</v>
      </c>
      <c r="D17" s="46">
        <v>4.0260871783637242E-4</v>
      </c>
      <c r="E17" s="47">
        <v>14100.335794620216</v>
      </c>
    </row>
    <row r="18" spans="1:5" s="53" customFormat="1" ht="18" customHeight="1" x14ac:dyDescent="0.35">
      <c r="A18" s="43">
        <v>2023</v>
      </c>
      <c r="B18" s="44">
        <v>35797431.567180455</v>
      </c>
      <c r="C18" s="46">
        <v>2.1717356889123796E-2</v>
      </c>
      <c r="D18" s="46">
        <v>9.4022558751793994E-5</v>
      </c>
      <c r="E18" s="47">
        <v>3365.4496845006943</v>
      </c>
    </row>
    <row r="19" spans="1:5" s="53" customFormat="1" ht="18" customHeight="1" x14ac:dyDescent="0.35">
      <c r="A19" s="43">
        <v>2024</v>
      </c>
      <c r="B19" s="44">
        <v>36580508.229691729</v>
      </c>
      <c r="C19" s="46">
        <v>2.1875219205089724E-2</v>
      </c>
      <c r="D19" s="46">
        <v>-2.1864334067123181E-4</v>
      </c>
      <c r="E19" s="47">
        <v>-7999.8336331397295</v>
      </c>
    </row>
    <row r="20" spans="1:5" ht="18" customHeight="1" x14ac:dyDescent="0.35">
      <c r="A20" s="43">
        <v>2025</v>
      </c>
      <c r="B20" s="86" t="s">
        <v>82</v>
      </c>
      <c r="C20" s="75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75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75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75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75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197</v>
      </c>
      <c r="B27" s="3"/>
      <c r="C27" s="3"/>
    </row>
    <row r="28" spans="1:5" ht="21.75" customHeight="1" x14ac:dyDescent="0.35">
      <c r="A28" s="30" t="s">
        <v>172</v>
      </c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8" t="str">
        <f>+Headings!F37</f>
        <v>Page 37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5" t="str">
        <f>Headings!E38</f>
        <v>August 2020 Best Start For Kids Forecast</v>
      </c>
      <c r="B1" s="226"/>
      <c r="C1" s="226"/>
      <c r="D1" s="226"/>
      <c r="E1" s="226"/>
    </row>
    <row r="2" spans="1:7" ht="21.75" customHeight="1" x14ac:dyDescent="0.35">
      <c r="A2" s="225" t="s">
        <v>88</v>
      </c>
      <c r="B2" s="226"/>
      <c r="C2" s="226"/>
      <c r="D2" s="226"/>
      <c r="E2" s="226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7" s="53" customFormat="1" ht="18" customHeight="1" x14ac:dyDescent="0.35">
      <c r="A5" s="38">
        <v>2010</v>
      </c>
      <c r="B5" s="106" t="s">
        <v>82</v>
      </c>
      <c r="C5" s="83" t="s">
        <v>82</v>
      </c>
      <c r="D5" s="83" t="s">
        <v>82</v>
      </c>
      <c r="E5" s="103" t="s">
        <v>82</v>
      </c>
    </row>
    <row r="6" spans="1:7" s="53" customFormat="1" ht="18" customHeight="1" x14ac:dyDescent="0.35">
      <c r="A6" s="43">
        <v>2011</v>
      </c>
      <c r="B6" s="86" t="s">
        <v>82</v>
      </c>
      <c r="C6" s="75" t="s">
        <v>82</v>
      </c>
      <c r="D6" s="75" t="s">
        <v>82</v>
      </c>
      <c r="E6" s="76" t="s">
        <v>82</v>
      </c>
    </row>
    <row r="7" spans="1:7" s="53" customFormat="1" ht="18" customHeight="1" x14ac:dyDescent="0.35">
      <c r="A7" s="43">
        <v>2012</v>
      </c>
      <c r="B7" s="86" t="s">
        <v>82</v>
      </c>
      <c r="C7" s="75" t="s">
        <v>82</v>
      </c>
      <c r="D7" s="75" t="s">
        <v>82</v>
      </c>
      <c r="E7" s="76" t="s">
        <v>82</v>
      </c>
    </row>
    <row r="8" spans="1:7" s="53" customFormat="1" ht="18" customHeight="1" x14ac:dyDescent="0.35">
      <c r="A8" s="43">
        <v>2013</v>
      </c>
      <c r="B8" s="86" t="s">
        <v>82</v>
      </c>
      <c r="C8" s="75" t="s">
        <v>82</v>
      </c>
      <c r="D8" s="75" t="s">
        <v>82</v>
      </c>
      <c r="E8" s="76" t="s">
        <v>82</v>
      </c>
    </row>
    <row r="9" spans="1:7" s="53" customFormat="1" ht="18" customHeight="1" x14ac:dyDescent="0.35">
      <c r="A9" s="43">
        <v>2014</v>
      </c>
      <c r="B9" s="86" t="s">
        <v>82</v>
      </c>
      <c r="C9" s="75" t="s">
        <v>82</v>
      </c>
      <c r="D9" s="75" t="s">
        <v>82</v>
      </c>
      <c r="E9" s="76" t="s">
        <v>82</v>
      </c>
      <c r="F9" s="58"/>
      <c r="G9" s="71"/>
    </row>
    <row r="10" spans="1:7" s="53" customFormat="1" ht="18" customHeight="1" x14ac:dyDescent="0.35">
      <c r="A10" s="43">
        <v>2015</v>
      </c>
      <c r="B10" s="86" t="s">
        <v>82</v>
      </c>
      <c r="C10" s="75" t="s">
        <v>82</v>
      </c>
      <c r="D10" s="75" t="s">
        <v>82</v>
      </c>
      <c r="E10" s="76" t="s">
        <v>82</v>
      </c>
    </row>
    <row r="11" spans="1:7" s="53" customFormat="1" ht="18" customHeight="1" x14ac:dyDescent="0.35">
      <c r="A11" s="43">
        <v>2016</v>
      </c>
      <c r="B11" s="44">
        <v>59455206</v>
      </c>
      <c r="C11" s="75" t="s">
        <v>82</v>
      </c>
      <c r="D11" s="75" t="s">
        <v>82</v>
      </c>
      <c r="E11" s="76" t="s">
        <v>82</v>
      </c>
    </row>
    <row r="12" spans="1:7" s="53" customFormat="1" ht="18" customHeight="1" x14ac:dyDescent="0.35">
      <c r="A12" s="43">
        <v>2017</v>
      </c>
      <c r="B12" s="44">
        <v>62379867</v>
      </c>
      <c r="C12" s="46">
        <v>4.9190999355043896E-2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65652750</v>
      </c>
      <c r="C13" s="46">
        <v>5.2466976244114116E-2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69094328</v>
      </c>
      <c r="C14" s="46">
        <v>5.2420926770013532E-2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72426449</v>
      </c>
      <c r="C15" s="55">
        <v>4.8225680695526796E-2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2021</v>
      </c>
      <c r="B16" s="44">
        <v>75539764.508749574</v>
      </c>
      <c r="C16" s="46">
        <v>4.2985891918428498E-2</v>
      </c>
      <c r="D16" s="46">
        <v>1.959012716354902E-4</v>
      </c>
      <c r="E16" s="47">
        <v>14795.437481284142</v>
      </c>
    </row>
    <row r="17" spans="1:5" s="53" customFormat="1" ht="18" customHeight="1" x14ac:dyDescent="0.35">
      <c r="A17" s="43">
        <v>2022</v>
      </c>
      <c r="B17" s="86" t="s">
        <v>82</v>
      </c>
      <c r="C17" s="75" t="s">
        <v>82</v>
      </c>
      <c r="D17" s="75" t="s">
        <v>82</v>
      </c>
      <c r="E17" s="76" t="s">
        <v>82</v>
      </c>
    </row>
    <row r="18" spans="1:5" s="53" customFormat="1" ht="18" customHeight="1" x14ac:dyDescent="0.35">
      <c r="A18" s="43">
        <v>2023</v>
      </c>
      <c r="B18" s="86" t="s">
        <v>82</v>
      </c>
      <c r="C18" s="75" t="s">
        <v>82</v>
      </c>
      <c r="D18" s="75" t="s">
        <v>82</v>
      </c>
      <c r="E18" s="76" t="s">
        <v>82</v>
      </c>
    </row>
    <row r="19" spans="1:5" s="53" customFormat="1" ht="18" customHeight="1" x14ac:dyDescent="0.35">
      <c r="A19" s="43">
        <v>2024</v>
      </c>
      <c r="B19" s="86" t="s">
        <v>82</v>
      </c>
      <c r="C19" s="75" t="s">
        <v>82</v>
      </c>
      <c r="D19" s="75" t="s">
        <v>82</v>
      </c>
      <c r="E19" s="76" t="s">
        <v>82</v>
      </c>
    </row>
    <row r="20" spans="1:5" ht="18" customHeight="1" x14ac:dyDescent="0.35">
      <c r="A20" s="43">
        <v>2025</v>
      </c>
      <c r="B20" s="86" t="s">
        <v>82</v>
      </c>
      <c r="C20" s="75" t="s">
        <v>82</v>
      </c>
      <c r="D20" s="75" t="s">
        <v>82</v>
      </c>
      <c r="E20" s="76" t="s">
        <v>82</v>
      </c>
    </row>
    <row r="21" spans="1:5" s="136" customFormat="1" ht="18" customHeight="1" x14ac:dyDescent="0.35">
      <c r="A21" s="43">
        <v>2026</v>
      </c>
      <c r="B21" s="86" t="s">
        <v>82</v>
      </c>
      <c r="C21" s="75" t="s">
        <v>82</v>
      </c>
      <c r="D21" s="75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86" t="s">
        <v>82</v>
      </c>
      <c r="C22" s="75" t="s">
        <v>82</v>
      </c>
      <c r="D22" s="75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86" t="s">
        <v>82</v>
      </c>
      <c r="C23" s="75" t="s">
        <v>82</v>
      </c>
      <c r="D23" s="75" t="s">
        <v>82</v>
      </c>
      <c r="E23" s="76" t="s">
        <v>82</v>
      </c>
    </row>
    <row r="24" spans="1:5" s="173" customFormat="1" ht="18" customHeight="1" x14ac:dyDescent="0.35">
      <c r="A24" s="43">
        <v>2029</v>
      </c>
      <c r="B24" s="86" t="s">
        <v>82</v>
      </c>
      <c r="C24" s="75" t="s">
        <v>82</v>
      </c>
      <c r="D24" s="75" t="s">
        <v>82</v>
      </c>
      <c r="E24" s="76" t="s">
        <v>82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198</v>
      </c>
      <c r="B27" s="3"/>
      <c r="C27" s="3"/>
    </row>
    <row r="28" spans="1:5" ht="21.75" customHeight="1" x14ac:dyDescent="0.35">
      <c r="A28" s="3"/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8" t="str">
        <f>Headings!F38</f>
        <v>Page 38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32" t="str">
        <f>Headings!E39</f>
        <v>August 2020 Emergency Medical Services (EMS) Property Tax Forecast</v>
      </c>
      <c r="B1" s="233"/>
      <c r="C1" s="233"/>
      <c r="D1" s="233"/>
      <c r="E1" s="233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102097238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98589189</v>
      </c>
      <c r="C6" s="45">
        <v>-3.4359881508253975E-2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95268834</v>
      </c>
      <c r="C7" s="45">
        <v>-3.3678692701285984E-2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93870870</v>
      </c>
      <c r="C8" s="46">
        <v>-1.4673885900608363E-2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113541014.793615</v>
      </c>
      <c r="C9" s="46">
        <v>0.2095447159871322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116769207</v>
      </c>
      <c r="C10" s="46">
        <v>2.8431947805406921E-2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119879727</v>
      </c>
      <c r="C11" s="46">
        <v>2.6638187240579647E-2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123483769</v>
      </c>
      <c r="C12" s="46">
        <v>3.0063815544057793E-2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127489160</v>
      </c>
      <c r="C13" s="46">
        <v>3.2436578770121516E-2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131539324</v>
      </c>
      <c r="C14" s="56">
        <v>3.1768693118693347E-2</v>
      </c>
      <c r="D14" s="45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169415530</v>
      </c>
      <c r="C15" s="57">
        <v>0.28794587693030871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173223241.6858494</v>
      </c>
      <c r="C16" s="56">
        <v>2.2475576388123253E-2</v>
      </c>
      <c r="D16" s="46">
        <v>-1.1906851949826658E-3</v>
      </c>
      <c r="E16" s="47">
        <v>-206500.22606417537</v>
      </c>
    </row>
    <row r="17" spans="1:5" s="53" customFormat="1" ht="18" customHeight="1" x14ac:dyDescent="0.35">
      <c r="A17" s="43">
        <v>2022</v>
      </c>
      <c r="B17" s="44">
        <v>169668391.08144894</v>
      </c>
      <c r="C17" s="56">
        <v>-2.0521787779767986E-2</v>
      </c>
      <c r="D17" s="46">
        <v>2.9461798936964989E-2</v>
      </c>
      <c r="E17" s="47">
        <v>4855678.9860116839</v>
      </c>
    </row>
    <row r="18" spans="1:5" s="53" customFormat="1" ht="18" customHeight="1" x14ac:dyDescent="0.35">
      <c r="A18" s="43">
        <v>2023</v>
      </c>
      <c r="B18" s="44">
        <v>175521270.61326283</v>
      </c>
      <c r="C18" s="56">
        <v>3.449599241501744E-2</v>
      </c>
      <c r="D18" s="46">
        <v>2.8241375793103041E-2</v>
      </c>
      <c r="E18" s="47">
        <v>4820815.6953893006</v>
      </c>
    </row>
    <row r="19" spans="1:5" s="53" customFormat="1" ht="18" customHeight="1" x14ac:dyDescent="0.35">
      <c r="A19" s="43">
        <v>2024</v>
      </c>
      <c r="B19" s="44">
        <v>179699251.63250101</v>
      </c>
      <c r="C19" s="56">
        <v>2.3803274695086918E-2</v>
      </c>
      <c r="D19" s="46">
        <v>1.3739701183790753E-2</v>
      </c>
      <c r="E19" s="47">
        <v>2435550.2872169316</v>
      </c>
    </row>
    <row r="20" spans="1:5" ht="18" customHeight="1" x14ac:dyDescent="0.35">
      <c r="A20" s="43">
        <v>2025</v>
      </c>
      <c r="B20" s="44">
        <v>183695876.19531396</v>
      </c>
      <c r="C20" s="56">
        <v>2.2240629977615889E-2</v>
      </c>
      <c r="D20" s="46">
        <v>1.2589260276773651E-2</v>
      </c>
      <c r="E20" s="47">
        <v>2283843.2994644642</v>
      </c>
    </row>
    <row r="21" spans="1:5" s="136" customFormat="1" ht="18" customHeight="1" x14ac:dyDescent="0.35">
      <c r="A21" s="43">
        <v>2026</v>
      </c>
      <c r="B21" s="160" t="s">
        <v>82</v>
      </c>
      <c r="C21" s="87" t="s">
        <v>82</v>
      </c>
      <c r="D21" s="167" t="s">
        <v>82</v>
      </c>
      <c r="E21" s="76" t="s">
        <v>82</v>
      </c>
    </row>
    <row r="22" spans="1:5" s="159" customFormat="1" ht="18" customHeight="1" x14ac:dyDescent="0.35">
      <c r="A22" s="43">
        <v>2027</v>
      </c>
      <c r="B22" s="160" t="s">
        <v>82</v>
      </c>
      <c r="C22" s="87" t="s">
        <v>82</v>
      </c>
      <c r="D22" s="167" t="s">
        <v>82</v>
      </c>
      <c r="E22" s="76" t="s">
        <v>82</v>
      </c>
    </row>
    <row r="23" spans="1:5" s="161" customFormat="1" ht="18" customHeight="1" x14ac:dyDescent="0.35">
      <c r="A23" s="43">
        <v>2028</v>
      </c>
      <c r="B23" s="160" t="s">
        <v>82</v>
      </c>
      <c r="C23" s="87" t="s">
        <v>82</v>
      </c>
      <c r="D23" s="167" t="s">
        <v>82</v>
      </c>
      <c r="E23" s="76" t="s">
        <v>82</v>
      </c>
    </row>
    <row r="24" spans="1:5" s="173" customFormat="1" ht="18" customHeight="1" x14ac:dyDescent="0.35">
      <c r="A24" s="43"/>
      <c r="B24" s="148"/>
      <c r="C24" s="115"/>
      <c r="D24" s="115"/>
      <c r="E24" s="116"/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199</v>
      </c>
      <c r="B27" s="3"/>
      <c r="C27" s="3"/>
    </row>
    <row r="28" spans="1:5" ht="21.75" customHeight="1" x14ac:dyDescent="0.35">
      <c r="A28" s="30" t="s">
        <v>260</v>
      </c>
      <c r="B28" s="19"/>
      <c r="C28" s="19"/>
    </row>
    <row r="29" spans="1:5" ht="21.75" customHeight="1" x14ac:dyDescent="0.35">
      <c r="A29" s="30" t="s">
        <v>266</v>
      </c>
      <c r="B29" s="19"/>
      <c r="C29" s="19"/>
    </row>
    <row r="30" spans="1:5" ht="21.75" customHeight="1" x14ac:dyDescent="0.35">
      <c r="A30" s="218" t="str">
        <f>Headings!F39</f>
        <v>Page 39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Headings!E4</f>
        <v>August 2020 Countywide New Construction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5205200000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2457642885</v>
      </c>
      <c r="C6" s="45">
        <v>-0.52784851974948133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1925434669</v>
      </c>
      <c r="C7" s="45">
        <v>-0.21655229864692083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1983503613</v>
      </c>
      <c r="C8" s="46">
        <v>3.0158875258104123E-2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3406198290</v>
      </c>
      <c r="C9" s="45">
        <v>0.71726346636102645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4994659235</v>
      </c>
      <c r="C10" s="45">
        <v>0.46634423769850453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6111997054</v>
      </c>
      <c r="C11" s="45">
        <v>0.22370651658681173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8438451607.000001</v>
      </c>
      <c r="C12" s="45">
        <v>0.38063738127580593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9789738887</v>
      </c>
      <c r="C13" s="45">
        <v>0.16013450606021817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11561210136</v>
      </c>
      <c r="C14" s="45">
        <v>0.18095183839401208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11025221474</v>
      </c>
      <c r="C15" s="50">
        <v>-4.6360948005867098E-2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8184832864.4347506</v>
      </c>
      <c r="C16" s="45">
        <v>-0.25762644462639928</v>
      </c>
      <c r="D16" s="46">
        <v>1.3021523967566839E-3</v>
      </c>
      <c r="E16" s="47">
        <v>10644039.569840431</v>
      </c>
    </row>
    <row r="17" spans="1:5" s="53" customFormat="1" ht="18" customHeight="1" x14ac:dyDescent="0.35">
      <c r="A17" s="43">
        <v>2022</v>
      </c>
      <c r="B17" s="44">
        <v>7416634705.2471304</v>
      </c>
      <c r="C17" s="45">
        <v>-9.3856303715820877E-2</v>
      </c>
      <c r="D17" s="46">
        <v>1.7246177343773317E-2</v>
      </c>
      <c r="E17" s="47">
        <v>125740062.01200008</v>
      </c>
    </row>
    <row r="18" spans="1:5" s="53" customFormat="1" ht="18" customHeight="1" x14ac:dyDescent="0.35">
      <c r="A18" s="43">
        <v>2023</v>
      </c>
      <c r="B18" s="44">
        <v>7503848193.4684792</v>
      </c>
      <c r="C18" s="45">
        <v>1.1759172682409114E-2</v>
      </c>
      <c r="D18" s="46">
        <v>2.5040354843690604E-3</v>
      </c>
      <c r="E18" s="47">
        <v>18742969.086089134</v>
      </c>
    </row>
    <row r="19" spans="1:5" s="53" customFormat="1" ht="18" customHeight="1" x14ac:dyDescent="0.35">
      <c r="A19" s="43">
        <v>2024</v>
      </c>
      <c r="B19" s="44">
        <v>7867894629.64044</v>
      </c>
      <c r="C19" s="45">
        <v>4.8514632330759921E-2</v>
      </c>
      <c r="D19" s="46">
        <v>1.2835289202408617E-3</v>
      </c>
      <c r="E19" s="47">
        <v>10085724.978859901</v>
      </c>
    </row>
    <row r="20" spans="1:5" s="53" customFormat="1" ht="18" customHeight="1" x14ac:dyDescent="0.35">
      <c r="A20" s="43">
        <v>2025</v>
      </c>
      <c r="B20" s="44">
        <v>8343202736.0439205</v>
      </c>
      <c r="C20" s="45">
        <v>6.0411092010926204E-2</v>
      </c>
      <c r="D20" s="46">
        <v>2.3491239490260885E-3</v>
      </c>
      <c r="E20" s="47">
        <v>19553284.270459175</v>
      </c>
    </row>
    <row r="21" spans="1:5" s="53" customFormat="1" ht="18" customHeight="1" x14ac:dyDescent="0.35">
      <c r="A21" s="43">
        <v>2026</v>
      </c>
      <c r="B21" s="44">
        <v>8744285250.4257011</v>
      </c>
      <c r="C21" s="45">
        <v>4.8072967548665968E-2</v>
      </c>
      <c r="D21" s="46">
        <v>-1.7132351076600605E-2</v>
      </c>
      <c r="E21" s="47">
        <v>-152421503.53440857</v>
      </c>
    </row>
    <row r="22" spans="1:5" s="53" customFormat="1" ht="18" customHeight="1" x14ac:dyDescent="0.35">
      <c r="A22" s="43">
        <v>2027</v>
      </c>
      <c r="B22" s="44">
        <v>9193198095.7555695</v>
      </c>
      <c r="C22" s="45">
        <v>5.1337854664337934E-2</v>
      </c>
      <c r="D22" s="46">
        <v>-2.9085740191380216E-2</v>
      </c>
      <c r="E22" s="47">
        <v>-275401219.66459084</v>
      </c>
    </row>
    <row r="23" spans="1:5" s="53" customFormat="1" ht="18" customHeight="1" x14ac:dyDescent="0.35">
      <c r="A23" s="43">
        <v>2028</v>
      </c>
      <c r="B23" s="44">
        <v>9906506136.4909306</v>
      </c>
      <c r="C23" s="45">
        <v>7.7590848506211341E-2</v>
      </c>
      <c r="D23" s="46">
        <v>-1.5474090237097671E-2</v>
      </c>
      <c r="E23" s="47">
        <v>-155703540.52676964</v>
      </c>
    </row>
    <row r="24" spans="1:5" s="53" customFormat="1" ht="18" customHeight="1" x14ac:dyDescent="0.35">
      <c r="A24" s="43">
        <v>2029</v>
      </c>
      <c r="B24" s="44">
        <v>10521480265.7047</v>
      </c>
      <c r="C24" s="45">
        <v>6.2077802278695637E-2</v>
      </c>
      <c r="D24" s="46">
        <v>-1.7225403889431168E-2</v>
      </c>
      <c r="E24" s="47">
        <v>-184413341.37930107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157</v>
      </c>
      <c r="B26" s="3"/>
      <c r="C26" s="3"/>
    </row>
    <row r="27" spans="1:5" ht="21.75" customHeight="1" x14ac:dyDescent="0.35">
      <c r="A27" s="119" t="s">
        <v>185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Headings!F4</f>
        <v>Page 4</v>
      </c>
      <c r="B30" s="219"/>
      <c r="C30" s="219"/>
      <c r="D30" s="219"/>
      <c r="E30" s="226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Headings!E40</f>
        <v>August 2020 Conservation Futures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16738720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17061273</v>
      </c>
      <c r="C6" s="45">
        <v>1.9269872487263084E-2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17416782</v>
      </c>
      <c r="C7" s="45">
        <v>2.0837190753585588E-2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17566647</v>
      </c>
      <c r="C8" s="46">
        <v>8.6046320152597389E-3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17955638</v>
      </c>
      <c r="C9" s="56">
        <v>2.2143724980640878E-2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18389600</v>
      </c>
      <c r="C10" s="46">
        <v>2.4168564770575163E-2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18877155</v>
      </c>
      <c r="C11" s="46">
        <v>2.6512539696350146E-2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19443654</v>
      </c>
      <c r="C12" s="46">
        <v>3.0009765772437635E-2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20072804</v>
      </c>
      <c r="C13" s="46">
        <v>3.2357601096995481E-2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20712946</v>
      </c>
      <c r="C14" s="46">
        <v>3.189101034414521E-2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21297118</v>
      </c>
      <c r="C15" s="55">
        <v>2.8203230964827464E-2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21786311.457687788</v>
      </c>
      <c r="C16" s="46">
        <v>2.2969936950520076E-2</v>
      </c>
      <c r="D16" s="46">
        <v>1.5535750134643145E-4</v>
      </c>
      <c r="E16" s="47">
        <v>3384.1411599069834</v>
      </c>
    </row>
    <row r="17" spans="1:5" s="53" customFormat="1" ht="18" customHeight="1" x14ac:dyDescent="0.35">
      <c r="A17" s="43">
        <v>2022</v>
      </c>
      <c r="B17" s="44">
        <v>22248631.824351285</v>
      </c>
      <c r="C17" s="46">
        <v>2.1220681048345069E-2</v>
      </c>
      <c r="D17" s="46">
        <v>3.7770335860654036E-4</v>
      </c>
      <c r="E17" s="47">
        <v>8400.210176859051</v>
      </c>
    </row>
    <row r="18" spans="1:5" s="53" customFormat="1" ht="18" customHeight="1" x14ac:dyDescent="0.35">
      <c r="A18" s="43">
        <v>2023</v>
      </c>
      <c r="B18" s="44">
        <v>22735094.707582943</v>
      </c>
      <c r="C18" s="46">
        <v>2.1864844862020671E-2</v>
      </c>
      <c r="D18" s="46">
        <v>1.4894800892473192E-4</v>
      </c>
      <c r="E18" s="47">
        <v>3385.8427748680115</v>
      </c>
    </row>
    <row r="19" spans="1:5" s="53" customFormat="1" ht="18" customHeight="1" x14ac:dyDescent="0.35">
      <c r="A19" s="43">
        <v>2024</v>
      </c>
      <c r="B19" s="44">
        <v>23233704.09572313</v>
      </c>
      <c r="C19" s="46">
        <v>2.1931265057536065E-2</v>
      </c>
      <c r="D19" s="46">
        <v>-1.6721313903134138E-4</v>
      </c>
      <c r="E19" s="47">
        <v>-3885.6303216144443</v>
      </c>
    </row>
    <row r="20" spans="1:5" ht="18" customHeight="1" x14ac:dyDescent="0.35">
      <c r="A20" s="43">
        <v>2025</v>
      </c>
      <c r="B20" s="44">
        <v>23750578.478254192</v>
      </c>
      <c r="C20" s="46">
        <v>2.2246748964415364E-2</v>
      </c>
      <c r="D20" s="46">
        <v>-3.2147236447765959E-4</v>
      </c>
      <c r="E20" s="47">
        <v>-7637.6099016293883</v>
      </c>
    </row>
    <row r="21" spans="1:5" s="136" customFormat="1" ht="18" customHeight="1" x14ac:dyDescent="0.35">
      <c r="A21" s="43">
        <v>2026</v>
      </c>
      <c r="B21" s="44">
        <v>24278359.997382492</v>
      </c>
      <c r="C21" s="46">
        <v>2.2221838495914303E-2</v>
      </c>
      <c r="D21" s="46">
        <v>-8.8093798527666412E-4</v>
      </c>
      <c r="E21" s="47">
        <v>-21406.587417908013</v>
      </c>
    </row>
    <row r="22" spans="1:5" s="159" customFormat="1" ht="18" customHeight="1" x14ac:dyDescent="0.35">
      <c r="A22" s="43">
        <v>2027</v>
      </c>
      <c r="B22" s="44">
        <v>24818641.795794189</v>
      </c>
      <c r="C22" s="46">
        <v>2.2253636508806407E-2</v>
      </c>
      <c r="D22" s="46">
        <v>-1.6334170025739114E-3</v>
      </c>
      <c r="E22" s="47">
        <v>-40605.517232287675</v>
      </c>
    </row>
    <row r="23" spans="1:5" s="161" customFormat="1" ht="18" customHeight="1" x14ac:dyDescent="0.35">
      <c r="A23" s="43">
        <v>2028</v>
      </c>
      <c r="B23" s="44">
        <v>25379391.231760539</v>
      </c>
      <c r="C23" s="46">
        <v>2.2593880865042992E-2</v>
      </c>
      <c r="D23" s="46">
        <v>-2.3750092835351788E-3</v>
      </c>
      <c r="E23" s="47">
        <v>-60419.787341747433</v>
      </c>
    </row>
    <row r="24" spans="1:5" s="173" customFormat="1" ht="18" customHeight="1" x14ac:dyDescent="0.35">
      <c r="A24" s="43">
        <v>2029</v>
      </c>
      <c r="B24" s="44">
        <v>25957235.11993226</v>
      </c>
      <c r="C24" s="46">
        <v>2.2768232811218425E-2</v>
      </c>
      <c r="D24" s="46">
        <v>-2.9589931385264334E-3</v>
      </c>
      <c r="E24" s="47">
        <v>-77035.227324072272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Headings!F40</f>
        <v>Page 40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Headings!E41</f>
        <v>August 2020 Unincorporated Area/Roads Property Tax Levy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2011</v>
      </c>
      <c r="B5" s="39">
        <v>86104033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73706592</v>
      </c>
      <c r="C6" s="45">
        <v>-0.14398211753914014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67537651</v>
      </c>
      <c r="C7" s="45">
        <v>-8.3695919626836091E-2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71721037.701000005</v>
      </c>
      <c r="C8" s="45">
        <v>6.1941548737014962E-2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81182066</v>
      </c>
      <c r="C9" s="45">
        <v>0.13191426954030372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82424494.000000134</v>
      </c>
      <c r="C10" s="45">
        <v>1.5304217559579447E-2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87678035</v>
      </c>
      <c r="C11" s="45">
        <v>6.3737619062603557E-2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89353349</v>
      </c>
      <c r="C12" s="45">
        <v>1.9107567819009574E-2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91211126</v>
      </c>
      <c r="C13" s="45">
        <v>2.0791352767314919E-2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92987997</v>
      </c>
      <c r="C14" s="50">
        <v>1.9480858069880647E-2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2021</v>
      </c>
      <c r="B15" s="44">
        <v>94532602.854910195</v>
      </c>
      <c r="C15" s="45">
        <v>1.6610808972583824E-2</v>
      </c>
      <c r="D15" s="46">
        <v>6.8403500659286465E-6</v>
      </c>
      <c r="E15" s="47">
        <v>646.63167297840118</v>
      </c>
    </row>
    <row r="16" spans="1:5" s="53" customFormat="1" ht="18" customHeight="1" x14ac:dyDescent="0.35">
      <c r="A16" s="43">
        <v>2022</v>
      </c>
      <c r="B16" s="44">
        <v>96032271.301142514</v>
      </c>
      <c r="C16" s="45">
        <v>1.5864034216153122E-2</v>
      </c>
      <c r="D16" s="46">
        <v>1.4651164171120001E-4</v>
      </c>
      <c r="E16" s="47">
        <v>14067.784631371498</v>
      </c>
    </row>
    <row r="17" spans="1:5" s="53" customFormat="1" ht="18" customHeight="1" x14ac:dyDescent="0.35">
      <c r="A17" s="43">
        <v>2023</v>
      </c>
      <c r="B17" s="44">
        <v>97558751.222401619</v>
      </c>
      <c r="C17" s="45">
        <v>1.5895489095246962E-2</v>
      </c>
      <c r="D17" s="46">
        <v>1.388525227581372E-4</v>
      </c>
      <c r="E17" s="47">
        <v>13544.398050516844</v>
      </c>
    </row>
    <row r="18" spans="1:5" s="53" customFormat="1" ht="18" customHeight="1" x14ac:dyDescent="0.35">
      <c r="A18" s="43">
        <v>2024</v>
      </c>
      <c r="B18" s="44">
        <v>99090038.221055955</v>
      </c>
      <c r="C18" s="45">
        <v>1.5696049605673057E-2</v>
      </c>
      <c r="D18" s="46">
        <v>1.3412030515302931E-4</v>
      </c>
      <c r="E18" s="47">
        <v>13288.203945860267</v>
      </c>
    </row>
    <row r="19" spans="1:5" s="53" customFormat="1" ht="18" customHeight="1" x14ac:dyDescent="0.35">
      <c r="A19" s="43">
        <v>2025</v>
      </c>
      <c r="B19" s="44">
        <v>100661935.3534414</v>
      </c>
      <c r="C19" s="45">
        <v>1.586332148625047E-2</v>
      </c>
      <c r="D19" s="46">
        <v>8.5396761316802738E-5</v>
      </c>
      <c r="E19" s="47">
        <v>8595.4692418277264</v>
      </c>
    </row>
    <row r="20" spans="1:5" s="53" customFormat="1" ht="18" customHeight="1" x14ac:dyDescent="0.35">
      <c r="A20" s="43">
        <v>2026</v>
      </c>
      <c r="B20" s="44">
        <v>102243727.28728835</v>
      </c>
      <c r="C20" s="45">
        <v>1.571390345608803E-2</v>
      </c>
      <c r="D20" s="46">
        <v>-1.3605430544971764E-4</v>
      </c>
      <c r="E20" s="47">
        <v>-13912.592170730233</v>
      </c>
    </row>
    <row r="21" spans="1:5" s="53" customFormat="1" ht="18" customHeight="1" x14ac:dyDescent="0.35">
      <c r="A21" s="43">
        <v>2027</v>
      </c>
      <c r="B21" s="44">
        <v>103896243.72065477</v>
      </c>
      <c r="C21" s="45">
        <v>1.6162521430024945E-2</v>
      </c>
      <c r="D21" s="46">
        <v>-4.8674182824304246E-4</v>
      </c>
      <c r="E21" s="47">
        <v>-50595.274452567101</v>
      </c>
    </row>
    <row r="22" spans="1:5" s="53" customFormat="1" ht="18" customHeight="1" x14ac:dyDescent="0.35">
      <c r="A22" s="43">
        <v>2028</v>
      </c>
      <c r="B22" s="44">
        <v>105572344.80044015</v>
      </c>
      <c r="C22" s="45">
        <v>1.6132451181699148E-2</v>
      </c>
      <c r="D22" s="46">
        <v>9.189002879726571E-3</v>
      </c>
      <c r="E22" s="47">
        <v>961271.45422960818</v>
      </c>
    </row>
    <row r="23" spans="1:5" s="53" customFormat="1" ht="18" customHeight="1" x14ac:dyDescent="0.35">
      <c r="A23" s="43">
        <v>2029</v>
      </c>
      <c r="B23" s="44">
        <v>107341804.05758026</v>
      </c>
      <c r="C23" s="45">
        <v>1.6760632346329629E-2</v>
      </c>
      <c r="D23" s="46">
        <v>7.2995166129576905E-3</v>
      </c>
      <c r="E23" s="47">
        <v>777865.24172851443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117</v>
      </c>
      <c r="B25" s="3"/>
      <c r="C25" s="3"/>
    </row>
    <row r="26" spans="1:5" ht="21.75" customHeight="1" x14ac:dyDescent="0.35">
      <c r="A26" s="30" t="s">
        <v>200</v>
      </c>
      <c r="B26" s="3"/>
      <c r="C26" s="3"/>
    </row>
    <row r="27" spans="1:5" ht="21.75" customHeight="1" x14ac:dyDescent="0.35">
      <c r="A27" s="30" t="s">
        <v>211</v>
      </c>
      <c r="B27" s="19"/>
      <c r="C27" s="19"/>
    </row>
    <row r="28" spans="1:5" ht="21.75" customHeight="1" x14ac:dyDescent="0.35">
      <c r="A28" s="72" t="s">
        <v>212</v>
      </c>
    </row>
    <row r="29" spans="1:5" ht="21.75" customHeight="1" x14ac:dyDescent="0.35">
      <c r="A29" s="72"/>
    </row>
    <row r="30" spans="1:5" ht="21.75" customHeight="1" x14ac:dyDescent="0.35">
      <c r="A30" s="218" t="str">
        <f>Headings!F41</f>
        <v>Page 41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5" customWidth="1"/>
    <col min="2" max="2" width="15.26953125" style="95" customWidth="1"/>
    <col min="3" max="3" width="15.7265625" style="95" customWidth="1"/>
    <col min="4" max="4" width="17.7265625" style="95" customWidth="1"/>
    <col min="5" max="5" width="17.7265625" style="96" customWidth="1"/>
    <col min="6" max="6" width="10.7265625" style="96"/>
    <col min="7" max="7" width="19.6328125" style="96" bestFit="1" customWidth="1"/>
    <col min="8" max="16384" width="10.7265625" style="96"/>
  </cols>
  <sheetData>
    <row r="1" spans="1:5" ht="23.4" x14ac:dyDescent="0.35">
      <c r="A1" s="225" t="s">
        <v>279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178</v>
      </c>
      <c r="C4" s="33" t="s">
        <v>176</v>
      </c>
      <c r="D4" s="104" t="s">
        <v>179</v>
      </c>
      <c r="E4" s="105" t="s">
        <v>177</v>
      </c>
    </row>
    <row r="5" spans="1:5" s="53" customFormat="1" ht="18" customHeight="1" x14ac:dyDescent="0.35">
      <c r="A5" s="38">
        <v>2012</v>
      </c>
      <c r="B5" s="39"/>
      <c r="C5" s="196"/>
      <c r="D5" s="41"/>
      <c r="E5" s="51"/>
    </row>
    <row r="6" spans="1:5" s="53" customFormat="1" ht="18" customHeight="1" x14ac:dyDescent="0.35">
      <c r="A6" s="43">
        <v>2013</v>
      </c>
      <c r="B6" s="44"/>
      <c r="C6" s="97"/>
      <c r="D6" s="56"/>
      <c r="E6" s="46"/>
    </row>
    <row r="7" spans="1:5" s="53" customFormat="1" ht="18" customHeight="1" x14ac:dyDescent="0.35">
      <c r="A7" s="43">
        <v>2014</v>
      </c>
      <c r="B7" s="44"/>
      <c r="C7" s="97"/>
      <c r="D7" s="56"/>
      <c r="E7" s="46"/>
    </row>
    <row r="8" spans="1:5" s="53" customFormat="1" ht="18" customHeight="1" x14ac:dyDescent="0.35">
      <c r="A8" s="43">
        <v>2015</v>
      </c>
      <c r="B8" s="44"/>
      <c r="C8" s="97"/>
      <c r="D8" s="56"/>
      <c r="E8" s="46"/>
    </row>
    <row r="9" spans="1:5" s="53" customFormat="1" ht="18" customHeight="1" x14ac:dyDescent="0.35">
      <c r="A9" s="43">
        <v>2016</v>
      </c>
      <c r="B9" s="62"/>
      <c r="C9" s="144"/>
      <c r="D9" s="44"/>
      <c r="E9" s="69"/>
    </row>
    <row r="10" spans="1:5" s="53" customFormat="1" ht="18" customHeight="1" x14ac:dyDescent="0.35">
      <c r="A10" s="43">
        <v>2017</v>
      </c>
      <c r="B10" s="62"/>
      <c r="C10" s="164"/>
      <c r="D10" s="44"/>
      <c r="E10" s="69"/>
    </row>
    <row r="11" spans="1:5" s="53" customFormat="1" ht="18" x14ac:dyDescent="0.35">
      <c r="A11" s="43">
        <v>2018</v>
      </c>
      <c r="B11" s="62"/>
      <c r="C11" s="143"/>
      <c r="D11" s="44"/>
      <c r="E11" s="69"/>
    </row>
    <row r="12" spans="1:5" s="53" customFormat="1" ht="18" x14ac:dyDescent="0.35">
      <c r="A12" s="43">
        <v>2019</v>
      </c>
      <c r="B12" s="62"/>
      <c r="C12" s="143"/>
      <c r="D12" s="44"/>
      <c r="E12" s="69"/>
    </row>
    <row r="13" spans="1:5" s="53" customFormat="1" ht="18" customHeight="1" thickBot="1" x14ac:dyDescent="0.4">
      <c r="A13" s="48">
        <v>2020</v>
      </c>
      <c r="B13" s="67"/>
      <c r="C13" s="174"/>
      <c r="D13" s="49"/>
      <c r="E13" s="68"/>
    </row>
    <row r="14" spans="1:5" s="58" customFormat="1" ht="18" customHeight="1" thickTop="1" x14ac:dyDescent="0.35">
      <c r="A14" s="43">
        <v>2021</v>
      </c>
      <c r="B14" s="62">
        <v>1.8329758315713438</v>
      </c>
      <c r="C14" s="168"/>
      <c r="D14" s="44"/>
      <c r="E14" s="69"/>
    </row>
    <row r="15" spans="1:5" s="53" customFormat="1" ht="18" customHeight="1" x14ac:dyDescent="0.35">
      <c r="A15" s="43">
        <v>2022</v>
      </c>
      <c r="B15" s="62">
        <v>1.8277004703721658</v>
      </c>
      <c r="C15" s="168"/>
      <c r="D15" s="44"/>
      <c r="E15" s="69"/>
    </row>
    <row r="16" spans="1:5" s="53" customFormat="1" ht="18" customHeight="1" x14ac:dyDescent="0.35">
      <c r="A16" s="186">
        <v>2023</v>
      </c>
      <c r="B16" s="187">
        <v>1.7992354511962125</v>
      </c>
      <c r="C16" s="188"/>
      <c r="D16" s="189"/>
      <c r="E16" s="190"/>
    </row>
    <row r="17" spans="1:7" s="53" customFormat="1" ht="18" customHeight="1" x14ac:dyDescent="0.35">
      <c r="A17" s="43">
        <v>2024</v>
      </c>
      <c r="B17" s="62">
        <v>1.8554511934694464</v>
      </c>
      <c r="C17" s="191" t="s">
        <v>257</v>
      </c>
      <c r="D17" s="44">
        <v>2687256251.2613316</v>
      </c>
      <c r="E17" s="69"/>
    </row>
    <row r="18" spans="1:7" ht="18" customHeight="1" x14ac:dyDescent="0.35">
      <c r="A18" s="110">
        <v>2025</v>
      </c>
      <c r="B18" s="111">
        <v>1.9093200381082054</v>
      </c>
      <c r="C18" s="114" t="s">
        <v>261</v>
      </c>
      <c r="D18" s="112">
        <v>2517318770.2110338</v>
      </c>
      <c r="E18" s="113"/>
    </row>
    <row r="19" spans="1:7" ht="18" customHeight="1" x14ac:dyDescent="0.35">
      <c r="A19" s="43">
        <v>2026</v>
      </c>
      <c r="B19" s="62">
        <v>2.0504207905228555</v>
      </c>
      <c r="C19" s="185" t="s">
        <v>255</v>
      </c>
      <c r="D19" s="44">
        <v>4323387348.6082649</v>
      </c>
      <c r="E19" s="69"/>
    </row>
    <row r="20" spans="1:7" ht="18" customHeight="1" x14ac:dyDescent="0.35">
      <c r="A20" s="110">
        <v>2027</v>
      </c>
      <c r="B20" s="111">
        <v>2.0565874117989869</v>
      </c>
      <c r="C20" s="114" t="s">
        <v>262</v>
      </c>
      <c r="D20" s="112">
        <v>1491788808.9469717</v>
      </c>
      <c r="E20" s="113"/>
    </row>
    <row r="21" spans="1:7" ht="54" customHeight="1" x14ac:dyDescent="0.35">
      <c r="A21" s="110">
        <v>2028</v>
      </c>
      <c r="B21" s="111">
        <v>2.1371570478975612</v>
      </c>
      <c r="C21" s="200" t="s">
        <v>263</v>
      </c>
      <c r="D21" s="112">
        <v>3226970616.1579032</v>
      </c>
      <c r="E21" s="210"/>
      <c r="G21" s="127"/>
    </row>
    <row r="22" spans="1:7" s="173" customFormat="1" ht="18" customHeight="1" x14ac:dyDescent="0.35">
      <c r="A22" s="43">
        <v>2029</v>
      </c>
      <c r="B22" s="62">
        <v>2.0996619874262028</v>
      </c>
      <c r="C22" s="98"/>
      <c r="D22" s="44"/>
      <c r="E22" s="99"/>
    </row>
    <row r="23" spans="1:7" ht="21.75" customHeight="1" x14ac:dyDescent="0.35">
      <c r="A23" s="88"/>
    </row>
    <row r="24" spans="1:7" ht="21.75" customHeight="1" x14ac:dyDescent="0.35">
      <c r="A24" s="96"/>
      <c r="B24" s="96"/>
      <c r="C24" s="96"/>
      <c r="D24" s="96"/>
    </row>
    <row r="25" spans="1:7" ht="21.75" customHeight="1" x14ac:dyDescent="0.35">
      <c r="A25" s="218" t="str">
        <f>Headings!F42</f>
        <v>Page 42</v>
      </c>
      <c r="B25" s="226"/>
      <c r="C25" s="226"/>
      <c r="D25" s="226"/>
      <c r="E25" s="226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Headings!E43</f>
        <v>August 2020 Flood District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>
        <v>36070313</v>
      </c>
      <c r="C6" s="45" t="s">
        <v>82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36896149</v>
      </c>
      <c r="C7" s="45">
        <v>2.2895171439183182E-2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41346031</v>
      </c>
      <c r="C8" s="46">
        <v>0.12060559490910561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52104009</v>
      </c>
      <c r="C9" s="46">
        <v>0.26019372935699692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53571768</v>
      </c>
      <c r="C10" s="46">
        <v>2.8169790159525032E-2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55124711</v>
      </c>
      <c r="C11" s="46">
        <v>2.8988085664822583E-2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55124711</v>
      </c>
      <c r="C12" s="46">
        <v>0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57037253</v>
      </c>
      <c r="C13" s="46">
        <v>3.4694821347907023E-2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58404026</v>
      </c>
      <c r="C14" s="46">
        <v>2.3962812514831233E-2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58829811</v>
      </c>
      <c r="C15" s="55">
        <v>7.2903364572847185E-3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59593773.000000007</v>
      </c>
      <c r="C16" s="46">
        <v>1.2985967267513443E-2</v>
      </c>
      <c r="D16" s="46">
        <v>2.0170604239511114E-4</v>
      </c>
      <c r="E16" s="47">
        <v>12018</v>
      </c>
    </row>
    <row r="17" spans="1:5" s="53" customFormat="1" ht="18" customHeight="1" x14ac:dyDescent="0.35">
      <c r="A17" s="43">
        <v>2022</v>
      </c>
      <c r="B17" s="44">
        <v>60269746.000000007</v>
      </c>
      <c r="C17" s="46">
        <v>1.1343013975638083E-2</v>
      </c>
      <c r="D17" s="46">
        <v>4.0507696014069339E-4</v>
      </c>
      <c r="E17" s="47">
        <v>24404</v>
      </c>
    </row>
    <row r="18" spans="1:5" s="53" customFormat="1" ht="18" customHeight="1" x14ac:dyDescent="0.35">
      <c r="A18" s="43">
        <v>2023</v>
      </c>
      <c r="B18" s="44">
        <v>60975917.000000015</v>
      </c>
      <c r="C18" s="46">
        <v>1.1716840485772151E-2</v>
      </c>
      <c r="D18" s="46">
        <v>9.361949210329179E-5</v>
      </c>
      <c r="E18" s="47">
        <v>5708.0000000074506</v>
      </c>
    </row>
    <row r="19" spans="1:5" s="53" customFormat="1" ht="18" customHeight="1" x14ac:dyDescent="0.35">
      <c r="A19" s="43">
        <v>2024</v>
      </c>
      <c r="B19" s="44">
        <v>61700044.000000022</v>
      </c>
      <c r="C19" s="46">
        <v>1.1875622961111221E-2</v>
      </c>
      <c r="D19" s="46">
        <v>-2.2228429373638559E-4</v>
      </c>
      <c r="E19" s="47">
        <v>-13717.999999985099</v>
      </c>
    </row>
    <row r="20" spans="1:5" ht="18" customHeight="1" x14ac:dyDescent="0.35">
      <c r="A20" s="43">
        <v>2025</v>
      </c>
      <c r="B20" s="44">
        <v>62450439.000000022</v>
      </c>
      <c r="C20" s="46">
        <v>1.2161984843965357E-2</v>
      </c>
      <c r="D20" s="46">
        <v>-4.9685120309927999E-4</v>
      </c>
      <c r="E20" s="47">
        <v>-31043.999999977648</v>
      </c>
    </row>
    <row r="21" spans="1:5" s="136" customFormat="1" ht="18" customHeight="1" x14ac:dyDescent="0.35">
      <c r="A21" s="43">
        <v>2026</v>
      </c>
      <c r="B21" s="44">
        <v>63208271.000000022</v>
      </c>
      <c r="C21" s="46">
        <v>1.2134934711988121E-2</v>
      </c>
      <c r="D21" s="46">
        <v>-1.0638857901422716E-3</v>
      </c>
      <c r="E21" s="47">
        <v>-67317.999999985099</v>
      </c>
    </row>
    <row r="22" spans="1:5" s="159" customFormat="1" ht="18" customHeight="1" x14ac:dyDescent="0.35">
      <c r="A22" s="43">
        <v>2027</v>
      </c>
      <c r="B22" s="44">
        <v>63977935.000000022</v>
      </c>
      <c r="C22" s="46">
        <v>1.2176634288889154E-2</v>
      </c>
      <c r="D22" s="46">
        <v>-1.8364275062566771E-3</v>
      </c>
      <c r="E22" s="47">
        <v>-117706.99999997765</v>
      </c>
    </row>
    <row r="23" spans="1:5" s="161" customFormat="1" ht="18" customHeight="1" x14ac:dyDescent="0.35">
      <c r="A23" s="43">
        <v>2028</v>
      </c>
      <c r="B23" s="44">
        <v>64777248.000000022</v>
      </c>
      <c r="C23" s="46">
        <v>1.2493572979496825E-2</v>
      </c>
      <c r="D23" s="46">
        <v>-2.4959756671357747E-3</v>
      </c>
      <c r="E23" s="47">
        <v>-162086.99999997765</v>
      </c>
    </row>
    <row r="24" spans="1:5" s="173" customFormat="1" ht="18" customHeight="1" x14ac:dyDescent="0.35">
      <c r="A24" s="43">
        <v>2029</v>
      </c>
      <c r="B24" s="44">
        <v>65598707.00000003</v>
      </c>
      <c r="C24" s="46">
        <v>1.2681288961210679E-2</v>
      </c>
      <c r="D24" s="46">
        <v>-3.2009580400109705E-3</v>
      </c>
      <c r="E24" s="47">
        <v>-210652.99999997765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 t="s">
        <v>253</v>
      </c>
      <c r="B27" s="3"/>
      <c r="C27" s="3"/>
    </row>
    <row r="28" spans="1:5" ht="21.75" customHeight="1" x14ac:dyDescent="0.35">
      <c r="A28" s="30" t="s">
        <v>254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Headings!F43</f>
        <v>Page 43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3" customWidth="1"/>
    <col min="2" max="2" width="20.7265625" style="123" customWidth="1"/>
    <col min="3" max="3" width="10.7265625" style="123" customWidth="1"/>
    <col min="4" max="5" width="17.7265625" style="124" customWidth="1"/>
    <col min="6" max="16384" width="10.7265625" style="124"/>
  </cols>
  <sheetData>
    <row r="1" spans="1:5" ht="23.4" x14ac:dyDescent="0.35">
      <c r="A1" s="225" t="str">
        <f>Headings!E44</f>
        <v>August 2020 Marine Levy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 t="s">
        <v>82</v>
      </c>
      <c r="C5" s="40" t="s">
        <v>82</v>
      </c>
      <c r="D5" s="51" t="s">
        <v>82</v>
      </c>
      <c r="E5" s="42" t="s">
        <v>82</v>
      </c>
    </row>
    <row r="6" spans="1:5" s="53" customFormat="1" ht="18" customHeight="1" x14ac:dyDescent="0.35">
      <c r="A6" s="43">
        <v>2011</v>
      </c>
      <c r="B6" s="44">
        <v>1183252</v>
      </c>
      <c r="C6" s="45" t="s">
        <v>82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1183252</v>
      </c>
      <c r="C7" s="45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1183252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1183252</v>
      </c>
      <c r="C11" s="46">
        <v>0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5769754</v>
      </c>
      <c r="C12" s="46">
        <v>3.8761836024785925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5927796</v>
      </c>
      <c r="C13" s="46">
        <v>2.7391462443632886E-2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6117419</v>
      </c>
      <c r="C14" s="46">
        <v>3.1988786388735369E-2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6290100</v>
      </c>
      <c r="C15" s="55">
        <v>2.8227754221183732E-2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6434638.0000000009</v>
      </c>
      <c r="C16" s="46">
        <v>2.2978648988092543E-2</v>
      </c>
      <c r="D16" s="46">
        <v>1.9974032203751158E-4</v>
      </c>
      <c r="E16" s="47">
        <v>1285.0000000009313</v>
      </c>
    </row>
    <row r="17" spans="1:5" s="53" customFormat="1" ht="18" customHeight="1" x14ac:dyDescent="0.35">
      <c r="A17" s="43">
        <v>2022</v>
      </c>
      <c r="B17" s="44">
        <v>6571972.3800000008</v>
      </c>
      <c r="C17" s="46">
        <v>2.1342984640317031E-2</v>
      </c>
      <c r="D17" s="46">
        <v>4.0108306019726037E-4</v>
      </c>
      <c r="E17" s="47">
        <v>2634.8500000005588</v>
      </c>
    </row>
    <row r="18" spans="1:5" s="53" customFormat="1" ht="18" customHeight="1" x14ac:dyDescent="0.35">
      <c r="A18" s="43">
        <v>2023</v>
      </c>
      <c r="B18" s="44">
        <v>6714695.1038000016</v>
      </c>
      <c r="C18" s="46">
        <v>2.1716878213660529E-2</v>
      </c>
      <c r="D18" s="46">
        <v>9.2670798899074924E-5</v>
      </c>
      <c r="E18" s="47">
        <v>622.19850000087172</v>
      </c>
    </row>
    <row r="19" spans="1:5" s="53" customFormat="1" ht="18" customHeight="1" x14ac:dyDescent="0.35">
      <c r="A19" s="43">
        <v>2024</v>
      </c>
      <c r="B19" s="44">
        <v>6861583.0548380027</v>
      </c>
      <c r="C19" s="46">
        <v>2.1875595059390518E-2</v>
      </c>
      <c r="D19" s="46">
        <v>-2.2010183679221917E-4</v>
      </c>
      <c r="E19" s="47">
        <v>-1510.5795149980113</v>
      </c>
    </row>
    <row r="20" spans="1:5" ht="18" customHeight="1" x14ac:dyDescent="0.35">
      <c r="A20" s="43">
        <v>2025</v>
      </c>
      <c r="B20" s="44">
        <v>7013648.8853863832</v>
      </c>
      <c r="C20" s="46">
        <v>2.2161916475114563E-2</v>
      </c>
      <c r="D20" s="46">
        <v>-4.9203866801150742E-4</v>
      </c>
      <c r="E20" s="47">
        <v>-3452.6853101467714</v>
      </c>
    </row>
    <row r="21" spans="1:5" s="136" customFormat="1" ht="18" customHeight="1" x14ac:dyDescent="0.35">
      <c r="A21" s="43">
        <v>2026</v>
      </c>
      <c r="B21" s="44">
        <v>7168895.3742402466</v>
      </c>
      <c r="C21" s="46">
        <v>2.2134910285762199E-2</v>
      </c>
      <c r="D21" s="46">
        <v>-1.0536135866235918E-3</v>
      </c>
      <c r="E21" s="47">
        <v>-7561.2121632490307</v>
      </c>
    </row>
    <row r="22" spans="1:5" s="159" customFormat="1" ht="18" customHeight="1" x14ac:dyDescent="0.35">
      <c r="A22" s="43">
        <v>2027</v>
      </c>
      <c r="B22" s="44">
        <v>7327877.3279826492</v>
      </c>
      <c r="C22" s="46">
        <v>2.2176631885808762E-2</v>
      </c>
      <c r="D22" s="46">
        <v>-1.8186090948225653E-3</v>
      </c>
      <c r="E22" s="47">
        <v>-13350.824284881353</v>
      </c>
    </row>
    <row r="23" spans="1:5" s="161" customFormat="1" ht="18" customHeight="1" x14ac:dyDescent="0.35">
      <c r="A23" s="43">
        <v>2028</v>
      </c>
      <c r="B23" s="44">
        <v>7492707.1012624744</v>
      </c>
      <c r="C23" s="46">
        <v>2.2493522462555093E-2</v>
      </c>
      <c r="D23" s="46">
        <v>-2.4717955871781383E-3</v>
      </c>
      <c r="E23" s="47">
        <v>-18566.332527730614</v>
      </c>
    </row>
    <row r="24" spans="1:5" s="173" customFormat="1" ht="18" customHeight="1" x14ac:dyDescent="0.35">
      <c r="A24" s="43">
        <v>2029</v>
      </c>
      <c r="B24" s="44">
        <v>7662651.172275099</v>
      </c>
      <c r="C24" s="46">
        <v>2.2681264423640712E-2</v>
      </c>
      <c r="D24" s="46">
        <v>-3.1698891976132959E-3</v>
      </c>
      <c r="E24" s="47">
        <v>-24366.99585300684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4"/>
      <c r="C28" s="124"/>
    </row>
    <row r="29" spans="1:5" ht="21.75" customHeight="1" x14ac:dyDescent="0.35">
      <c r="A29" s="3"/>
      <c r="B29" s="124"/>
      <c r="C29" s="124"/>
    </row>
    <row r="30" spans="1:5" ht="21.75" customHeight="1" x14ac:dyDescent="0.35">
      <c r="A30" s="218" t="str">
        <f>Headings!F44</f>
        <v>Page 44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25" t="str">
        <f>Headings!E45</f>
        <v>August 2020 Transit Property Tax Forecast</v>
      </c>
      <c r="B1" s="226"/>
      <c r="C1" s="226"/>
      <c r="D1" s="226"/>
      <c r="E1" s="226"/>
    </row>
    <row r="2" spans="1:7" ht="21.75" customHeight="1" x14ac:dyDescent="0.35">
      <c r="A2" s="225" t="s">
        <v>88</v>
      </c>
      <c r="B2" s="226"/>
      <c r="C2" s="226"/>
      <c r="D2" s="226"/>
      <c r="E2" s="226"/>
    </row>
    <row r="4" spans="1:7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7" s="53" customFormat="1" ht="18" customHeight="1" x14ac:dyDescent="0.35">
      <c r="A5" s="38">
        <v>2010</v>
      </c>
      <c r="B5" s="39">
        <v>22122922</v>
      </c>
      <c r="C5" s="40" t="s">
        <v>82</v>
      </c>
      <c r="D5" s="51">
        <v>0</v>
      </c>
      <c r="E5" s="42">
        <v>0</v>
      </c>
    </row>
    <row r="6" spans="1:7" s="53" customFormat="1" ht="18" customHeight="1" x14ac:dyDescent="0.35">
      <c r="A6" s="43">
        <v>2011</v>
      </c>
      <c r="B6" s="44">
        <v>22623470</v>
      </c>
      <c r="C6" s="45">
        <v>2.2625763450234926E-2</v>
      </c>
      <c r="D6" s="46">
        <v>0</v>
      </c>
      <c r="E6" s="47">
        <v>0</v>
      </c>
    </row>
    <row r="7" spans="1:7" s="53" customFormat="1" ht="18" customHeight="1" x14ac:dyDescent="0.35">
      <c r="A7" s="43">
        <v>2012</v>
      </c>
      <c r="B7" s="44">
        <v>23823382</v>
      </c>
      <c r="C7" s="45">
        <v>5.3038371213611324E-2</v>
      </c>
      <c r="D7" s="46">
        <v>0</v>
      </c>
      <c r="E7" s="47">
        <v>0</v>
      </c>
    </row>
    <row r="8" spans="1:7" s="53" customFormat="1" ht="18" customHeight="1" x14ac:dyDescent="0.35">
      <c r="A8" s="43">
        <v>2013</v>
      </c>
      <c r="B8" s="44">
        <v>23473405</v>
      </c>
      <c r="C8" s="46">
        <v>-1.4690483492226236E-2</v>
      </c>
      <c r="D8" s="46">
        <v>0</v>
      </c>
      <c r="E8" s="47">
        <v>0</v>
      </c>
    </row>
    <row r="9" spans="1:7" s="53" customFormat="1" ht="18" customHeight="1" x14ac:dyDescent="0.35">
      <c r="A9" s="43">
        <v>2014</v>
      </c>
      <c r="B9" s="44">
        <v>25426081.857224997</v>
      </c>
      <c r="C9" s="46">
        <v>8.3186774872456626E-2</v>
      </c>
      <c r="D9" s="46">
        <v>0</v>
      </c>
      <c r="E9" s="47">
        <v>0</v>
      </c>
      <c r="F9" s="58"/>
      <c r="G9" s="71"/>
    </row>
    <row r="10" spans="1:7" s="53" customFormat="1" ht="18" customHeight="1" x14ac:dyDescent="0.35">
      <c r="A10" s="43">
        <v>2015</v>
      </c>
      <c r="B10" s="44">
        <v>26253065</v>
      </c>
      <c r="C10" s="46">
        <v>3.2524993328455265E-2</v>
      </c>
      <c r="D10" s="46">
        <v>0</v>
      </c>
      <c r="E10" s="47">
        <v>0</v>
      </c>
    </row>
    <row r="11" spans="1:7" s="53" customFormat="1" ht="18" customHeight="1" x14ac:dyDescent="0.35">
      <c r="A11" s="43">
        <v>2016</v>
      </c>
      <c r="B11" s="44">
        <v>26951390</v>
      </c>
      <c r="C11" s="46">
        <v>2.6599751305228514E-2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23315897</v>
      </c>
      <c r="C12" s="46">
        <v>-0.13489074218435482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23641990</v>
      </c>
      <c r="C13" s="46">
        <v>1.3985865523423735E-2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29355710</v>
      </c>
      <c r="C14" s="46">
        <v>0.2416767793235679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30184815</v>
      </c>
      <c r="C15" s="55">
        <v>2.8243397962440797E-2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2021</v>
      </c>
      <c r="B16" s="44">
        <v>30879327.579463426</v>
      </c>
      <c r="C16" s="46">
        <v>2.3008674376948424E-2</v>
      </c>
      <c r="D16" s="46">
        <v>1.9740529870215795E-4</v>
      </c>
      <c r="E16" s="47">
        <v>6094.5397900976241</v>
      </c>
    </row>
    <row r="17" spans="1:5" s="53" customFormat="1" ht="18" customHeight="1" x14ac:dyDescent="0.35">
      <c r="A17" s="43">
        <v>2022</v>
      </c>
      <c r="B17" s="44">
        <v>31536555.409525126</v>
      </c>
      <c r="C17" s="46">
        <v>2.128374811175604E-2</v>
      </c>
      <c r="D17" s="46">
        <v>4.5441982338267906E-4</v>
      </c>
      <c r="E17" s="47">
        <v>14324.326681293547</v>
      </c>
    </row>
    <row r="18" spans="1:5" s="53" customFormat="1" ht="18" customHeight="1" x14ac:dyDescent="0.35">
      <c r="A18" s="43">
        <v>2023</v>
      </c>
      <c r="B18" s="44">
        <v>32222867.821350761</v>
      </c>
      <c r="C18" s="46">
        <v>2.1762440536493788E-2</v>
      </c>
      <c r="D18" s="46">
        <v>1.4508144582325855E-4</v>
      </c>
      <c r="E18" s="47">
        <v>4674.2621033899486</v>
      </c>
    </row>
    <row r="19" spans="1:5" s="53" customFormat="1" ht="18" customHeight="1" x14ac:dyDescent="0.35">
      <c r="A19" s="43">
        <v>2024</v>
      </c>
      <c r="B19" s="44">
        <v>32929307.632791143</v>
      </c>
      <c r="C19" s="46">
        <v>2.1923554891420949E-2</v>
      </c>
      <c r="D19" s="46">
        <v>-1.7185878413661371E-4</v>
      </c>
      <c r="E19" s="47">
        <v>-5660.1635210514069</v>
      </c>
    </row>
    <row r="20" spans="1:5" ht="18" customHeight="1" x14ac:dyDescent="0.35">
      <c r="A20" s="43">
        <v>2025</v>
      </c>
      <c r="B20" s="44">
        <v>33661627.984752707</v>
      </c>
      <c r="C20" s="46">
        <v>2.2239166402403088E-2</v>
      </c>
      <c r="D20" s="46">
        <v>-4.3416641145876955E-4</v>
      </c>
      <c r="E20" s="47">
        <v>-14621.096214875579</v>
      </c>
    </row>
    <row r="21" spans="1:5" s="136" customFormat="1" ht="18" customHeight="1" x14ac:dyDescent="0.35">
      <c r="A21" s="43">
        <v>2026</v>
      </c>
      <c r="B21" s="44">
        <v>34409219.609156027</v>
      </c>
      <c r="C21" s="46">
        <v>2.2209015700070944E-2</v>
      </c>
      <c r="D21" s="46">
        <v>-9.8603849658174259E-4</v>
      </c>
      <c r="E21" s="47">
        <v>-33962.303310461342</v>
      </c>
    </row>
    <row r="22" spans="1:5" s="159" customFormat="1" ht="18" customHeight="1" x14ac:dyDescent="0.35">
      <c r="A22" s="43">
        <v>2027</v>
      </c>
      <c r="B22" s="44">
        <v>35175087.056080788</v>
      </c>
      <c r="C22" s="46">
        <v>2.2257623265625304E-2</v>
      </c>
      <c r="D22" s="46">
        <v>-1.7409053866216384E-3</v>
      </c>
      <c r="E22" s="47">
        <v>-61343.291397243738</v>
      </c>
    </row>
    <row r="23" spans="1:5" s="161" customFormat="1" ht="18" customHeight="1" x14ac:dyDescent="0.35">
      <c r="A23" s="43">
        <v>2028</v>
      </c>
      <c r="B23" s="44">
        <v>35968943.981515959</v>
      </c>
      <c r="C23" s="46">
        <v>2.2568726672076211E-2</v>
      </c>
      <c r="D23" s="46">
        <v>-2.3892762382041743E-3</v>
      </c>
      <c r="E23" s="47">
        <v>-86145.568728722632</v>
      </c>
    </row>
    <row r="24" spans="1:5" s="173" customFormat="1" ht="18" customHeight="1" x14ac:dyDescent="0.35">
      <c r="A24" s="43">
        <v>2029</v>
      </c>
      <c r="B24" s="44">
        <v>36787850.700925417</v>
      </c>
      <c r="C24" s="46">
        <v>2.2767049258668459E-2</v>
      </c>
      <c r="D24" s="46">
        <v>-3.0709023228095989E-3</v>
      </c>
      <c r="E24" s="47">
        <v>-113319.89048355073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117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Headings!F45</f>
        <v>Page 45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+Headings!E46</f>
        <v>August 2020 UTGO Bond Property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s="22" customFormat="1" ht="66" customHeight="1" x14ac:dyDescent="0.35">
      <c r="A4" s="21" t="s">
        <v>111</v>
      </c>
      <c r="B4" s="32" t="s">
        <v>84</v>
      </c>
      <c r="C4" s="32" t="s">
        <v>30</v>
      </c>
      <c r="D4" s="21" t="str">
        <f>Headings!E50</f>
        <v>% Change from June 2020 Forecast</v>
      </c>
      <c r="E4" s="33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25050000</v>
      </c>
      <c r="C5" s="78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23500000</v>
      </c>
      <c r="C6" s="56">
        <v>-6.187624750498999E-2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22460000</v>
      </c>
      <c r="C7" s="56">
        <v>-4.4255319148936212E-2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21040000</v>
      </c>
      <c r="C8" s="56">
        <v>-6.3223508459483546E-2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19630000</v>
      </c>
      <c r="C9" s="56">
        <v>-6.7015209125475317E-2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11620000</v>
      </c>
      <c r="C10" s="56">
        <v>-0.40804890473764643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16820000</v>
      </c>
      <c r="C11" s="56">
        <v>0.44750430292598975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16880000</v>
      </c>
      <c r="C12" s="56">
        <v>3.5671819262781401E-3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17300000</v>
      </c>
      <c r="C13" s="56">
        <v>2.4881516587677677E-2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17910000</v>
      </c>
      <c r="C14" s="56">
        <v>3.5260115606936315E-2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13620000</v>
      </c>
      <c r="C15" s="57">
        <v>-0.23953098827470687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14770000</v>
      </c>
      <c r="C16" s="56">
        <v>8.4434654919236518E-2</v>
      </c>
      <c r="D16" s="46">
        <v>5.8781362007168436E-2</v>
      </c>
      <c r="E16" s="47">
        <v>820000</v>
      </c>
    </row>
    <row r="17" spans="1:5" s="53" customFormat="1" ht="18" customHeight="1" x14ac:dyDescent="0.35">
      <c r="A17" s="43">
        <v>2022</v>
      </c>
      <c r="B17" s="44">
        <v>20200000</v>
      </c>
      <c r="C17" s="56">
        <v>0.36763710223425861</v>
      </c>
      <c r="D17" s="46">
        <v>0.41555711282410646</v>
      </c>
      <c r="E17" s="47">
        <v>5930000</v>
      </c>
    </row>
    <row r="18" spans="1:5" s="53" customFormat="1" ht="18" customHeight="1" x14ac:dyDescent="0.35">
      <c r="A18" s="43">
        <v>2023</v>
      </c>
      <c r="B18" s="44">
        <v>33420000</v>
      </c>
      <c r="C18" s="56">
        <v>0.65445544554455437</v>
      </c>
      <c r="D18" s="75" t="s">
        <v>277</v>
      </c>
      <c r="E18" s="76" t="s">
        <v>277</v>
      </c>
    </row>
    <row r="19" spans="1:5" s="53" customFormat="1" ht="18" customHeight="1" x14ac:dyDescent="0.35">
      <c r="A19" s="43">
        <v>2024</v>
      </c>
      <c r="B19" s="44">
        <v>39660000</v>
      </c>
      <c r="C19" s="56">
        <v>0.18671454219030514</v>
      </c>
      <c r="D19" s="75" t="s">
        <v>277</v>
      </c>
      <c r="E19" s="76" t="s">
        <v>277</v>
      </c>
    </row>
    <row r="20" spans="1:5" ht="18" customHeight="1" x14ac:dyDescent="0.35">
      <c r="A20" s="43">
        <v>2025</v>
      </c>
      <c r="B20" s="44">
        <v>65800000</v>
      </c>
      <c r="C20" s="56">
        <v>0.65910237014624307</v>
      </c>
      <c r="D20" s="75" t="s">
        <v>277</v>
      </c>
      <c r="E20" s="76" t="s">
        <v>277</v>
      </c>
    </row>
    <row r="21" spans="1:5" s="136" customFormat="1" ht="18" customHeight="1" x14ac:dyDescent="0.35">
      <c r="A21" s="43">
        <v>2026</v>
      </c>
      <c r="B21" s="44">
        <v>90430000</v>
      </c>
      <c r="C21" s="56">
        <v>0.37431610942249249</v>
      </c>
      <c r="D21" s="75" t="s">
        <v>277</v>
      </c>
      <c r="E21" s="76" t="s">
        <v>277</v>
      </c>
    </row>
    <row r="22" spans="1:5" s="159" customFormat="1" ht="18" customHeight="1" x14ac:dyDescent="0.35">
      <c r="A22" s="43">
        <v>2027</v>
      </c>
      <c r="B22" s="44">
        <v>102800000</v>
      </c>
      <c r="C22" s="56">
        <v>0.13679088797965266</v>
      </c>
      <c r="D22" s="75" t="s">
        <v>277</v>
      </c>
      <c r="E22" s="76" t="s">
        <v>277</v>
      </c>
    </row>
    <row r="23" spans="1:5" s="161" customFormat="1" ht="18" customHeight="1" x14ac:dyDescent="0.35">
      <c r="A23" s="43">
        <v>2028</v>
      </c>
      <c r="B23" s="44">
        <v>109870000</v>
      </c>
      <c r="C23" s="56">
        <v>6.8774319066147838E-2</v>
      </c>
      <c r="D23" s="75" t="s">
        <v>277</v>
      </c>
      <c r="E23" s="76" t="s">
        <v>277</v>
      </c>
    </row>
    <row r="24" spans="1:5" s="173" customFormat="1" ht="18" customHeight="1" x14ac:dyDescent="0.35">
      <c r="A24" s="43">
        <v>2029</v>
      </c>
      <c r="B24" s="44">
        <v>115970000</v>
      </c>
      <c r="C24" s="56">
        <v>5.5520160189314716E-2</v>
      </c>
      <c r="D24" s="75" t="s">
        <v>277</v>
      </c>
      <c r="E24" s="76" t="s">
        <v>277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127</v>
      </c>
      <c r="B26" s="3"/>
      <c r="C26" s="3"/>
    </row>
    <row r="27" spans="1:5" s="177" customFormat="1" ht="21.75" customHeight="1" x14ac:dyDescent="0.35">
      <c r="A27" s="30" t="s">
        <v>281</v>
      </c>
      <c r="B27" s="3"/>
      <c r="C27" s="3"/>
    </row>
    <row r="28" spans="1:5" ht="21.75" customHeight="1" x14ac:dyDescent="0.35">
      <c r="A28" s="72" t="s">
        <v>278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8" t="str">
        <f>+Headings!F46</f>
        <v>Page 46</v>
      </c>
      <c r="B30" s="219"/>
      <c r="C30" s="219"/>
      <c r="D30" s="219"/>
      <c r="E30" s="226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5" customWidth="1"/>
    <col min="2" max="2" width="22.7265625" style="165" customWidth="1"/>
    <col min="3" max="3" width="15.26953125" style="165" customWidth="1"/>
    <col min="4" max="4" width="20.6328125" style="166" customWidth="1"/>
    <col min="5" max="16384" width="10.7265625" style="166"/>
  </cols>
  <sheetData>
    <row r="1" spans="1:4" ht="23.4" x14ac:dyDescent="0.35">
      <c r="A1" s="225" t="str">
        <f>Headings!E47</f>
        <v>August 2020 King County Inflation + Population Index Forecast</v>
      </c>
      <c r="B1" s="229"/>
      <c r="C1" s="229"/>
      <c r="D1" s="229"/>
    </row>
    <row r="2" spans="1:4" ht="21.75" customHeight="1" x14ac:dyDescent="0.35">
      <c r="A2" s="225" t="s">
        <v>88</v>
      </c>
      <c r="B2" s="226"/>
      <c r="C2" s="226"/>
      <c r="D2" s="226"/>
    </row>
    <row r="4" spans="1:4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</row>
    <row r="5" spans="1:4" s="53" customFormat="1" ht="18" customHeight="1" x14ac:dyDescent="0.35">
      <c r="A5" s="38">
        <v>2010</v>
      </c>
      <c r="B5" s="78" t="s">
        <v>82</v>
      </c>
      <c r="C5" s="74" t="s">
        <v>82</v>
      </c>
      <c r="D5" s="83" t="s">
        <v>82</v>
      </c>
    </row>
    <row r="6" spans="1:4" s="53" customFormat="1" ht="18" customHeight="1" x14ac:dyDescent="0.35">
      <c r="A6" s="43">
        <v>2011</v>
      </c>
      <c r="B6" s="87" t="s">
        <v>82</v>
      </c>
      <c r="C6" s="170" t="s">
        <v>82</v>
      </c>
      <c r="D6" s="75" t="s">
        <v>82</v>
      </c>
    </row>
    <row r="7" spans="1:4" s="53" customFormat="1" ht="18" customHeight="1" x14ac:dyDescent="0.35">
      <c r="A7" s="43">
        <v>2012</v>
      </c>
      <c r="B7" s="87" t="s">
        <v>82</v>
      </c>
      <c r="C7" s="115" t="s">
        <v>82</v>
      </c>
      <c r="D7" s="75" t="s">
        <v>82</v>
      </c>
    </row>
    <row r="8" spans="1:4" s="53" customFormat="1" ht="18" customHeight="1" x14ac:dyDescent="0.35">
      <c r="A8" s="43">
        <v>2013</v>
      </c>
      <c r="B8" s="87" t="s">
        <v>82</v>
      </c>
      <c r="C8" s="115" t="s">
        <v>82</v>
      </c>
      <c r="D8" s="75" t="s">
        <v>82</v>
      </c>
    </row>
    <row r="9" spans="1:4" s="53" customFormat="1" ht="18" customHeight="1" x14ac:dyDescent="0.35">
      <c r="A9" s="43">
        <v>2014</v>
      </c>
      <c r="B9" s="87" t="s">
        <v>82</v>
      </c>
      <c r="C9" s="115" t="s">
        <v>82</v>
      </c>
      <c r="D9" s="75" t="s">
        <v>82</v>
      </c>
    </row>
    <row r="10" spans="1:4" s="53" customFormat="1" ht="18" customHeight="1" x14ac:dyDescent="0.35">
      <c r="A10" s="43">
        <v>2015</v>
      </c>
      <c r="B10" s="211">
        <v>1.040051713251938</v>
      </c>
      <c r="C10" s="115" t="s">
        <v>82</v>
      </c>
      <c r="D10" s="75">
        <v>0</v>
      </c>
    </row>
    <row r="11" spans="1:4" s="53" customFormat="1" ht="18" customHeight="1" x14ac:dyDescent="0.35">
      <c r="A11" s="43">
        <v>2016</v>
      </c>
      <c r="B11" s="211">
        <v>1.0301740202728205</v>
      </c>
      <c r="C11" s="45">
        <v>-9.8776929791175583E-3</v>
      </c>
      <c r="D11" s="75">
        <v>0</v>
      </c>
    </row>
    <row r="12" spans="1:4" s="53" customFormat="1" ht="18" customHeight="1" x14ac:dyDescent="0.35">
      <c r="A12" s="43">
        <v>2017</v>
      </c>
      <c r="B12" s="211">
        <v>1.045761618218219</v>
      </c>
      <c r="C12" s="45">
        <v>1.5587597945398546E-2</v>
      </c>
      <c r="D12" s="75">
        <v>0</v>
      </c>
    </row>
    <row r="13" spans="1:4" s="53" customFormat="1" ht="18" customHeight="1" x14ac:dyDescent="0.35">
      <c r="A13" s="43">
        <v>2018</v>
      </c>
      <c r="B13" s="211">
        <v>1.051940960155878</v>
      </c>
      <c r="C13" s="45">
        <v>6.1793419376590109E-3</v>
      </c>
      <c r="D13" s="75">
        <v>0</v>
      </c>
    </row>
    <row r="14" spans="1:4" s="53" customFormat="1" ht="18" customHeight="1" x14ac:dyDescent="0.35">
      <c r="A14" s="43">
        <v>2019</v>
      </c>
      <c r="B14" s="211">
        <v>1.0534871303362883</v>
      </c>
      <c r="C14" s="45">
        <v>1.5461701804102557E-3</v>
      </c>
      <c r="D14" s="75">
        <v>0</v>
      </c>
    </row>
    <row r="15" spans="1:4" s="53" customFormat="1" ht="18" customHeight="1" thickBot="1" x14ac:dyDescent="0.4">
      <c r="A15" s="48">
        <v>2020</v>
      </c>
      <c r="B15" s="212">
        <v>1.0317000000000001</v>
      </c>
      <c r="C15" s="50">
        <v>-2.1787130336288207E-2</v>
      </c>
      <c r="D15" s="85">
        <v>-3.2856882050902314E-5</v>
      </c>
    </row>
    <row r="16" spans="1:4" s="53" customFormat="1" ht="18" customHeight="1" thickTop="1" x14ac:dyDescent="0.35">
      <c r="A16" s="43">
        <v>2021</v>
      </c>
      <c r="B16" s="211">
        <v>1.0248853857005675</v>
      </c>
      <c r="C16" s="45">
        <v>-6.8146142994325309E-3</v>
      </c>
      <c r="D16" s="75">
        <v>6.1556277799346137E-3</v>
      </c>
    </row>
    <row r="17" spans="1:4" s="53" customFormat="1" ht="18" customHeight="1" x14ac:dyDescent="0.35">
      <c r="A17" s="43">
        <v>2022</v>
      </c>
      <c r="B17" s="211">
        <v>1.0337873917532683</v>
      </c>
      <c r="C17" s="45">
        <v>8.9020060527007505E-3</v>
      </c>
      <c r="D17" s="75">
        <v>5.2161885341672765E-3</v>
      </c>
    </row>
    <row r="18" spans="1:4" s="53" customFormat="1" ht="18" customHeight="1" x14ac:dyDescent="0.35">
      <c r="A18" s="43">
        <v>2023</v>
      </c>
      <c r="B18" s="211">
        <v>1.037044741460428</v>
      </c>
      <c r="C18" s="45">
        <v>3.2573497071597401E-3</v>
      </c>
      <c r="D18" s="75">
        <v>2.2754093319670154E-3</v>
      </c>
    </row>
    <row r="19" spans="1:4" s="53" customFormat="1" ht="18" customHeight="1" x14ac:dyDescent="0.35">
      <c r="A19" s="43">
        <v>2024</v>
      </c>
      <c r="B19" s="211">
        <v>1.0364954714713224</v>
      </c>
      <c r="C19" s="45">
        <v>-5.4926998910564961E-4</v>
      </c>
      <c r="D19" s="75">
        <v>3.9682800926306161E-3</v>
      </c>
    </row>
    <row r="20" spans="1:4" ht="18" customHeight="1" x14ac:dyDescent="0.35">
      <c r="A20" s="43">
        <v>2025</v>
      </c>
      <c r="B20" s="211">
        <v>1.0356738624742308</v>
      </c>
      <c r="C20" s="45">
        <v>-8.2160899709160518E-4</v>
      </c>
      <c r="D20" s="75">
        <v>3.8273553134609006E-3</v>
      </c>
    </row>
    <row r="21" spans="1:4" ht="18" customHeight="1" x14ac:dyDescent="0.35">
      <c r="A21" s="43">
        <v>2026</v>
      </c>
      <c r="B21" s="211">
        <v>1.0353084849601</v>
      </c>
      <c r="C21" s="45">
        <v>-3.6537751413079356E-4</v>
      </c>
      <c r="D21" s="75">
        <v>3.9653060763009673E-3</v>
      </c>
    </row>
    <row r="22" spans="1:4" ht="18" customHeight="1" x14ac:dyDescent="0.35">
      <c r="A22" s="43">
        <v>2027</v>
      </c>
      <c r="B22" s="211">
        <v>1.0350523430902967</v>
      </c>
      <c r="C22" s="45">
        <v>-2.5614186980327247E-4</v>
      </c>
      <c r="D22" s="75">
        <v>3.8874492744376266E-3</v>
      </c>
    </row>
    <row r="23" spans="1:4" ht="18" customHeight="1" x14ac:dyDescent="0.35">
      <c r="A23" s="43">
        <v>2028</v>
      </c>
      <c r="B23" s="211">
        <v>1.0351179360803295</v>
      </c>
      <c r="C23" s="45">
        <v>6.5592990032836695E-5</v>
      </c>
      <c r="D23" s="75">
        <v>3.3465141837509815E-3</v>
      </c>
    </row>
    <row r="24" spans="1:4" s="173" customFormat="1" ht="18" customHeight="1" x14ac:dyDescent="0.35">
      <c r="A24" s="43">
        <v>2029</v>
      </c>
      <c r="B24" s="211">
        <v>1.0344139480774219</v>
      </c>
      <c r="C24" s="45">
        <v>-7.0398800290760732E-4</v>
      </c>
      <c r="D24" s="75">
        <v>3.0732324217932483E-3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269</v>
      </c>
      <c r="B26" s="3"/>
      <c r="C26" s="3"/>
    </row>
    <row r="27" spans="1:4" ht="21.75" customHeight="1" x14ac:dyDescent="0.35">
      <c r="A27" s="72" t="s">
        <v>271</v>
      </c>
      <c r="B27" s="3"/>
      <c r="C27" s="3"/>
    </row>
    <row r="28" spans="1:4" ht="21.75" customHeight="1" x14ac:dyDescent="0.35">
      <c r="A28" s="72" t="s">
        <v>270</v>
      </c>
      <c r="B28" s="3"/>
      <c r="C28" s="3"/>
    </row>
    <row r="29" spans="1:4" ht="21.75" customHeight="1" x14ac:dyDescent="0.35">
      <c r="A29" s="3"/>
      <c r="B29" s="166"/>
      <c r="C29" s="166"/>
    </row>
    <row r="30" spans="1:4" ht="21.75" customHeight="1" x14ac:dyDescent="0.35">
      <c r="A30" s="218" t="str">
        <f>Headings!H47</f>
        <v>Page 47</v>
      </c>
      <c r="B30" s="219"/>
      <c r="C30" s="219"/>
      <c r="D30" s="219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H13" sqref="H13"/>
    </sheetView>
  </sheetViews>
  <sheetFormatPr defaultColWidth="10.7265625" defaultRowHeight="21.75" customHeight="1" x14ac:dyDescent="0.35"/>
  <cols>
    <col min="1" max="1" width="29.08984375" style="145" customWidth="1"/>
    <col min="2" max="3" width="22.453125" style="145" customWidth="1"/>
    <col min="4" max="16384" width="10.7265625" style="146"/>
  </cols>
  <sheetData>
    <row r="1" spans="1:4" ht="21.75" customHeight="1" x14ac:dyDescent="0.35">
      <c r="A1" s="234"/>
      <c r="B1" s="234"/>
      <c r="C1" s="234"/>
    </row>
    <row r="2" spans="1:4" ht="22.5" customHeight="1" x14ac:dyDescent="0.35">
      <c r="A2" s="234" t="s">
        <v>213</v>
      </c>
      <c r="B2" s="234"/>
      <c r="C2" s="234"/>
    </row>
    <row r="4" spans="1:4" s="22" customFormat="1" ht="21.75" customHeight="1" x14ac:dyDescent="0.35">
      <c r="A4" s="155" t="s">
        <v>26</v>
      </c>
      <c r="B4" s="156" t="s">
        <v>85</v>
      </c>
      <c r="C4" s="157" t="s">
        <v>256</v>
      </c>
      <c r="D4" s="147"/>
    </row>
    <row r="5" spans="1:4" s="53" customFormat="1" ht="18" customHeight="1" x14ac:dyDescent="0.35">
      <c r="A5" s="201" t="s">
        <v>257</v>
      </c>
      <c r="B5" s="202">
        <v>43830</v>
      </c>
      <c r="C5" s="203">
        <v>19332.982026675352</v>
      </c>
      <c r="D5" s="58"/>
    </row>
    <row r="6" spans="1:4" s="53" customFormat="1" ht="18" customHeight="1" x14ac:dyDescent="0.35">
      <c r="A6" s="201" t="s">
        <v>261</v>
      </c>
      <c r="B6" s="202">
        <v>44196</v>
      </c>
      <c r="C6" s="203">
        <v>17185.552693965466</v>
      </c>
      <c r="D6" s="58"/>
    </row>
    <row r="7" spans="1:4" s="53" customFormat="1" ht="18" customHeight="1" x14ac:dyDescent="0.35">
      <c r="A7" s="201" t="s">
        <v>255</v>
      </c>
      <c r="B7" s="202">
        <v>44561</v>
      </c>
      <c r="C7" s="203">
        <v>25348.027436768054</v>
      </c>
      <c r="D7" s="58"/>
    </row>
    <row r="8" spans="1:4" s="53" customFormat="1" ht="18" customHeight="1" x14ac:dyDescent="0.35">
      <c r="A8" s="201" t="s">
        <v>262</v>
      </c>
      <c r="B8" s="202">
        <v>44926</v>
      </c>
      <c r="C8" s="203">
        <v>7088.7600764476256</v>
      </c>
      <c r="D8" s="58"/>
    </row>
    <row r="9" spans="1:4" s="53" customFormat="1" ht="36" customHeight="1" x14ac:dyDescent="0.35">
      <c r="A9" s="204" t="s">
        <v>264</v>
      </c>
      <c r="B9" s="152">
        <v>45291</v>
      </c>
      <c r="C9" s="184">
        <v>22878.38173694698</v>
      </c>
      <c r="D9" s="58"/>
    </row>
    <row r="10" spans="1:4" s="53" customFormat="1" ht="18" customHeight="1" x14ac:dyDescent="0.35">
      <c r="A10" s="43"/>
      <c r="B10" s="97"/>
      <c r="C10" s="45"/>
      <c r="D10" s="58"/>
    </row>
    <row r="11" spans="1:4" s="53" customFormat="1" ht="21.75" customHeight="1" x14ac:dyDescent="0.35">
      <c r="A11" s="154" t="s">
        <v>105</v>
      </c>
      <c r="B11" s="97"/>
      <c r="C11" s="45"/>
      <c r="D11" s="58"/>
    </row>
    <row r="12" spans="1:4" s="53" customFormat="1" ht="18" customHeight="1" x14ac:dyDescent="0.35">
      <c r="A12" s="151" t="s">
        <v>64</v>
      </c>
      <c r="B12" s="97"/>
      <c r="C12" s="45"/>
      <c r="D12" s="58"/>
    </row>
    <row r="13" spans="1:4" s="53" customFormat="1" ht="18" customHeight="1" x14ac:dyDescent="0.35">
      <c r="A13" s="151" t="s">
        <v>206</v>
      </c>
      <c r="B13" s="97"/>
      <c r="C13" s="45"/>
      <c r="D13" s="58"/>
    </row>
    <row r="14" spans="1:4" s="53" customFormat="1" ht="18" customHeight="1" x14ac:dyDescent="0.35">
      <c r="A14" s="43"/>
      <c r="B14" s="97"/>
      <c r="C14" s="45"/>
      <c r="D14" s="58"/>
    </row>
    <row r="15" spans="1:4" s="53" customFormat="1" ht="21.75" customHeight="1" x14ac:dyDescent="0.35">
      <c r="A15" s="154" t="s">
        <v>122</v>
      </c>
      <c r="B15" s="97"/>
      <c r="C15" s="45"/>
      <c r="D15" s="58"/>
    </row>
    <row r="16" spans="1:4" s="53" customFormat="1" ht="18" customHeight="1" x14ac:dyDescent="0.35">
      <c r="A16" s="151" t="s">
        <v>31</v>
      </c>
      <c r="B16" s="97"/>
      <c r="C16" s="45"/>
      <c r="D16" s="58"/>
    </row>
    <row r="17" spans="1:4" s="53" customFormat="1" ht="18" customHeight="1" x14ac:dyDescent="0.35">
      <c r="A17" s="151" t="s">
        <v>207</v>
      </c>
      <c r="B17" s="97"/>
      <c r="C17" s="45"/>
      <c r="D17" s="58"/>
    </row>
    <row r="18" spans="1:4" s="53" customFormat="1" ht="18" customHeight="1" x14ac:dyDescent="0.35">
      <c r="A18" s="158" t="s">
        <v>244</v>
      </c>
      <c r="B18" s="97"/>
      <c r="C18" s="45"/>
      <c r="D18" s="58"/>
    </row>
    <row r="19" spans="1:4" s="53" customFormat="1" ht="18" customHeight="1" x14ac:dyDescent="0.35">
      <c r="A19" s="158" t="s">
        <v>245</v>
      </c>
      <c r="B19" s="97"/>
      <c r="C19" s="45"/>
      <c r="D19" s="58"/>
    </row>
    <row r="20" spans="1:4" s="53" customFormat="1" ht="18" customHeight="1" x14ac:dyDescent="0.35">
      <c r="A20" s="158" t="s">
        <v>208</v>
      </c>
      <c r="B20" s="97"/>
      <c r="C20" s="45"/>
      <c r="D20" s="58"/>
    </row>
    <row r="21" spans="1:4" s="53" customFormat="1" ht="18" customHeight="1" x14ac:dyDescent="0.35">
      <c r="A21" s="43"/>
      <c r="B21" s="97"/>
      <c r="C21" s="45"/>
      <c r="D21" s="58"/>
    </row>
    <row r="22" spans="1:4" s="53" customFormat="1" ht="21.75" customHeight="1" x14ac:dyDescent="0.35">
      <c r="A22" s="154" t="s">
        <v>139</v>
      </c>
      <c r="B22" s="97"/>
      <c r="C22" s="45"/>
      <c r="D22" s="58"/>
    </row>
    <row r="23" spans="1:4" s="53" customFormat="1" ht="18" customHeight="1" x14ac:dyDescent="0.35">
      <c r="A23" s="43" t="s">
        <v>209</v>
      </c>
      <c r="B23" s="148"/>
      <c r="C23" s="115"/>
      <c r="D23" s="58"/>
    </row>
    <row r="24" spans="1:4" ht="18" customHeight="1" x14ac:dyDescent="0.35">
      <c r="A24" s="151" t="s">
        <v>141</v>
      </c>
      <c r="B24" s="148"/>
      <c r="C24" s="115"/>
      <c r="D24" s="10"/>
    </row>
    <row r="25" spans="1:4" ht="18" customHeight="1" x14ac:dyDescent="0.35">
      <c r="A25" s="43"/>
      <c r="B25" s="148"/>
      <c r="C25" s="115"/>
      <c r="D25" s="10"/>
    </row>
    <row r="26" spans="1:4" ht="21.75" customHeight="1" x14ac:dyDescent="0.35">
      <c r="A26" s="153" t="s">
        <v>71</v>
      </c>
      <c r="B26" s="149"/>
      <c r="C26" s="149"/>
      <c r="D26" s="10"/>
    </row>
    <row r="27" spans="1:4" ht="18" customHeight="1" x14ac:dyDescent="0.35">
      <c r="A27" s="150" t="s">
        <v>9</v>
      </c>
      <c r="B27" s="149"/>
      <c r="C27" s="149"/>
      <c r="D27" s="10"/>
    </row>
    <row r="28" spans="1:4" ht="18" customHeight="1" x14ac:dyDescent="0.35">
      <c r="A28" s="150" t="s">
        <v>224</v>
      </c>
      <c r="B28" s="149"/>
      <c r="C28" s="149"/>
      <c r="D28" s="10"/>
    </row>
    <row r="29" spans="1:4" ht="30" customHeight="1" x14ac:dyDescent="0.35">
      <c r="A29" s="3"/>
      <c r="B29" s="146"/>
      <c r="C29" s="146"/>
    </row>
    <row r="30" spans="1:4" ht="21.75" customHeight="1" x14ac:dyDescent="0.35">
      <c r="A30" s="218" t="str">
        <f>Headings!H48</f>
        <v>Page 48</v>
      </c>
      <c r="B30" s="218"/>
      <c r="C30" s="218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1"/>
  <sheetViews>
    <sheetView topLeftCell="A55" zoomScale="75" zoomScaleNormal="75" workbookViewId="0"/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272</v>
      </c>
      <c r="B1" s="20" t="s">
        <v>92</v>
      </c>
      <c r="C1" s="20" t="s">
        <v>91</v>
      </c>
      <c r="D1" s="20" t="s">
        <v>93</v>
      </c>
      <c r="E1" s="20" t="s">
        <v>94</v>
      </c>
    </row>
    <row r="2" spans="1:8" x14ac:dyDescent="0.35">
      <c r="A2" s="12" t="s">
        <v>272</v>
      </c>
      <c r="B2" s="12">
        <v>2020</v>
      </c>
      <c r="C2" s="10" t="s">
        <v>63</v>
      </c>
      <c r="D2" s="12" t="s">
        <v>92</v>
      </c>
      <c r="E2" s="12" t="str">
        <f>CONCATENATE(Headings!A2," ",Headings!B2," ",Headings!C2," ",Headings!D2)</f>
        <v>August 2020 Countywide Assessed Value Forecast</v>
      </c>
      <c r="F2" s="12" t="str">
        <f>H2</f>
        <v>Page 2</v>
      </c>
      <c r="G2" s="12" t="str">
        <f>CONCATENATE(A2," ",B2," ",D2," ",H2)</f>
        <v>August 2020 Forecast Page 2</v>
      </c>
      <c r="H2" s="12" t="s">
        <v>65</v>
      </c>
    </row>
    <row r="3" spans="1:8" x14ac:dyDescent="0.35">
      <c r="A3" s="12" t="s">
        <v>272</v>
      </c>
      <c r="B3" s="12">
        <v>2020</v>
      </c>
      <c r="C3" s="10" t="s">
        <v>78</v>
      </c>
      <c r="D3" s="12" t="s">
        <v>92</v>
      </c>
      <c r="E3" s="12" t="str">
        <f>CONCATENATE(Headings!A3," ",Headings!B3," ",Headings!C3," ",Headings!D3)</f>
        <v>August 2020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August 2020 Forecast Page 3</v>
      </c>
      <c r="H3" s="12" t="s">
        <v>66</v>
      </c>
    </row>
    <row r="4" spans="1:8" x14ac:dyDescent="0.35">
      <c r="A4" s="12" t="s">
        <v>272</v>
      </c>
      <c r="B4" s="12">
        <v>2020</v>
      </c>
      <c r="C4" s="10" t="s">
        <v>99</v>
      </c>
      <c r="D4" s="12" t="s">
        <v>92</v>
      </c>
      <c r="E4" s="12" t="str">
        <f>CONCATENATE(Headings!A4," ",Headings!B4," ",Headings!C4," ",Headings!D4)</f>
        <v>August 2020 Countywide New Construction Forecast</v>
      </c>
      <c r="F4" s="12" t="str">
        <f t="shared" si="0"/>
        <v>Page 4</v>
      </c>
      <c r="G4" s="12" t="str">
        <f t="shared" si="1"/>
        <v>August 2020 Forecast Page 4</v>
      </c>
      <c r="H4" s="12" t="s">
        <v>67</v>
      </c>
    </row>
    <row r="5" spans="1:8" x14ac:dyDescent="0.35">
      <c r="A5" s="12" t="s">
        <v>272</v>
      </c>
      <c r="B5" s="12">
        <v>2020</v>
      </c>
      <c r="C5" s="10" t="s">
        <v>77</v>
      </c>
      <c r="D5" s="12" t="s">
        <v>92</v>
      </c>
      <c r="E5" s="12" t="str">
        <f>CONCATENATE(Headings!A5," ",Headings!B5," ",Headings!C5," ",Headings!D5)</f>
        <v>August 2020 Unincorporated New Construction Forecast</v>
      </c>
      <c r="F5" s="12" t="str">
        <f t="shared" si="0"/>
        <v>Page 5</v>
      </c>
      <c r="G5" s="12" t="str">
        <f t="shared" si="1"/>
        <v>August 2020 Forecast Page 5</v>
      </c>
      <c r="H5" s="12" t="s">
        <v>68</v>
      </c>
    </row>
    <row r="6" spans="1:8" x14ac:dyDescent="0.35">
      <c r="A6" s="12" t="s">
        <v>272</v>
      </c>
      <c r="B6" s="12">
        <v>2020</v>
      </c>
      <c r="C6" s="10" t="s">
        <v>25</v>
      </c>
      <c r="D6" s="12" t="s">
        <v>92</v>
      </c>
      <c r="E6" s="12" t="str">
        <f>CONCATENATE(Headings!A6," ",Headings!B6," ",Headings!C6," ",Headings!D6)</f>
        <v>August 2020 King County Sales and Use Taxbase Forecast</v>
      </c>
      <c r="F6" s="12" t="str">
        <f t="shared" si="0"/>
        <v>Page 6</v>
      </c>
      <c r="G6" s="12" t="str">
        <f t="shared" si="1"/>
        <v>August 2020 Forecast Page 6</v>
      </c>
      <c r="H6" s="12" t="s">
        <v>16</v>
      </c>
    </row>
    <row r="7" spans="1:8" x14ac:dyDescent="0.35">
      <c r="A7" s="12" t="s">
        <v>272</v>
      </c>
      <c r="B7" s="12">
        <v>2020</v>
      </c>
      <c r="C7" s="10" t="s">
        <v>90</v>
      </c>
      <c r="D7" s="12" t="s">
        <v>92</v>
      </c>
      <c r="E7" s="12" t="str">
        <f>CONCATENATE(Headings!A7," ",Headings!B7," ",Headings!C7," ",Headings!D7)</f>
        <v>August 2020 Local and Option Sales Tax Forecast</v>
      </c>
      <c r="F7" s="12" t="str">
        <f t="shared" si="0"/>
        <v>Page 7</v>
      </c>
      <c r="G7" s="12" t="str">
        <f t="shared" si="1"/>
        <v>August 2020 Forecast Page 7</v>
      </c>
      <c r="H7" s="12" t="s">
        <v>118</v>
      </c>
    </row>
    <row r="8" spans="1:8" x14ac:dyDescent="0.35">
      <c r="A8" s="12" t="s">
        <v>272</v>
      </c>
      <c r="B8" s="12">
        <v>2020</v>
      </c>
      <c r="C8" s="10" t="s">
        <v>46</v>
      </c>
      <c r="D8" s="12" t="s">
        <v>92</v>
      </c>
      <c r="E8" s="12" t="str">
        <f>CONCATENATE(Headings!A8," ",Headings!B8," ",Headings!C8," ",Headings!D8)</f>
        <v>August 2020 Metro Transit Sales Tax Forecast</v>
      </c>
      <c r="F8" s="12" t="str">
        <f t="shared" si="0"/>
        <v>Page 8</v>
      </c>
      <c r="G8" s="12" t="str">
        <f t="shared" si="1"/>
        <v>August 2020 Forecast Page 8</v>
      </c>
      <c r="H8" s="12" t="s">
        <v>119</v>
      </c>
    </row>
    <row r="9" spans="1:8" x14ac:dyDescent="0.35">
      <c r="A9" s="12" t="s">
        <v>272</v>
      </c>
      <c r="B9" s="12">
        <v>2020</v>
      </c>
      <c r="C9" s="10" t="s">
        <v>34</v>
      </c>
      <c r="D9" s="12" t="s">
        <v>92</v>
      </c>
      <c r="E9" s="12" t="str">
        <f>CONCATENATE(Headings!A9," ",Headings!B9," ",Headings!C9," ",Headings!D9)</f>
        <v>August 2020 Mental Health Sales Tax Forecast</v>
      </c>
      <c r="F9" s="12" t="str">
        <f t="shared" si="0"/>
        <v>Page 9</v>
      </c>
      <c r="G9" s="12" t="str">
        <f t="shared" si="1"/>
        <v>August 2020 Forecast Page 9</v>
      </c>
      <c r="H9" s="12" t="s">
        <v>120</v>
      </c>
    </row>
    <row r="10" spans="1:8" x14ac:dyDescent="0.35">
      <c r="A10" s="12" t="s">
        <v>272</v>
      </c>
      <c r="B10" s="12">
        <v>2020</v>
      </c>
      <c r="C10" s="10" t="s">
        <v>89</v>
      </c>
      <c r="D10" s="12" t="s">
        <v>92</v>
      </c>
      <c r="E10" s="12" t="str">
        <f>CONCATENATE(Headings!A10," ",Headings!B10," ",Headings!C10," ",Headings!D10)</f>
        <v>August 2020 Criminal Justice Sales Tax Forecast</v>
      </c>
      <c r="F10" s="12" t="str">
        <f t="shared" si="0"/>
        <v>Page 10</v>
      </c>
      <c r="G10" s="12" t="str">
        <f t="shared" si="1"/>
        <v>August 2020 Forecast Page 10</v>
      </c>
      <c r="H10" s="12" t="s">
        <v>86</v>
      </c>
    </row>
    <row r="11" spans="1:8" x14ac:dyDescent="0.35">
      <c r="A11" s="12" t="s">
        <v>272</v>
      </c>
      <c r="B11" s="12">
        <v>2020</v>
      </c>
      <c r="C11" s="10" t="s">
        <v>103</v>
      </c>
      <c r="D11" s="12" t="s">
        <v>92</v>
      </c>
      <c r="E11" s="12" t="str">
        <f>CONCATENATE(Headings!A11," ",Headings!B11," ",Headings!C11," ",Headings!D11)</f>
        <v>August 2020 Hotel Sales Tax Forecast</v>
      </c>
      <c r="F11" s="12" t="str">
        <f t="shared" si="0"/>
        <v>Page 11</v>
      </c>
      <c r="G11" s="12" t="str">
        <f t="shared" si="1"/>
        <v>August 2020 Forecast Page 11</v>
      </c>
      <c r="H11" s="12" t="s">
        <v>72</v>
      </c>
    </row>
    <row r="12" spans="1:8" x14ac:dyDescent="0.35">
      <c r="A12" s="12" t="s">
        <v>272</v>
      </c>
      <c r="B12" s="12">
        <v>2020</v>
      </c>
      <c r="C12" s="10" t="s">
        <v>248</v>
      </c>
      <c r="D12" s="12" t="s">
        <v>92</v>
      </c>
      <c r="E12" s="12" t="str">
        <f>CONCATENATE(Headings!A12," ",Headings!B12," ",Headings!C12," ",Headings!D12)</f>
        <v>August 2020 Hotel Tax (HB 2015) Forecast</v>
      </c>
      <c r="F12" s="12" t="str">
        <f>H12</f>
        <v>Page 12</v>
      </c>
      <c r="G12" s="12" t="str">
        <f>CONCATENATE(A12," ",B12," ",D12," ",H12)</f>
        <v>August 2020 Forecast Page 12</v>
      </c>
      <c r="H12" s="12" t="s">
        <v>73</v>
      </c>
    </row>
    <row r="13" spans="1:8" x14ac:dyDescent="0.35">
      <c r="A13" s="12" t="s">
        <v>272</v>
      </c>
      <c r="B13" s="12">
        <v>2020</v>
      </c>
      <c r="C13" s="10" t="s">
        <v>98</v>
      </c>
      <c r="D13" s="12" t="s">
        <v>92</v>
      </c>
      <c r="E13" s="12" t="str">
        <f>CONCATENATE(Headings!A13," ",Headings!B13," ",Headings!C13," ",Headings!D13)</f>
        <v>August 2020 Rental Car Sales Tax Forecast</v>
      </c>
      <c r="F13" s="12" t="str">
        <f t="shared" si="0"/>
        <v>Page 13</v>
      </c>
      <c r="G13" s="12" t="str">
        <f t="shared" si="1"/>
        <v>August 2020 Forecast Page 13</v>
      </c>
      <c r="H13" s="12" t="s">
        <v>74</v>
      </c>
    </row>
    <row r="14" spans="1:8" x14ac:dyDescent="0.35">
      <c r="A14" s="12" t="s">
        <v>272</v>
      </c>
      <c r="B14" s="12">
        <v>2020</v>
      </c>
      <c r="C14" s="10" t="s">
        <v>109</v>
      </c>
      <c r="D14" s="12" t="s">
        <v>92</v>
      </c>
      <c r="E14" s="12" t="str">
        <f>CONCATENATE(Headings!A14," ",Headings!B14," ",Headings!C14," ",Headings!D14)</f>
        <v>August 2020 Real Estate Excise Tax (REET 1) Forecast</v>
      </c>
      <c r="F14" s="12" t="str">
        <f t="shared" si="0"/>
        <v>Page 14</v>
      </c>
      <c r="G14" s="12" t="str">
        <f t="shared" si="1"/>
        <v>August 2020 Forecast Page 14</v>
      </c>
      <c r="H14" s="12" t="s">
        <v>75</v>
      </c>
    </row>
    <row r="15" spans="1:8" x14ac:dyDescent="0.35">
      <c r="A15" s="12" t="s">
        <v>272</v>
      </c>
      <c r="B15" s="12">
        <v>2020</v>
      </c>
      <c r="C15" s="10" t="s">
        <v>108</v>
      </c>
      <c r="D15" s="12" t="s">
        <v>92</v>
      </c>
      <c r="E15" s="12" t="str">
        <f>CONCATENATE(Headings!A15," ",Headings!B15," ",Headings!C15," ",Headings!D15)</f>
        <v>August 2020 Investment Pool Nominal Rate of Return Forecast</v>
      </c>
      <c r="F15" s="12" t="str">
        <f t="shared" si="0"/>
        <v>Page 15</v>
      </c>
      <c r="G15" s="12" t="str">
        <f t="shared" si="1"/>
        <v>August 2020 Forecast Page 15</v>
      </c>
      <c r="H15" s="12" t="s">
        <v>76</v>
      </c>
    </row>
    <row r="16" spans="1:8" x14ac:dyDescent="0.35">
      <c r="A16" s="12" t="s">
        <v>272</v>
      </c>
      <c r="B16" s="12">
        <v>2020</v>
      </c>
      <c r="C16" s="10" t="s">
        <v>57</v>
      </c>
      <c r="D16" s="12" t="s">
        <v>92</v>
      </c>
      <c r="E16" s="12" t="str">
        <f>CONCATENATE(Headings!A16," ",Headings!B16," ",Headings!C16," ",Headings!D16)</f>
        <v>August 2020 Investment Pool Real Rate of Return Forecast</v>
      </c>
      <c r="F16" s="12" t="str">
        <f t="shared" si="0"/>
        <v>Page 16</v>
      </c>
      <c r="G16" s="12" t="str">
        <f t="shared" si="1"/>
        <v>August 2020 Forecast Page 16</v>
      </c>
      <c r="H16" s="12" t="s">
        <v>52</v>
      </c>
    </row>
    <row r="17" spans="1:8" x14ac:dyDescent="0.35">
      <c r="A17" s="12" t="s">
        <v>272</v>
      </c>
      <c r="B17" s="12">
        <v>2020</v>
      </c>
      <c r="C17" s="10" t="s">
        <v>59</v>
      </c>
      <c r="D17" s="12" t="s">
        <v>92</v>
      </c>
      <c r="E17" s="12" t="str">
        <f>CONCATENATE(Headings!A17," ",Headings!B17," ",Headings!C17," ",Headings!D17)</f>
        <v>August 2020 National CPI-U Forecast</v>
      </c>
      <c r="F17" s="12" t="str">
        <f t="shared" si="0"/>
        <v>Page 17</v>
      </c>
      <c r="G17" s="12" t="str">
        <f t="shared" si="1"/>
        <v>August 2020 Forecast Page 17</v>
      </c>
      <c r="H17" s="12" t="s">
        <v>53</v>
      </c>
    </row>
    <row r="18" spans="1:8" x14ac:dyDescent="0.35">
      <c r="A18" s="12" t="s">
        <v>272</v>
      </c>
      <c r="B18" s="12">
        <v>2020</v>
      </c>
      <c r="C18" s="10" t="s">
        <v>10</v>
      </c>
      <c r="D18" s="12" t="s">
        <v>92</v>
      </c>
      <c r="E18" s="12" t="str">
        <f>CONCATENATE(Headings!A18," ",Headings!B18," ",Headings!C18," ",Headings!D18)</f>
        <v>August 2020 National CPI-W Forecast</v>
      </c>
      <c r="F18" s="12" t="str">
        <f t="shared" si="0"/>
        <v>Page 18</v>
      </c>
      <c r="G18" s="12" t="str">
        <f t="shared" si="1"/>
        <v>August 2020 Forecast Page 18</v>
      </c>
      <c r="H18" s="12" t="s">
        <v>47</v>
      </c>
    </row>
    <row r="19" spans="1:8" x14ac:dyDescent="0.35">
      <c r="A19" s="12" t="s">
        <v>272</v>
      </c>
      <c r="B19" s="12">
        <v>2020</v>
      </c>
      <c r="C19" s="10" t="s">
        <v>5</v>
      </c>
      <c r="D19" s="12" t="s">
        <v>92</v>
      </c>
      <c r="E19" s="12" t="str">
        <f>CONCATENATE(Headings!A19," ",Headings!B19," ",Headings!C19," ",Headings!D19)</f>
        <v>August 2020 Seattle Annual CPI-U Forecast</v>
      </c>
      <c r="F19" s="12" t="str">
        <f t="shared" si="0"/>
        <v>Page 19</v>
      </c>
      <c r="G19" s="12" t="str">
        <f t="shared" si="1"/>
        <v>August 2020 Forecast Page 19</v>
      </c>
      <c r="H19" s="12" t="s">
        <v>48</v>
      </c>
    </row>
    <row r="20" spans="1:8" x14ac:dyDescent="0.35">
      <c r="A20" s="12" t="s">
        <v>272</v>
      </c>
      <c r="B20" s="12">
        <v>2020</v>
      </c>
      <c r="C20" s="10" t="s">
        <v>169</v>
      </c>
      <c r="D20" s="12" t="s">
        <v>92</v>
      </c>
      <c r="E20" s="12" t="str">
        <f>CONCATENATE(Headings!A20," ",Headings!B20," ",Headings!C20," ",Headings!D20)</f>
        <v>August 2020 June-June Seattle CPI-W Forecast</v>
      </c>
      <c r="F20" s="12" t="str">
        <f t="shared" si="0"/>
        <v>Page 20</v>
      </c>
      <c r="G20" s="12" t="str">
        <f t="shared" si="1"/>
        <v>August 2020 Forecast Page 20</v>
      </c>
      <c r="H20" s="12" t="s">
        <v>49</v>
      </c>
    </row>
    <row r="21" spans="1:8" x14ac:dyDescent="0.35">
      <c r="A21" s="12" t="s">
        <v>272</v>
      </c>
      <c r="B21" s="12">
        <v>2020</v>
      </c>
      <c r="C21" s="10" t="s">
        <v>32</v>
      </c>
      <c r="D21" s="12" t="s">
        <v>92</v>
      </c>
      <c r="E21" s="12" t="str">
        <f>CONCATENATE(Headings!A21," ",Headings!B21," ",Headings!C21," ",Headings!D21)</f>
        <v>August 2020 Outyear COLA Comparison Forecast</v>
      </c>
      <c r="F21" s="12" t="str">
        <f t="shared" si="0"/>
        <v>Page 21</v>
      </c>
      <c r="G21" s="12" t="str">
        <f t="shared" si="1"/>
        <v>August 2020 Forecast Page 21</v>
      </c>
      <c r="H21" s="12" t="s">
        <v>54</v>
      </c>
    </row>
    <row r="22" spans="1:8" x14ac:dyDescent="0.35">
      <c r="A22" s="12" t="s">
        <v>272</v>
      </c>
      <c r="B22" s="12">
        <v>2020</v>
      </c>
      <c r="C22" s="10" t="s">
        <v>101</v>
      </c>
      <c r="D22" s="12" t="s">
        <v>92</v>
      </c>
      <c r="E22" s="12" t="str">
        <f>CONCATENATE(Headings!A22," ",Headings!B22," ",Headings!C22," ",Headings!D22)</f>
        <v>August 2020 Pharmaceuticals PPI Forecast</v>
      </c>
      <c r="F22" s="12" t="str">
        <f t="shared" si="0"/>
        <v>Page 22</v>
      </c>
      <c r="G22" s="12" t="str">
        <f t="shared" si="1"/>
        <v>August 2020 Forecast Page 22</v>
      </c>
      <c r="H22" s="12" t="s">
        <v>55</v>
      </c>
    </row>
    <row r="23" spans="1:8" x14ac:dyDescent="0.35">
      <c r="A23" s="12" t="s">
        <v>272</v>
      </c>
      <c r="B23" s="12">
        <v>2020</v>
      </c>
      <c r="C23" s="10" t="s">
        <v>102</v>
      </c>
      <c r="D23" s="12" t="s">
        <v>92</v>
      </c>
      <c r="E23" s="12" t="str">
        <f>CONCATENATE(Headings!A23," ",Headings!B23," ",Headings!C23," ",Headings!D23)</f>
        <v>August 2020 Transportation CPI Forecast</v>
      </c>
      <c r="F23" s="12" t="str">
        <f t="shared" si="0"/>
        <v>Page 23</v>
      </c>
      <c r="G23" s="12" t="str">
        <f t="shared" si="1"/>
        <v>August 2020 Forecast Page 23</v>
      </c>
      <c r="H23" s="12" t="s">
        <v>129</v>
      </c>
    </row>
    <row r="24" spans="1:8" x14ac:dyDescent="0.35">
      <c r="A24" s="12" t="s">
        <v>272</v>
      </c>
      <c r="B24" s="12">
        <v>2020</v>
      </c>
      <c r="C24" s="10" t="s">
        <v>11</v>
      </c>
      <c r="D24" s="12" t="s">
        <v>92</v>
      </c>
      <c r="E24" s="12" t="str">
        <f>CONCATENATE(Headings!A24," ",Headings!B24," ",Headings!C24," ",Headings!D24)</f>
        <v>August 2020 Retail Gas Forecast</v>
      </c>
      <c r="F24" s="12" t="str">
        <f t="shared" si="0"/>
        <v>Page 24</v>
      </c>
      <c r="G24" s="12" t="str">
        <f t="shared" si="1"/>
        <v>August 2020 Forecast Page 24</v>
      </c>
      <c r="H24" s="12" t="s">
        <v>130</v>
      </c>
    </row>
    <row r="25" spans="1:8" x14ac:dyDescent="0.35">
      <c r="A25" s="12" t="s">
        <v>272</v>
      </c>
      <c r="B25" s="12">
        <v>2020</v>
      </c>
      <c r="C25" s="10" t="s">
        <v>17</v>
      </c>
      <c r="D25" s="12" t="s">
        <v>92</v>
      </c>
      <c r="E25" s="12" t="str">
        <f>CONCATENATE(Headings!A25," ",Headings!B25," ",Headings!C25," ",Headings!D25)</f>
        <v>August 2020 Diesel and Gasoline Forecast</v>
      </c>
      <c r="F25" s="12" t="str">
        <f t="shared" si="0"/>
        <v>Page 25</v>
      </c>
      <c r="G25" s="12" t="str">
        <f t="shared" si="1"/>
        <v>August 2020 Forecast Page 25</v>
      </c>
      <c r="H25" s="12" t="s">
        <v>140</v>
      </c>
    </row>
    <row r="26" spans="1:8" x14ac:dyDescent="0.35">
      <c r="A26" s="12" t="s">
        <v>272</v>
      </c>
      <c r="B26" s="12">
        <v>2020</v>
      </c>
      <c r="C26" s="10" t="s">
        <v>7</v>
      </c>
      <c r="D26" s="12" t="s">
        <v>92</v>
      </c>
      <c r="E26" s="12" t="str">
        <f>CONCATENATE(Headings!A26," ",Headings!B26," ",Headings!C26," ",Headings!D26)</f>
        <v>August 2020 Recorded Documents Forecast</v>
      </c>
      <c r="F26" s="12" t="str">
        <f t="shared" si="0"/>
        <v>Page 26</v>
      </c>
      <c r="G26" s="12" t="str">
        <f t="shared" si="1"/>
        <v>August 2020 Forecast Page 26</v>
      </c>
      <c r="H26" s="12" t="s">
        <v>28</v>
      </c>
    </row>
    <row r="27" spans="1:8" x14ac:dyDescent="0.35">
      <c r="A27" s="12" t="s">
        <v>272</v>
      </c>
      <c r="B27" s="12">
        <v>2020</v>
      </c>
      <c r="C27" s="10" t="s">
        <v>133</v>
      </c>
      <c r="D27" s="12" t="s">
        <v>92</v>
      </c>
      <c r="E27" s="12" t="str">
        <f>CONCATENATE(Headings!A27," ",Headings!B27," ",Headings!C27," ",Headings!D27)</f>
        <v>August 2020 Gambling Tax Forecast</v>
      </c>
      <c r="F27" s="12" t="str">
        <f t="shared" si="0"/>
        <v>Page 27</v>
      </c>
      <c r="G27" s="12" t="str">
        <f t="shared" si="1"/>
        <v>August 2020 Forecast Page 27</v>
      </c>
      <c r="H27" s="12" t="s">
        <v>40</v>
      </c>
    </row>
    <row r="28" spans="1:8" x14ac:dyDescent="0.35">
      <c r="A28" s="12" t="s">
        <v>272</v>
      </c>
      <c r="B28" s="12">
        <v>2020</v>
      </c>
      <c r="C28" s="10" t="s">
        <v>134</v>
      </c>
      <c r="D28" s="12" t="s">
        <v>92</v>
      </c>
      <c r="E28" s="12" t="str">
        <f>CONCATENATE(Headings!A28," ",Headings!B28," ",Headings!C28," ",Headings!D28)</f>
        <v>August 2020 E-911 Tax Forecast</v>
      </c>
      <c r="F28" s="12" t="str">
        <f t="shared" si="0"/>
        <v>Page 28</v>
      </c>
      <c r="G28" s="12" t="str">
        <f t="shared" si="1"/>
        <v>August 2020 Forecast Page 28</v>
      </c>
      <c r="H28" s="12" t="s">
        <v>41</v>
      </c>
    </row>
    <row r="29" spans="1:8" x14ac:dyDescent="0.35">
      <c r="A29" s="12" t="s">
        <v>272</v>
      </c>
      <c r="B29" s="12">
        <v>2020</v>
      </c>
      <c r="C29" s="12" t="s">
        <v>204</v>
      </c>
      <c r="D29" s="12" t="s">
        <v>92</v>
      </c>
      <c r="E29" s="12" t="str">
        <f>CONCATENATE(Headings!A29," ",Headings!B29," ",Headings!C29," ",Headings!D29)</f>
        <v>August 2020 Penalties and Interest on Delinquent Property Taxes Forecast</v>
      </c>
      <c r="F29" s="12" t="str">
        <f t="shared" si="0"/>
        <v>Page 29</v>
      </c>
      <c r="G29" s="12" t="str">
        <f>CONCATENATE(A29," ",B29," ",D29," ",H29)</f>
        <v>August 2020 Forecast Page 29</v>
      </c>
      <c r="H29" s="12" t="s">
        <v>42</v>
      </c>
    </row>
    <row r="30" spans="1:8" x14ac:dyDescent="0.35">
      <c r="A30" s="12" t="s">
        <v>272</v>
      </c>
      <c r="B30" s="12">
        <v>2020</v>
      </c>
      <c r="C30" s="10" t="s">
        <v>116</v>
      </c>
      <c r="D30" s="12" t="s">
        <v>92</v>
      </c>
      <c r="E30" s="12" t="str">
        <f>CONCATENATE(Headings!A30," ",Headings!B30," ",Headings!C30," ",Headings!D30)</f>
        <v>August 2020 Current Expense Property Tax Forecast</v>
      </c>
      <c r="F30" s="12" t="str">
        <f t="shared" si="0"/>
        <v>Page 30</v>
      </c>
      <c r="G30" s="12" t="str">
        <f t="shared" si="1"/>
        <v>August 2020 Forecast Page 30</v>
      </c>
      <c r="H30" s="12" t="s">
        <v>43</v>
      </c>
    </row>
    <row r="31" spans="1:8" x14ac:dyDescent="0.35">
      <c r="A31" s="12" t="s">
        <v>272</v>
      </c>
      <c r="B31" s="12">
        <v>2020</v>
      </c>
      <c r="C31" s="70" t="s">
        <v>149</v>
      </c>
      <c r="D31" s="12" t="s">
        <v>92</v>
      </c>
      <c r="E31" s="12" t="str">
        <f>CONCATENATE(Headings!A31," ",Headings!B31," ",Headings!C31," ",Headings!D31)</f>
        <v>August 2020 Dev. Disabilities &amp; Mental Health Property Tax Forecast</v>
      </c>
      <c r="F31" s="12" t="str">
        <f t="shared" si="0"/>
        <v>Page 31</v>
      </c>
      <c r="G31" s="12" t="str">
        <f t="shared" si="1"/>
        <v>August 2020 Forecast Page 31</v>
      </c>
      <c r="H31" s="12" t="s">
        <v>44</v>
      </c>
    </row>
    <row r="32" spans="1:8" x14ac:dyDescent="0.35">
      <c r="A32" s="12" t="s">
        <v>272</v>
      </c>
      <c r="B32" s="12">
        <v>2020</v>
      </c>
      <c r="C32" s="10" t="s">
        <v>19</v>
      </c>
      <c r="D32" s="12" t="s">
        <v>92</v>
      </c>
      <c r="E32" s="12" t="str">
        <f>CONCATENATE(Headings!A32," ",Headings!B32," ",Headings!C32," ",Headings!D32)</f>
        <v>August 2020 Veterans Aid Property Tax Forecast</v>
      </c>
      <c r="F32" s="12" t="str">
        <f t="shared" si="0"/>
        <v>Page 32</v>
      </c>
      <c r="G32" s="12" t="str">
        <f t="shared" si="1"/>
        <v>August 2020 Forecast Page 32</v>
      </c>
      <c r="H32" s="12" t="s">
        <v>45</v>
      </c>
    </row>
    <row r="33" spans="1:8" x14ac:dyDescent="0.35">
      <c r="A33" s="12" t="s">
        <v>272</v>
      </c>
      <c r="B33" s="12">
        <v>2020</v>
      </c>
      <c r="C33" s="10" t="s">
        <v>23</v>
      </c>
      <c r="D33" s="12" t="s">
        <v>92</v>
      </c>
      <c r="E33" s="12" t="str">
        <f>CONCATENATE(Headings!A33," ",Headings!B33," ",Headings!C33," ",Headings!D33)</f>
        <v>August 2020 AFIS Lid Lift Forecast</v>
      </c>
      <c r="F33" s="12" t="str">
        <f t="shared" si="0"/>
        <v>Page 33</v>
      </c>
      <c r="G33" s="12" t="str">
        <f t="shared" si="1"/>
        <v>August 2020 Forecast Page 33</v>
      </c>
      <c r="H33" s="12" t="s">
        <v>136</v>
      </c>
    </row>
    <row r="34" spans="1:8" x14ac:dyDescent="0.35">
      <c r="A34" s="12" t="s">
        <v>272</v>
      </c>
      <c r="B34" s="12">
        <v>2020</v>
      </c>
      <c r="C34" s="10" t="s">
        <v>132</v>
      </c>
      <c r="D34" s="12" t="s">
        <v>92</v>
      </c>
      <c r="E34" s="12" t="str">
        <f>CONCATENATE(Headings!A34," ",Headings!B34," ",Headings!C34," ",Headings!D34)</f>
        <v>August 2020 Parks Lid Lift Forecast</v>
      </c>
      <c r="F34" s="12" t="str">
        <f t="shared" si="0"/>
        <v>Page 34</v>
      </c>
      <c r="G34" s="12" t="str">
        <f t="shared" si="1"/>
        <v>August 2020 Forecast Page 34</v>
      </c>
      <c r="H34" s="12" t="s">
        <v>137</v>
      </c>
    </row>
    <row r="35" spans="1:8" x14ac:dyDescent="0.35">
      <c r="A35" s="12" t="s">
        <v>272</v>
      </c>
      <c r="B35" s="12">
        <v>2020</v>
      </c>
      <c r="C35" s="10" t="s">
        <v>24</v>
      </c>
      <c r="D35" s="12" t="s">
        <v>92</v>
      </c>
      <c r="E35" s="12" t="str">
        <f>CONCATENATE(Headings!A35," ",Headings!B35," ",Headings!C35," ",Headings!D35)</f>
        <v>August 2020 Children and Family Justice Center Lid Lift Forecast</v>
      </c>
      <c r="F35" s="12" t="str">
        <f t="shared" si="0"/>
        <v>Page 35</v>
      </c>
      <c r="G35" s="12" t="str">
        <f t="shared" si="1"/>
        <v>August 2020 Forecast Page 35</v>
      </c>
      <c r="H35" s="12" t="s">
        <v>113</v>
      </c>
    </row>
    <row r="36" spans="1:8" x14ac:dyDescent="0.35">
      <c r="A36" s="12" t="s">
        <v>272</v>
      </c>
      <c r="B36" s="12">
        <v>2020</v>
      </c>
      <c r="C36" s="10" t="s">
        <v>239</v>
      </c>
      <c r="D36" s="12" t="s">
        <v>92</v>
      </c>
      <c r="E36" s="12" t="str">
        <f>CONCATENATE(Headings!A36," ",Headings!B36," ",Headings!C36," ",Headings!D36)</f>
        <v>August 2020 Veterans, Seniors, and Human Services Lid Lift Forecast</v>
      </c>
      <c r="F36" s="12" t="str">
        <f t="shared" si="0"/>
        <v>Page 36</v>
      </c>
      <c r="G36" s="12" t="str">
        <f t="shared" si="1"/>
        <v>August 2020 Forecast Page 36</v>
      </c>
      <c r="H36" s="12" t="s">
        <v>114</v>
      </c>
    </row>
    <row r="37" spans="1:8" x14ac:dyDescent="0.35">
      <c r="A37" s="12" t="s">
        <v>272</v>
      </c>
      <c r="B37" s="12">
        <v>2020</v>
      </c>
      <c r="C37" s="10" t="s">
        <v>165</v>
      </c>
      <c r="D37" s="12" t="s">
        <v>92</v>
      </c>
      <c r="E37" s="12" t="str">
        <f>CONCATENATE(Headings!A37," ",Headings!B37," ",Headings!C37," ",Headings!D37)</f>
        <v>August 2020 PSERN Forecast</v>
      </c>
      <c r="F37" s="12" t="str">
        <f t="shared" si="0"/>
        <v>Page 37</v>
      </c>
      <c r="G37" s="12" t="str">
        <f t="shared" si="1"/>
        <v>August 2020 Forecast Page 37</v>
      </c>
      <c r="H37" s="12" t="s">
        <v>0</v>
      </c>
    </row>
    <row r="38" spans="1:8" x14ac:dyDescent="0.35">
      <c r="A38" s="12" t="s">
        <v>272</v>
      </c>
      <c r="B38" s="12">
        <v>2020</v>
      </c>
      <c r="C38" s="10" t="s">
        <v>180</v>
      </c>
      <c r="D38" s="12" t="s">
        <v>92</v>
      </c>
      <c r="E38" s="12" t="str">
        <f>CONCATENATE(Headings!A38," ",Headings!B38," ",Headings!C38," ",Headings!D38)</f>
        <v>August 2020 Best Start For Kids Forecast</v>
      </c>
      <c r="F38" s="12" t="str">
        <f t="shared" si="0"/>
        <v>Page 38</v>
      </c>
      <c r="G38" s="12" t="str">
        <f t="shared" si="1"/>
        <v>August 2020 Forecast Page 38</v>
      </c>
      <c r="H38" s="12" t="s">
        <v>1</v>
      </c>
    </row>
    <row r="39" spans="1:8" x14ac:dyDescent="0.35">
      <c r="A39" s="12" t="s">
        <v>272</v>
      </c>
      <c r="B39" s="12">
        <v>2020</v>
      </c>
      <c r="C39" s="10" t="s">
        <v>50</v>
      </c>
      <c r="D39" s="12" t="s">
        <v>92</v>
      </c>
      <c r="E39" s="12" t="str">
        <f>CONCATENATE(Headings!A39," ",Headings!B39," ",Headings!C39," ",Headings!D39)</f>
        <v>August 2020 Emergency Medical Services (EMS) Property Tax Forecast</v>
      </c>
      <c r="F39" s="12" t="str">
        <f t="shared" si="0"/>
        <v>Page 39</v>
      </c>
      <c r="G39" s="12" t="str">
        <f t="shared" si="1"/>
        <v>August 2020 Forecast Page 39</v>
      </c>
      <c r="H39" s="12" t="s">
        <v>2</v>
      </c>
    </row>
    <row r="40" spans="1:8" x14ac:dyDescent="0.35">
      <c r="A40" s="12" t="s">
        <v>272</v>
      </c>
      <c r="B40" s="12">
        <v>2020</v>
      </c>
      <c r="C40" s="10" t="s">
        <v>69</v>
      </c>
      <c r="D40" s="12" t="s">
        <v>92</v>
      </c>
      <c r="E40" s="12" t="str">
        <f>CONCATENATE(Headings!A40," ",Headings!B40," ",Headings!C40," ",Headings!D40)</f>
        <v>August 2020 Conservation Futures Property Tax Forecast</v>
      </c>
      <c r="F40" s="12" t="str">
        <f t="shared" si="0"/>
        <v>Page 40</v>
      </c>
      <c r="G40" s="12" t="str">
        <f t="shared" si="1"/>
        <v>August 2020 Forecast Page 40</v>
      </c>
      <c r="H40" s="12" t="s">
        <v>3</v>
      </c>
    </row>
    <row r="41" spans="1:8" x14ac:dyDescent="0.35">
      <c r="A41" s="12" t="s">
        <v>272</v>
      </c>
      <c r="B41" s="12">
        <v>2020</v>
      </c>
      <c r="C41" s="10" t="s">
        <v>22</v>
      </c>
      <c r="D41" s="12" t="s">
        <v>92</v>
      </c>
      <c r="E41" s="12" t="str">
        <f>CONCATENATE(Headings!A41," ",Headings!B41," ",Headings!C41," ",Headings!D41)</f>
        <v>August 2020 Unincorporated Area/Roads Property Tax Levy Forecast</v>
      </c>
      <c r="F41" s="12" t="str">
        <f t="shared" si="0"/>
        <v>Page 41</v>
      </c>
      <c r="G41" s="12" t="str">
        <f>CONCATENATE(A41," ",B41," ",D41," ",H41)</f>
        <v>August 2020 Forecast Page 41</v>
      </c>
      <c r="H41" s="12" t="s">
        <v>106</v>
      </c>
    </row>
    <row r="42" spans="1:8" x14ac:dyDescent="0.35">
      <c r="A42" s="12" t="s">
        <v>272</v>
      </c>
      <c r="B42" s="12">
        <v>2020</v>
      </c>
      <c r="C42" s="10"/>
      <c r="F42" s="12" t="str">
        <f>H42</f>
        <v>Page 42</v>
      </c>
      <c r="G42" s="12" t="str">
        <f>CONCATENATE(A42," ",B42," ",D42," ",H42)</f>
        <v>August 2020  Page 42</v>
      </c>
      <c r="H42" s="12" t="s">
        <v>135</v>
      </c>
    </row>
    <row r="43" spans="1:8" x14ac:dyDescent="0.35">
      <c r="A43" s="12" t="s">
        <v>272</v>
      </c>
      <c r="B43" s="12">
        <v>2020</v>
      </c>
      <c r="C43" s="10" t="s">
        <v>70</v>
      </c>
      <c r="D43" s="12" t="s">
        <v>92</v>
      </c>
      <c r="E43" s="12" t="str">
        <f>CONCATENATE(Headings!A43," ",Headings!B43," ",Headings!C43," ",Headings!D43)</f>
        <v>August 2020 Flood District Property Tax Forecast</v>
      </c>
      <c r="F43" s="12" t="str">
        <f t="shared" si="0"/>
        <v>Page 43</v>
      </c>
      <c r="G43" s="12" t="str">
        <f t="shared" si="1"/>
        <v>August 2020 Forecast Page 43</v>
      </c>
      <c r="H43" s="12" t="s">
        <v>115</v>
      </c>
    </row>
    <row r="44" spans="1:8" x14ac:dyDescent="0.35">
      <c r="A44" s="12" t="s">
        <v>272</v>
      </c>
      <c r="B44" s="12">
        <v>2020</v>
      </c>
      <c r="C44" s="10" t="s">
        <v>202</v>
      </c>
      <c r="D44" s="12" t="s">
        <v>92</v>
      </c>
      <c r="E44" s="12" t="str">
        <f>CONCATENATE(Headings!A44," ",Headings!B44," ",Headings!C44," ",Headings!D44)</f>
        <v>August 2020 Marine Levy Property Tax Forecast</v>
      </c>
      <c r="F44" s="12" t="str">
        <f t="shared" si="0"/>
        <v>Page 44</v>
      </c>
      <c r="G44" s="12" t="str">
        <f>CONCATENATE(A44," ",B44," ",D44," ",H44)</f>
        <v>August 2020 Forecast Page 44</v>
      </c>
      <c r="H44" s="12" t="s">
        <v>166</v>
      </c>
    </row>
    <row r="45" spans="1:8" x14ac:dyDescent="0.35">
      <c r="A45" s="12" t="s">
        <v>272</v>
      </c>
      <c r="B45" s="12">
        <v>2020</v>
      </c>
      <c r="C45" s="10" t="s">
        <v>21</v>
      </c>
      <c r="D45" s="12" t="s">
        <v>92</v>
      </c>
      <c r="E45" s="12" t="str">
        <f>CONCATENATE(Headings!A45," ",Headings!B45," ",Headings!C45," ",Headings!D45)</f>
        <v>August 2020 Transit Property Tax Forecast</v>
      </c>
      <c r="F45" s="12" t="str">
        <f t="shared" si="0"/>
        <v>Page 45</v>
      </c>
      <c r="G45" s="12" t="str">
        <f t="shared" si="1"/>
        <v>August 2020 Forecast Page 45</v>
      </c>
      <c r="H45" s="12" t="s">
        <v>171</v>
      </c>
    </row>
    <row r="46" spans="1:8" x14ac:dyDescent="0.35">
      <c r="A46" s="12" t="s">
        <v>272</v>
      </c>
      <c r="B46" s="12">
        <v>2020</v>
      </c>
      <c r="C46" s="10" t="s">
        <v>61</v>
      </c>
      <c r="D46" s="12" t="s">
        <v>92</v>
      </c>
      <c r="E46" s="12" t="str">
        <f>CONCATENATE(Headings!A46," ",Headings!B46," ",Headings!C46," ",Headings!D46)</f>
        <v>August 2020 UTGO Bond Property Tax Forecast</v>
      </c>
      <c r="F46" s="12" t="str">
        <f>H46</f>
        <v>Page 46</v>
      </c>
      <c r="G46" s="12" t="str">
        <f>CONCATENATE(A46," ",B46," ",D46," ",H46)</f>
        <v>August 2020 Forecast Page 46</v>
      </c>
      <c r="H46" s="12" t="s">
        <v>174</v>
      </c>
    </row>
    <row r="47" spans="1:8" x14ac:dyDescent="0.35">
      <c r="A47" s="12" t="s">
        <v>272</v>
      </c>
      <c r="B47" s="12">
        <v>2020</v>
      </c>
      <c r="C47" s="12" t="s">
        <v>237</v>
      </c>
      <c r="D47" s="12" t="s">
        <v>92</v>
      </c>
      <c r="E47" s="12" t="str">
        <f>CONCATENATE(Headings!A47," ",Headings!B47," ",Headings!C47," ",Headings!D47)</f>
        <v>August 2020 King County Inflation + Population Index Forecast</v>
      </c>
      <c r="F47" s="12" t="str">
        <f>H47</f>
        <v>Page 47</v>
      </c>
      <c r="G47" s="12" t="str">
        <f>CONCATENATE(A47," ",B47," ",D47," ",H47)</f>
        <v>August 2020 Forecast Page 47</v>
      </c>
      <c r="H47" s="12" t="s">
        <v>181</v>
      </c>
    </row>
    <row r="48" spans="1:8" x14ac:dyDescent="0.35">
      <c r="A48" s="12" t="s">
        <v>272</v>
      </c>
      <c r="B48" s="12">
        <v>2020</v>
      </c>
      <c r="C48" s="10" t="s">
        <v>213</v>
      </c>
      <c r="D48" s="12" t="s">
        <v>138</v>
      </c>
      <c r="E48" s="12" t="str">
        <f>CONCATENATE(Headings!A48," ",Headings!B48," ",Headings!C48," ",Headings!D48)</f>
        <v>August 2020 Annexation Assumptions Appendix</v>
      </c>
      <c r="F48" s="12" t="str">
        <f>H48</f>
        <v>Page 48</v>
      </c>
      <c r="G48" s="12" t="str">
        <f>CONCATENATE(A48," ",B48," ",D48," ",H48)</f>
        <v>August 2020 Appendix Page 48</v>
      </c>
      <c r="H48" s="12" t="s">
        <v>234</v>
      </c>
    </row>
    <row r="49" spans="3:6" x14ac:dyDescent="0.35">
      <c r="C49" s="10"/>
    </row>
    <row r="50" spans="3:6" x14ac:dyDescent="0.35">
      <c r="C50" s="10"/>
      <c r="E50" s="12" t="s">
        <v>273</v>
      </c>
      <c r="F50" s="12" t="s">
        <v>274</v>
      </c>
    </row>
    <row r="51" spans="3:6" x14ac:dyDescent="0.35">
      <c r="F51" s="12" t="s">
        <v>275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Headings!E5</f>
        <v>August 2020 Unincorporated New Construction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304665097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267511475.00000003</v>
      </c>
      <c r="C6" s="45">
        <v>-0.1219490593633703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180324673</v>
      </c>
      <c r="C7" s="45">
        <v>-0.32591798912551329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198251903</v>
      </c>
      <c r="C8" s="46">
        <v>9.9416400993556753E-2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299208000</v>
      </c>
      <c r="C9" s="45">
        <v>0.50923141454031851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251120765</v>
      </c>
      <c r="C10" s="45">
        <v>-0.16071507112109307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311033282</v>
      </c>
      <c r="C11" s="45">
        <v>0.23858049731570397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333644251</v>
      </c>
      <c r="C12" s="45">
        <v>7.2696300712925099E-2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368351577</v>
      </c>
      <c r="C13" s="45">
        <v>0.10402494841728882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451503571</v>
      </c>
      <c r="C14" s="45">
        <v>0.22574083889425012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457269700.00000012</v>
      </c>
      <c r="C15" s="50">
        <v>1.2770948826006379E-2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336070283.62408412</v>
      </c>
      <c r="C16" s="45">
        <v>-0.26505018018013438</v>
      </c>
      <c r="D16" s="46">
        <v>1.3021523967584603E-3</v>
      </c>
      <c r="E16" s="47">
        <v>437045.62529194355</v>
      </c>
    </row>
    <row r="17" spans="1:5" s="53" customFormat="1" ht="18" customHeight="1" x14ac:dyDescent="0.35">
      <c r="A17" s="43">
        <v>2022</v>
      </c>
      <c r="B17" s="44">
        <v>304527969.01439905</v>
      </c>
      <c r="C17" s="45">
        <v>-9.3856303715823763E-2</v>
      </c>
      <c r="D17" s="46">
        <v>1.7246177343771762E-2</v>
      </c>
      <c r="E17" s="47">
        <v>5162903.0186918974</v>
      </c>
    </row>
    <row r="18" spans="1:5" s="53" customFormat="1" ht="18" customHeight="1" x14ac:dyDescent="0.35">
      <c r="A18" s="43">
        <v>2023</v>
      </c>
      <c r="B18" s="44">
        <v>308108965.98866308</v>
      </c>
      <c r="C18" s="45">
        <v>1.1759172682410446E-2</v>
      </c>
      <c r="D18" s="46">
        <v>2.5040354843708368E-3</v>
      </c>
      <c r="E18" s="47">
        <v>769588.70645904541</v>
      </c>
    </row>
    <row r="19" spans="1:5" s="53" customFormat="1" ht="18" customHeight="1" x14ac:dyDescent="0.35">
      <c r="A19" s="43">
        <v>2024</v>
      </c>
      <c r="B19" s="44">
        <v>307046082.75253916</v>
      </c>
      <c r="C19" s="45">
        <v>-3.4496991436563373E-3</v>
      </c>
      <c r="D19" s="46">
        <v>1.2835289202401956E-3</v>
      </c>
      <c r="E19" s="47">
        <v>393597.33349889517</v>
      </c>
    </row>
    <row r="20" spans="1:5" ht="18" customHeight="1" x14ac:dyDescent="0.35">
      <c r="A20" s="43">
        <v>2025</v>
      </c>
      <c r="B20" s="44">
        <v>310247644.9175905</v>
      </c>
      <c r="C20" s="45">
        <v>1.042697609541432E-2</v>
      </c>
      <c r="D20" s="46">
        <v>2.3491239490265325E-3</v>
      </c>
      <c r="E20" s="47">
        <v>727102.11980199814</v>
      </c>
    </row>
    <row r="21" spans="1:5" s="136" customFormat="1" ht="18" customHeight="1" x14ac:dyDescent="0.35">
      <c r="A21" s="43">
        <v>2026</v>
      </c>
      <c r="B21" s="44">
        <v>298497413.82889163</v>
      </c>
      <c r="C21" s="45">
        <v>-3.7873715662918306E-2</v>
      </c>
      <c r="D21" s="46">
        <v>-1.7132351076600827E-2</v>
      </c>
      <c r="E21" s="47">
        <v>-5203103.8917351961</v>
      </c>
    </row>
    <row r="22" spans="1:5" s="159" customFormat="1" ht="18" customHeight="1" x14ac:dyDescent="0.35">
      <c r="A22" s="43">
        <v>2027</v>
      </c>
      <c r="B22" s="44">
        <v>304433123.48964977</v>
      </c>
      <c r="C22" s="45">
        <v>1.988529677567219E-2</v>
      </c>
      <c r="D22" s="46">
        <v>-2.9085740191380216E-2</v>
      </c>
      <c r="E22" s="47">
        <v>-9119922.4298298955</v>
      </c>
    </row>
    <row r="23" spans="1:5" s="161" customFormat="1" ht="18" customHeight="1" x14ac:dyDescent="0.35">
      <c r="A23" s="43">
        <v>2028</v>
      </c>
      <c r="B23" s="44">
        <v>307099325.14645261</v>
      </c>
      <c r="C23" s="45">
        <v>8.7579223516836002E-3</v>
      </c>
      <c r="D23" s="46">
        <v>-1.5474090237104221E-2</v>
      </c>
      <c r="E23" s="47">
        <v>-4826772.5835823417</v>
      </c>
    </row>
    <row r="24" spans="1:5" s="172" customFormat="1" ht="18" customHeight="1" x14ac:dyDescent="0.35">
      <c r="A24" s="43">
        <v>2029</v>
      </c>
      <c r="B24" s="44">
        <v>330927422.36025047</v>
      </c>
      <c r="C24" s="45">
        <v>7.7590848506210452E-2</v>
      </c>
      <c r="D24" s="46">
        <v>-1.6716129130516233E-3</v>
      </c>
      <c r="E24" s="47">
        <v>-554108.80793887377</v>
      </c>
    </row>
    <row r="25" spans="1:5" s="100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8" t="s">
        <v>112</v>
      </c>
      <c r="B26" s="3"/>
      <c r="C26" s="3"/>
    </row>
    <row r="27" spans="1:5" ht="21.75" customHeight="1" x14ac:dyDescent="0.35">
      <c r="A27" s="119" t="s">
        <v>186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8" t="str">
        <f>Headings!F5</f>
        <v>Page 5</v>
      </c>
      <c r="B30" s="219"/>
      <c r="C30" s="219"/>
      <c r="D30" s="219"/>
      <c r="E30" s="226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25" t="str">
        <f>Headings!E6</f>
        <v>August 2020 King County Sales and Use Taxbase Forecast</v>
      </c>
      <c r="B1" s="226"/>
      <c r="C1" s="226"/>
      <c r="D1" s="226"/>
      <c r="E1" s="226"/>
    </row>
    <row r="2" spans="1:7" ht="21.75" customHeight="1" x14ac:dyDescent="0.35">
      <c r="A2" s="225" t="s">
        <v>88</v>
      </c>
      <c r="B2" s="226"/>
      <c r="C2" s="226"/>
      <c r="D2" s="226"/>
      <c r="E2" s="226"/>
    </row>
    <row r="4" spans="1:7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7" s="53" customFormat="1" ht="18" customHeight="1" x14ac:dyDescent="0.35">
      <c r="A5" s="38">
        <v>2010</v>
      </c>
      <c r="B5" s="39">
        <v>40506885020</v>
      </c>
      <c r="C5" s="74" t="s">
        <v>82</v>
      </c>
      <c r="D5" s="51">
        <v>0</v>
      </c>
      <c r="E5" s="42">
        <v>0</v>
      </c>
    </row>
    <row r="6" spans="1:7" s="53" customFormat="1" ht="18" customHeight="1" x14ac:dyDescent="0.35">
      <c r="A6" s="43">
        <v>2011</v>
      </c>
      <c r="B6" s="44">
        <v>42349096619</v>
      </c>
      <c r="C6" s="45">
        <v>4.5478974699990404E-2</v>
      </c>
      <c r="D6" s="46">
        <v>0</v>
      </c>
      <c r="E6" s="47">
        <v>0</v>
      </c>
    </row>
    <row r="7" spans="1:7" s="53" customFormat="1" ht="18" customHeight="1" x14ac:dyDescent="0.35">
      <c r="A7" s="43">
        <v>2012</v>
      </c>
      <c r="B7" s="44">
        <v>45178847087</v>
      </c>
      <c r="C7" s="45">
        <v>6.6819618218973531E-2</v>
      </c>
      <c r="D7" s="46">
        <v>0</v>
      </c>
      <c r="E7" s="47">
        <v>0</v>
      </c>
    </row>
    <row r="8" spans="1:7" s="53" customFormat="1" ht="18" customHeight="1" x14ac:dyDescent="0.35">
      <c r="A8" s="43">
        <v>2013</v>
      </c>
      <c r="B8" s="44">
        <v>48553937855.999901</v>
      </c>
      <c r="C8" s="46">
        <v>7.4705110612950154E-2</v>
      </c>
      <c r="D8" s="46">
        <v>0</v>
      </c>
      <c r="E8" s="47">
        <v>0</v>
      </c>
    </row>
    <row r="9" spans="1:7" s="53" customFormat="1" ht="18" customHeight="1" x14ac:dyDescent="0.35">
      <c r="A9" s="43">
        <v>2014</v>
      </c>
      <c r="B9" s="44">
        <v>52335343480</v>
      </c>
      <c r="C9" s="45">
        <v>7.788051373330207E-2</v>
      </c>
      <c r="D9" s="46">
        <v>0</v>
      </c>
      <c r="E9" s="47">
        <v>0</v>
      </c>
    </row>
    <row r="10" spans="1:7" s="58" customFormat="1" ht="18" customHeight="1" x14ac:dyDescent="0.35">
      <c r="A10" s="43">
        <v>2015</v>
      </c>
      <c r="B10" s="44">
        <v>57615757460</v>
      </c>
      <c r="C10" s="45">
        <v>0.10089575474015788</v>
      </c>
      <c r="D10" s="46">
        <v>0</v>
      </c>
      <c r="E10" s="47">
        <v>0</v>
      </c>
    </row>
    <row r="11" spans="1:7" s="58" customFormat="1" ht="18" customHeight="1" x14ac:dyDescent="0.35">
      <c r="A11" s="43">
        <v>2016</v>
      </c>
      <c r="B11" s="44">
        <v>62234630016.999901</v>
      </c>
      <c r="C11" s="45">
        <v>8.0166828670204859E-2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65826124662</v>
      </c>
      <c r="C12" s="45">
        <v>5.7708941854704543E-2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72726583625.999908</v>
      </c>
      <c r="C13" s="45">
        <v>0.10482857679123558</v>
      </c>
      <c r="D13" s="46">
        <v>0</v>
      </c>
      <c r="E13" s="47">
        <v>0</v>
      </c>
    </row>
    <row r="14" spans="1:7" s="53" customFormat="1" ht="18" customHeight="1" thickBot="1" x14ac:dyDescent="0.4">
      <c r="A14" s="48">
        <v>2019</v>
      </c>
      <c r="B14" s="49">
        <v>76486164463.999893</v>
      </c>
      <c r="C14" s="50">
        <v>5.1694726337398356E-2</v>
      </c>
      <c r="D14" s="55">
        <v>-1.8085667973855024E-4</v>
      </c>
      <c r="E14" s="77">
        <v>-13835536</v>
      </c>
    </row>
    <row r="15" spans="1:7" s="53" customFormat="1" ht="18" customHeight="1" thickTop="1" x14ac:dyDescent="0.35">
      <c r="A15" s="43">
        <v>2020</v>
      </c>
      <c r="B15" s="44">
        <v>65233424773.298904</v>
      </c>
      <c r="C15" s="45">
        <v>-0.14712124433952189</v>
      </c>
      <c r="D15" s="46">
        <v>0.21857350634873751</v>
      </c>
      <c r="E15" s="47">
        <v>11700811079.143906</v>
      </c>
    </row>
    <row r="16" spans="1:7" s="53" customFormat="1" ht="18" customHeight="1" x14ac:dyDescent="0.35">
      <c r="A16" s="43">
        <v>2021</v>
      </c>
      <c r="B16" s="44">
        <v>69096437901.775986</v>
      </c>
      <c r="C16" s="45">
        <v>5.9218309354474918E-2</v>
      </c>
      <c r="D16" s="46">
        <v>6.8883256563715189E-2</v>
      </c>
      <c r="E16" s="47">
        <v>4452860151.3771896</v>
      </c>
      <c r="G16" s="217"/>
    </row>
    <row r="17" spans="1:5" s="53" customFormat="1" ht="18" customHeight="1" x14ac:dyDescent="0.35">
      <c r="A17" s="43">
        <v>2022</v>
      </c>
      <c r="B17" s="44">
        <v>73974337075.013901</v>
      </c>
      <c r="C17" s="45">
        <v>7.0595523030754448E-2</v>
      </c>
      <c r="D17" s="46">
        <v>4.0791768032750975E-2</v>
      </c>
      <c r="E17" s="47">
        <v>2899277349.2473907</v>
      </c>
    </row>
    <row r="18" spans="1:5" s="53" customFormat="1" ht="18" customHeight="1" x14ac:dyDescent="0.35">
      <c r="A18" s="43">
        <v>2023</v>
      </c>
      <c r="B18" s="44">
        <v>78279107193.448898</v>
      </c>
      <c r="C18" s="45">
        <v>5.8192750197541221E-2</v>
      </c>
      <c r="D18" s="46">
        <v>3.4126426052154102E-2</v>
      </c>
      <c r="E18" s="47">
        <v>2583229763.5638885</v>
      </c>
    </row>
    <row r="19" spans="1:5" s="53" customFormat="1" ht="18" customHeight="1" x14ac:dyDescent="0.35">
      <c r="A19" s="43">
        <v>2024</v>
      </c>
      <c r="B19" s="44">
        <v>81138511305.037491</v>
      </c>
      <c r="C19" s="45">
        <v>3.6528317888478545E-2</v>
      </c>
      <c r="D19" s="46">
        <v>3.3255847564088947E-2</v>
      </c>
      <c r="E19" s="47">
        <v>2611482886.7397919</v>
      </c>
    </row>
    <row r="20" spans="1:5" s="53" customFormat="1" ht="18" customHeight="1" x14ac:dyDescent="0.35">
      <c r="A20" s="43">
        <v>2025</v>
      </c>
      <c r="B20" s="44">
        <v>84086695229.847488</v>
      </c>
      <c r="C20" s="45">
        <v>3.6335198629987131E-2</v>
      </c>
      <c r="D20" s="46">
        <v>2.7290694733870247E-2</v>
      </c>
      <c r="E20" s="47">
        <v>2233821782.3458862</v>
      </c>
    </row>
    <row r="21" spans="1:5" s="53" customFormat="1" ht="18" customHeight="1" x14ac:dyDescent="0.35">
      <c r="A21" s="43">
        <v>2026</v>
      </c>
      <c r="B21" s="44">
        <v>87647377921.084396</v>
      </c>
      <c r="C21" s="45">
        <v>4.2345375585328027E-2</v>
      </c>
      <c r="D21" s="46">
        <v>2.967688232532395E-2</v>
      </c>
      <c r="E21" s="47">
        <v>2526133164.0399017</v>
      </c>
    </row>
    <row r="22" spans="1:5" s="53" customFormat="1" ht="18" customHeight="1" x14ac:dyDescent="0.35">
      <c r="A22" s="43">
        <v>2027</v>
      </c>
      <c r="B22" s="44">
        <v>91329108902.161896</v>
      </c>
      <c r="C22" s="45">
        <v>4.2006173697431537E-2</v>
      </c>
      <c r="D22" s="46">
        <v>2.4512430824173537E-2</v>
      </c>
      <c r="E22" s="47">
        <v>2185135481.857193</v>
      </c>
    </row>
    <row r="23" spans="1:5" s="53" customFormat="1" ht="18" customHeight="1" x14ac:dyDescent="0.35">
      <c r="A23" s="43">
        <v>2028</v>
      </c>
      <c r="B23" s="44">
        <v>94859823373.570114</v>
      </c>
      <c r="C23" s="45">
        <v>3.8659245818225996E-2</v>
      </c>
      <c r="D23" s="46">
        <v>3.0020684707330103E-2</v>
      </c>
      <c r="E23" s="47">
        <v>2764756952.1384277</v>
      </c>
    </row>
    <row r="24" spans="1:5" s="53" customFormat="1" ht="18" customHeight="1" x14ac:dyDescent="0.35">
      <c r="A24" s="43">
        <v>2029</v>
      </c>
      <c r="B24" s="44">
        <v>98844813967.318588</v>
      </c>
      <c r="C24" s="45">
        <v>4.2009255889662311E-2</v>
      </c>
      <c r="D24" s="46">
        <v>3.3055036268416993E-2</v>
      </c>
      <c r="E24" s="47">
        <v>3162773323.7106018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1" t="s">
        <v>147</v>
      </c>
      <c r="B26" s="31"/>
      <c r="C26" s="5"/>
      <c r="D26" s="5"/>
    </row>
    <row r="27" spans="1:5" ht="21.75" customHeight="1" x14ac:dyDescent="0.35">
      <c r="A27" s="119" t="s">
        <v>226</v>
      </c>
      <c r="B27" s="3"/>
      <c r="C27" s="3"/>
    </row>
    <row r="28" spans="1:5" ht="21.75" customHeight="1" x14ac:dyDescent="0.35">
      <c r="A28" s="119" t="s">
        <v>225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18" t="str">
        <f>Headings!F6</f>
        <v>Page 6</v>
      </c>
      <c r="B30" s="219"/>
      <c r="C30" s="219"/>
      <c r="D30" s="219"/>
      <c r="E30" s="226"/>
    </row>
    <row r="32" spans="1:5" ht="21.75" customHeight="1" x14ac:dyDescent="0.35">
      <c r="A32" s="16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Headings!E7</f>
        <v>August 2020 Local and Option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2011</v>
      </c>
      <c r="B5" s="39">
        <v>81032753.428631201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83194188.868622601</v>
      </c>
      <c r="C6" s="45">
        <v>2.6673602321745982E-2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89323495.415051565</v>
      </c>
      <c r="C7" s="46">
        <v>7.3674695670248758E-2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96310935</v>
      </c>
      <c r="C8" s="45">
        <v>7.8226222031286596E-2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104719894.34955275</v>
      </c>
      <c r="C9" s="45">
        <v>8.7310535917367593E-2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112704885.56955276</v>
      </c>
      <c r="C10" s="45">
        <v>7.6250948013242725E-2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118621545.57999998</v>
      </c>
      <c r="C11" s="45">
        <v>5.2496925759229152E-2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131938848.67999999</v>
      </c>
      <c r="C12" s="45">
        <v>0.11226715210027871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137639197.35000002</v>
      </c>
      <c r="C13" s="50">
        <v>4.3204474853539621E-2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2020</v>
      </c>
      <c r="B14" s="44">
        <v>121736019</v>
      </c>
      <c r="C14" s="45">
        <v>-0.11554251010023064</v>
      </c>
      <c r="D14" s="46">
        <v>0.22378921973510302</v>
      </c>
      <c r="E14" s="47">
        <v>22261356.993784145</v>
      </c>
    </row>
    <row r="15" spans="1:5" s="53" customFormat="1" ht="18" customHeight="1" x14ac:dyDescent="0.35">
      <c r="A15" s="43">
        <v>2021</v>
      </c>
      <c r="B15" s="44">
        <v>126011090.88574338</v>
      </c>
      <c r="C15" s="45">
        <v>3.5117559460716263E-2</v>
      </c>
      <c r="D15" s="46">
        <v>8.1609843722006969E-2</v>
      </c>
      <c r="E15" s="47">
        <v>9507814.2031668127</v>
      </c>
    </row>
    <row r="16" spans="1:5" s="53" customFormat="1" ht="18" customHeight="1" x14ac:dyDescent="0.35">
      <c r="A16" s="43">
        <v>2022</v>
      </c>
      <c r="B16" s="44">
        <v>134271965.8270824</v>
      </c>
      <c r="C16" s="45">
        <v>6.555672904085319E-2</v>
      </c>
      <c r="D16" s="46">
        <v>4.8227040226666462E-2</v>
      </c>
      <c r="E16" s="47">
        <v>6177611.5753091425</v>
      </c>
    </row>
    <row r="17" spans="1:5" s="53" customFormat="1" ht="18" customHeight="1" x14ac:dyDescent="0.35">
      <c r="A17" s="43">
        <v>2023</v>
      </c>
      <c r="B17" s="44">
        <v>141413727.73221704</v>
      </c>
      <c r="C17" s="45">
        <v>5.3188778917051982E-2</v>
      </c>
      <c r="D17" s="46">
        <v>3.658898060523641E-2</v>
      </c>
      <c r="E17" s="47">
        <v>4991548.4711087644</v>
      </c>
    </row>
    <row r="18" spans="1:5" s="53" customFormat="1" ht="18" customHeight="1" x14ac:dyDescent="0.35">
      <c r="A18" s="43">
        <v>2024</v>
      </c>
      <c r="B18" s="44">
        <v>142599545.33261424</v>
      </c>
      <c r="C18" s="45">
        <v>8.3854489900916374E-3</v>
      </c>
      <c r="D18" s="46">
        <v>3.0853425638612153E-2</v>
      </c>
      <c r="E18" s="47">
        <v>4268001.9861156344</v>
      </c>
    </row>
    <row r="19" spans="1:5" s="53" customFormat="1" ht="18" customHeight="1" x14ac:dyDescent="0.35">
      <c r="A19" s="43">
        <v>2025</v>
      </c>
      <c r="B19" s="44">
        <v>145740896.52430588</v>
      </c>
      <c r="C19" s="45">
        <v>2.2029180979254992E-2</v>
      </c>
      <c r="D19" s="46">
        <v>2.2427255388760781E-2</v>
      </c>
      <c r="E19" s="47">
        <v>3196871.258772105</v>
      </c>
    </row>
    <row r="20" spans="1:5" s="53" customFormat="1" ht="18" customHeight="1" x14ac:dyDescent="0.35">
      <c r="A20" s="43">
        <v>2026</v>
      </c>
      <c r="B20" s="44">
        <v>149852553.46000803</v>
      </c>
      <c r="C20" s="45">
        <v>2.8212101295921554E-2</v>
      </c>
      <c r="D20" s="46">
        <v>2.2343947434316114E-2</v>
      </c>
      <c r="E20" s="47">
        <v>3275118.5017638803</v>
      </c>
    </row>
    <row r="21" spans="1:5" s="53" customFormat="1" ht="18" customHeight="1" x14ac:dyDescent="0.35">
      <c r="A21" s="43">
        <v>2027</v>
      </c>
      <c r="B21" s="44">
        <v>154904641.02906212</v>
      </c>
      <c r="C21" s="45">
        <v>3.3713723606334067E-2</v>
      </c>
      <c r="D21" s="46">
        <v>1.5774789020234437E-2</v>
      </c>
      <c r="E21" s="47">
        <v>2405639.5737539232</v>
      </c>
    </row>
    <row r="22" spans="1:5" s="53" customFormat="1" ht="18" customHeight="1" x14ac:dyDescent="0.35">
      <c r="A22" s="43">
        <v>2028</v>
      </c>
      <c r="B22" s="44">
        <v>158406586.41066706</v>
      </c>
      <c r="C22" s="45">
        <v>2.2607104334259054E-2</v>
      </c>
      <c r="D22" s="46">
        <v>1.8389425300758822E-2</v>
      </c>
      <c r="E22" s="47">
        <v>2860404.885966748</v>
      </c>
    </row>
    <row r="23" spans="1:5" s="53" customFormat="1" ht="18" customHeight="1" x14ac:dyDescent="0.35">
      <c r="A23" s="43">
        <v>2029</v>
      </c>
      <c r="B23" s="44">
        <v>165061129.23497078</v>
      </c>
      <c r="C23" s="45">
        <v>4.2009255897049069E-2</v>
      </c>
      <c r="D23" s="46">
        <v>2.1389512188132009E-2</v>
      </c>
      <c r="E23" s="47">
        <v>3456641.1671827734</v>
      </c>
    </row>
    <row r="24" spans="1:5" s="53" customFormat="1" ht="18" customHeight="1" x14ac:dyDescent="0.35">
      <c r="A24" s="25" t="s">
        <v>4</v>
      </c>
      <c r="B24" s="97"/>
      <c r="C24" s="45"/>
      <c r="D24" s="115"/>
      <c r="E24" s="116"/>
    </row>
    <row r="25" spans="1:5" ht="21.75" customHeight="1" x14ac:dyDescent="0.35">
      <c r="A25" s="30" t="s">
        <v>56</v>
      </c>
      <c r="B25" s="3"/>
      <c r="C25" s="3"/>
    </row>
    <row r="26" spans="1:5" s="29" customFormat="1" ht="21.75" customHeight="1" x14ac:dyDescent="0.35">
      <c r="A26" s="72" t="s">
        <v>159</v>
      </c>
      <c r="B26" s="30"/>
      <c r="C26" s="30"/>
    </row>
    <row r="27" spans="1:5" ht="21.75" customHeight="1" x14ac:dyDescent="0.35">
      <c r="A27" s="119" t="s">
        <v>241</v>
      </c>
      <c r="B27" s="3"/>
      <c r="C27" s="3"/>
      <c r="D27" s="109"/>
      <c r="E27" s="109"/>
    </row>
    <row r="28" spans="1:5" ht="21.75" customHeight="1" x14ac:dyDescent="0.35">
      <c r="A28" s="119" t="s">
        <v>228</v>
      </c>
      <c r="B28" s="3"/>
      <c r="C28" s="3"/>
      <c r="D28" s="109"/>
      <c r="E28" s="109"/>
    </row>
    <row r="30" spans="1:5" ht="21.75" customHeight="1" x14ac:dyDescent="0.35">
      <c r="A30" s="218" t="str">
        <f>Headings!F7</f>
        <v>Page 7</v>
      </c>
      <c r="B30" s="218"/>
      <c r="C30" s="218"/>
      <c r="D30" s="218"/>
      <c r="E30" s="218"/>
    </row>
    <row r="32" spans="1:5" ht="21.75" customHeight="1" x14ac:dyDescent="0.35">
      <c r="A32" s="16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Headings!E8</f>
        <v>August 2020 Metro Transit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s="53" customFormat="1" ht="18" customHeight="1" x14ac:dyDescent="0.35">
      <c r="A5" s="38">
        <v>2010</v>
      </c>
      <c r="B5" s="39">
        <v>375199113.66660088</v>
      </c>
      <c r="C5" s="74" t="s">
        <v>82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399483215.29509997</v>
      </c>
      <c r="C6" s="45">
        <v>6.4723238259239979E-2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412549491.71823603</v>
      </c>
      <c r="C7" s="45">
        <v>3.2707948476593529E-2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442835694.9931376</v>
      </c>
      <c r="C8" s="46">
        <v>7.3412290847243433E-2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479433577.19999999</v>
      </c>
      <c r="C9" s="45">
        <v>8.2644381698791403E-2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526663507.63999999</v>
      </c>
      <c r="C10" s="45">
        <v>9.8511937181858356E-2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566774755.12</v>
      </c>
      <c r="C11" s="45">
        <v>7.6161053306579296E-2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590585094.28999996</v>
      </c>
      <c r="C12" s="45">
        <v>4.2010232380513823E-2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651379306.70000005</v>
      </c>
      <c r="C13" s="45">
        <v>0.10293895494109395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684963000.96000004</v>
      </c>
      <c r="C14" s="50">
        <v>5.155781572205731E-2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2020</v>
      </c>
      <c r="B15" s="44">
        <v>592262835</v>
      </c>
      <c r="C15" s="45">
        <v>-0.13533601936174278</v>
      </c>
      <c r="D15" s="46">
        <v>0.19680209729904763</v>
      </c>
      <c r="E15" s="47">
        <v>97391681</v>
      </c>
    </row>
    <row r="16" spans="1:5" s="53" customFormat="1" ht="18" customHeight="1" x14ac:dyDescent="0.35">
      <c r="A16" s="43">
        <v>2021</v>
      </c>
      <c r="B16" s="44">
        <v>620384888.6395992</v>
      </c>
      <c r="C16" s="45">
        <v>4.7482387848292396E-2</v>
      </c>
      <c r="D16" s="46">
        <v>6.8954470528375555E-2</v>
      </c>
      <c r="E16" s="47">
        <v>40018834.00965035</v>
      </c>
    </row>
    <row r="17" spans="1:5" s="53" customFormat="1" ht="18" customHeight="1" x14ac:dyDescent="0.35">
      <c r="A17" s="43">
        <v>2022</v>
      </c>
      <c r="B17" s="44">
        <v>664223641.64730644</v>
      </c>
      <c r="C17" s="45">
        <v>7.0663798894003316E-2</v>
      </c>
      <c r="D17" s="46">
        <v>4.0927490001065214E-2</v>
      </c>
      <c r="E17" s="47">
        <v>26116138.456448555</v>
      </c>
    </row>
    <row r="18" spans="1:5" s="53" customFormat="1" ht="18" customHeight="1" x14ac:dyDescent="0.35">
      <c r="A18" s="43">
        <v>2023</v>
      </c>
      <c r="B18" s="44">
        <v>702911557.75110781</v>
      </c>
      <c r="C18" s="45">
        <v>5.8245316303185968E-2</v>
      </c>
      <c r="D18" s="46">
        <v>3.4312656143636877E-2</v>
      </c>
      <c r="E18" s="47">
        <v>23318638.167328477</v>
      </c>
    </row>
    <row r="19" spans="1:5" s="53" customFormat="1" ht="18" customHeight="1" x14ac:dyDescent="0.35">
      <c r="A19" s="43">
        <v>2024</v>
      </c>
      <c r="B19" s="44">
        <v>728609651.57085907</v>
      </c>
      <c r="C19" s="45">
        <v>3.6559498184906225E-2</v>
      </c>
      <c r="D19" s="46">
        <v>3.3473008330987097E-2</v>
      </c>
      <c r="E19" s="47">
        <v>23598833.003346443</v>
      </c>
    </row>
    <row r="20" spans="1:5" s="53" customFormat="1" ht="18" customHeight="1" x14ac:dyDescent="0.35">
      <c r="A20" s="43">
        <v>2025</v>
      </c>
      <c r="B20" s="44">
        <v>755105629.10358989</v>
      </c>
      <c r="C20" s="45">
        <v>3.6365120164969511E-2</v>
      </c>
      <c r="D20" s="46">
        <v>2.7536268428372424E-2</v>
      </c>
      <c r="E20" s="47">
        <v>20235578.960705876</v>
      </c>
    </row>
    <row r="21" spans="1:5" s="53" customFormat="1" ht="18" customHeight="1" x14ac:dyDescent="0.35">
      <c r="A21" s="43">
        <v>2026</v>
      </c>
      <c r="B21" s="44">
        <v>787106267.79992807</v>
      </c>
      <c r="C21" s="45">
        <v>4.2379022831980695E-2</v>
      </c>
      <c r="D21" s="46">
        <v>2.995627268682477E-2</v>
      </c>
      <c r="E21" s="47">
        <v>22892981.592523456</v>
      </c>
    </row>
    <row r="22" spans="1:5" s="53" customFormat="1" ht="18" customHeight="1" x14ac:dyDescent="0.35">
      <c r="A22" s="43">
        <v>2027</v>
      </c>
      <c r="B22" s="44">
        <v>820194794.10768747</v>
      </c>
      <c r="C22" s="45">
        <v>4.2038194410834118E-2</v>
      </c>
      <c r="D22" s="46">
        <v>2.4821911549796516E-2</v>
      </c>
      <c r="E22" s="47">
        <v>19865698.033482432</v>
      </c>
    </row>
    <row r="23" spans="1:5" s="53" customFormat="1" ht="18" customHeight="1" x14ac:dyDescent="0.35">
      <c r="A23" s="43">
        <v>2028</v>
      </c>
      <c r="B23" s="44">
        <v>851926101.81941676</v>
      </c>
      <c r="C23" s="45">
        <v>3.8687526353115453E-2</v>
      </c>
      <c r="D23" s="46">
        <v>3.0359883141463984E-2</v>
      </c>
      <c r="E23" s="47">
        <v>25102274.767863274</v>
      </c>
    </row>
    <row r="24" spans="1:5" s="53" customFormat="1" ht="18" customHeight="1" x14ac:dyDescent="0.35">
      <c r="A24" s="43">
        <v>2029</v>
      </c>
      <c r="B24" s="44">
        <v>887740088.98336494</v>
      </c>
      <c r="C24" s="45">
        <v>4.2038842438871127E-2</v>
      </c>
      <c r="D24" s="46">
        <v>3.3424575916537913E-2</v>
      </c>
      <c r="E24" s="47">
        <v>28712628.565139771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33</v>
      </c>
      <c r="B26" s="3"/>
      <c r="C26" s="3"/>
    </row>
    <row r="27" spans="1:5" ht="21.75" customHeight="1" x14ac:dyDescent="0.35">
      <c r="A27" s="30" t="s">
        <v>187</v>
      </c>
      <c r="B27" s="3"/>
      <c r="C27" s="3"/>
    </row>
    <row r="28" spans="1:5" ht="21.75" customHeight="1" x14ac:dyDescent="0.35">
      <c r="A28" s="119" t="s">
        <v>246</v>
      </c>
      <c r="B28" s="3"/>
      <c r="C28" s="3"/>
    </row>
    <row r="29" spans="1:5" ht="21.75" customHeight="1" x14ac:dyDescent="0.35">
      <c r="A29" s="119"/>
      <c r="B29" s="137"/>
    </row>
    <row r="30" spans="1:5" ht="21.75" customHeight="1" x14ac:dyDescent="0.35">
      <c r="A30" s="218" t="str">
        <f>Headings!F8</f>
        <v>Page 8</v>
      </c>
      <c r="B30" s="219"/>
      <c r="C30" s="219"/>
      <c r="D30" s="219"/>
      <c r="E30" s="226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9"/>
    </row>
    <row r="34" spans="1:2" ht="21.75" customHeight="1" x14ac:dyDescent="0.35">
      <c r="A34" s="119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5" t="str">
        <f>Headings!E9</f>
        <v>August 2020 Mental Health Sales Tax Forecast</v>
      </c>
      <c r="B1" s="226"/>
      <c r="C1" s="226"/>
      <c r="D1" s="226"/>
      <c r="E1" s="226"/>
    </row>
    <row r="2" spans="1:5" ht="21.75" customHeight="1" x14ac:dyDescent="0.35">
      <c r="A2" s="225" t="s">
        <v>88</v>
      </c>
      <c r="B2" s="226"/>
      <c r="C2" s="226"/>
      <c r="D2" s="226"/>
      <c r="E2" s="226"/>
    </row>
    <row r="4" spans="1:5" ht="66" customHeight="1" x14ac:dyDescent="0.35">
      <c r="A4" s="21" t="s">
        <v>111</v>
      </c>
      <c r="B4" s="32" t="s">
        <v>84</v>
      </c>
      <c r="C4" s="32" t="s">
        <v>30</v>
      </c>
      <c r="D4" s="24" t="str">
        <f>Headings!E50</f>
        <v>% Change from June 2020 Forecast</v>
      </c>
      <c r="E4" s="35" t="str">
        <f>Headings!F50</f>
        <v>$ Change from June 2020 Forecast</v>
      </c>
    </row>
    <row r="5" spans="1:5" ht="18" customHeight="1" x14ac:dyDescent="0.35">
      <c r="A5" s="38">
        <v>2010</v>
      </c>
      <c r="B5" s="39">
        <v>40717980.148511201</v>
      </c>
      <c r="C5" s="74" t="s">
        <v>82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43099477.537233301</v>
      </c>
      <c r="C6" s="45">
        <v>5.8487611125012329E-2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45000360</v>
      </c>
      <c r="C7" s="45">
        <v>4.4104536096163605E-2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48298262.639202163</v>
      </c>
      <c r="C8" s="46">
        <v>7.3286139026491393E-2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52288413.001330756</v>
      </c>
      <c r="C9" s="45">
        <v>8.2614780410132482E-2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57487652.461434349</v>
      </c>
      <c r="C10" s="45">
        <v>9.9433873810078621E-2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61907549.661434352</v>
      </c>
      <c r="C11" s="45">
        <v>7.6884287507914761E-2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64979113.680000007</v>
      </c>
      <c r="C12" s="45">
        <v>4.9615338280447174E-2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71198451.760000005</v>
      </c>
      <c r="C13" s="45">
        <v>9.5712879535847728E-2</v>
      </c>
      <c r="D13" s="46">
        <v>0</v>
      </c>
      <c r="E13" s="47">
        <v>0</v>
      </c>
    </row>
    <row r="14" spans="1:5" ht="18" customHeight="1" thickBot="1" x14ac:dyDescent="0.4">
      <c r="A14" s="48">
        <v>2019</v>
      </c>
      <c r="B14" s="49">
        <v>74773246.499999985</v>
      </c>
      <c r="C14" s="50">
        <v>5.0208883081476419E-2</v>
      </c>
      <c r="D14" s="55">
        <v>0</v>
      </c>
      <c r="E14" s="77">
        <v>0</v>
      </c>
    </row>
    <row r="15" spans="1:5" ht="18" customHeight="1" thickTop="1" x14ac:dyDescent="0.35">
      <c r="A15" s="43">
        <v>2020</v>
      </c>
      <c r="B15" s="44">
        <v>64739592</v>
      </c>
      <c r="C15" s="45">
        <v>-0.1341877605916173</v>
      </c>
      <c r="D15" s="46">
        <v>0.20019363394300993</v>
      </c>
      <c r="E15" s="47">
        <v>10798636</v>
      </c>
    </row>
    <row r="16" spans="1:5" ht="18" customHeight="1" x14ac:dyDescent="0.35">
      <c r="A16" s="43">
        <v>2021</v>
      </c>
      <c r="B16" s="44">
        <v>67621952.861716315</v>
      </c>
      <c r="C16" s="45">
        <v>4.4522382249741588E-2</v>
      </c>
      <c r="D16" s="46">
        <v>6.8954470528375555E-2</v>
      </c>
      <c r="E16" s="47">
        <v>4362052.9070518985</v>
      </c>
    </row>
    <row r="17" spans="1:5" ht="18" customHeight="1" x14ac:dyDescent="0.35">
      <c r="A17" s="43">
        <v>2022</v>
      </c>
      <c r="B17" s="44">
        <v>72400376.939556405</v>
      </c>
      <c r="C17" s="45">
        <v>7.0663798894003316E-2</v>
      </c>
      <c r="D17" s="46">
        <v>4.0927490001065214E-2</v>
      </c>
      <c r="E17" s="47">
        <v>2846659.0917528868</v>
      </c>
    </row>
    <row r="18" spans="1:5" ht="18" customHeight="1" x14ac:dyDescent="0.35">
      <c r="A18" s="43">
        <v>2023</v>
      </c>
      <c r="B18" s="44">
        <v>76617359.794870749</v>
      </c>
      <c r="C18" s="45">
        <v>5.8245316303185746E-2</v>
      </c>
      <c r="D18" s="46">
        <v>3.4312656143636655E-2</v>
      </c>
      <c r="E18" s="47">
        <v>2541731.5602387935</v>
      </c>
    </row>
    <row r="19" spans="1:5" ht="18" customHeight="1" x14ac:dyDescent="0.35">
      <c r="A19" s="43">
        <v>2024</v>
      </c>
      <c r="B19" s="44">
        <v>79418452.021223634</v>
      </c>
      <c r="C19" s="45">
        <v>3.6559498184906225E-2</v>
      </c>
      <c r="D19" s="46">
        <v>3.3473008330987097E-2</v>
      </c>
      <c r="E19" s="47">
        <v>2572272.7973647565</v>
      </c>
    </row>
    <row r="20" spans="1:5" s="100" customFormat="1" ht="18" customHeight="1" x14ac:dyDescent="0.35">
      <c r="A20" s="43">
        <v>2025</v>
      </c>
      <c r="B20" s="44">
        <v>82306513.5722913</v>
      </c>
      <c r="C20" s="45">
        <v>3.6365120164969511E-2</v>
      </c>
      <c r="D20" s="46">
        <v>2.7536268428372201E-2</v>
      </c>
      <c r="E20" s="47">
        <v>2205678.1067169309</v>
      </c>
    </row>
    <row r="21" spans="1:5" s="136" customFormat="1" ht="18" customHeight="1" x14ac:dyDescent="0.35">
      <c r="A21" s="43">
        <v>2026</v>
      </c>
      <c r="B21" s="44">
        <v>85794583.190192163</v>
      </c>
      <c r="C21" s="45">
        <v>4.2379022831980695E-2</v>
      </c>
      <c r="D21" s="46">
        <v>2.9956272686824992E-2</v>
      </c>
      <c r="E21" s="47">
        <v>2495334.9935850799</v>
      </c>
    </row>
    <row r="22" spans="1:5" s="159" customFormat="1" ht="18" customHeight="1" x14ac:dyDescent="0.35">
      <c r="A22" s="43">
        <v>2027</v>
      </c>
      <c r="B22" s="44">
        <v>89401232.557737932</v>
      </c>
      <c r="C22" s="45">
        <v>4.2038194410833896E-2</v>
      </c>
      <c r="D22" s="46">
        <v>2.4821911549796294E-2</v>
      </c>
      <c r="E22" s="47">
        <v>2165361.0856495798</v>
      </c>
    </row>
    <row r="23" spans="1:5" s="161" customFormat="1" ht="18" customHeight="1" x14ac:dyDescent="0.35">
      <c r="A23" s="43">
        <v>2028</v>
      </c>
      <c r="B23" s="44">
        <v>92859945.098316431</v>
      </c>
      <c r="C23" s="45">
        <v>3.8687526353115675E-2</v>
      </c>
      <c r="D23" s="46">
        <v>3.0359883141464428E-2</v>
      </c>
      <c r="E23" s="47">
        <v>2736147.949697122</v>
      </c>
    </row>
    <row r="24" spans="1:5" s="173" customFormat="1" ht="18" customHeight="1" x14ac:dyDescent="0.35">
      <c r="A24" s="43">
        <v>2029</v>
      </c>
      <c r="B24" s="44">
        <v>96763669.699186772</v>
      </c>
      <c r="C24" s="45">
        <v>4.2038842438871127E-2</v>
      </c>
      <c r="D24" s="46">
        <v>3.3424575916537691E-2</v>
      </c>
      <c r="E24" s="47">
        <v>3129676.5136002153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27</v>
      </c>
      <c r="B26" s="3"/>
      <c r="C26" s="3"/>
    </row>
    <row r="27" spans="1:5" ht="21.75" customHeight="1" x14ac:dyDescent="0.35">
      <c r="A27" s="72" t="s">
        <v>188</v>
      </c>
      <c r="B27" s="3"/>
      <c r="C27" s="3"/>
    </row>
    <row r="28" spans="1:5" ht="21.75" customHeight="1" x14ac:dyDescent="0.35">
      <c r="A28" s="119" t="s">
        <v>243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18" t="str">
        <f>Headings!F9</f>
        <v>Page 9</v>
      </c>
      <c r="B30" s="219"/>
      <c r="C30" s="219"/>
      <c r="D30" s="219"/>
      <c r="E30" s="226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YSC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  <vt:lpstr>YSC!Print_Area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2020-08-13T22:30:17Z</cp:lastPrinted>
  <dcterms:created xsi:type="dcterms:W3CDTF">2010-06-11T22:06:58Z</dcterms:created>
  <dcterms:modified xsi:type="dcterms:W3CDTF">2020-08-24T18:59:50Z</dcterms:modified>
</cp:coreProperties>
</file>