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2_3 August\"/>
    </mc:Choice>
  </mc:AlternateContent>
  <xr:revisionPtr revIDLastSave="0" documentId="13_ncr:1_{28E6C798-50E1-4698-8616-3347E9B8E21E}" xr6:coauthVersionLast="46" xr6:coauthVersionMax="46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ealth Thru Housing Sales Tax" sheetId="85" r:id="rId11"/>
    <sheet name="Seattle TBD Sales Tax" sheetId="84" r:id="rId12"/>
    <sheet name="Hotel Sales Tax" sheetId="10" r:id="rId13"/>
    <sheet name="Hotel Tax (HB 2015)" sheetId="80" r:id="rId14"/>
    <sheet name="Rental Car Sales Tax" sheetId="11" r:id="rId15"/>
    <sheet name="REET" sheetId="4" r:id="rId16"/>
    <sheet name="Investment Pool Nom" sheetId="5" r:id="rId17"/>
    <sheet name="Investment Pool Real" sheetId="35" r:id="rId18"/>
    <sheet name="CPI-U" sheetId="34" r:id="rId19"/>
    <sheet name="CPI-W" sheetId="7" r:id="rId20"/>
    <sheet name="Seattle CPI-U" sheetId="33" r:id="rId21"/>
    <sheet name="Seattle CPI-W" sheetId="13" r:id="rId22"/>
    <sheet name="COLA(new)" sheetId="62" r:id="rId23"/>
    <sheet name="Pharmaceuticals PPI" sheetId="14" r:id="rId24"/>
    <sheet name="Transportation CPI" sheetId="15" r:id="rId25"/>
    <sheet name="Retail Gas" sheetId="37" r:id="rId26"/>
    <sheet name="Diesel and Gas" sheetId="32" r:id="rId27"/>
    <sheet name="Docs" sheetId="81" r:id="rId28"/>
    <sheet name="Gambling" sheetId="69" r:id="rId29"/>
    <sheet name="E911" sheetId="82" r:id="rId30"/>
    <sheet name="Delinquencies" sheetId="83" r:id="rId31"/>
    <sheet name="CX" sheetId="39" r:id="rId32"/>
    <sheet name="DD-MH" sheetId="40" r:id="rId33"/>
    <sheet name="Veterans" sheetId="41" r:id="rId34"/>
    <sheet name="AFIS" sheetId="42" r:id="rId35"/>
    <sheet name="Parks" sheetId="43" r:id="rId36"/>
    <sheet name="VSHSL" sheetId="46" r:id="rId37"/>
    <sheet name="PSERN" sheetId="63" r:id="rId38"/>
    <sheet name="BSFK" sheetId="64" r:id="rId39"/>
    <sheet name="EMS" sheetId="48" r:id="rId40"/>
    <sheet name="CF" sheetId="49" r:id="rId41"/>
    <sheet name="Roads" sheetId="50" r:id="rId42"/>
    <sheet name="Roads2" sheetId="68" r:id="rId43"/>
    <sheet name="Flood" sheetId="56" r:id="rId44"/>
    <sheet name="Marine" sheetId="70" r:id="rId45"/>
    <sheet name="Transit " sheetId="53" r:id="rId46"/>
    <sheet name="UTGO" sheetId="54" r:id="rId47"/>
    <sheet name="KC I+P Index" sheetId="78" r:id="rId48"/>
    <sheet name="Appendix" sheetId="77" r:id="rId49"/>
    <sheet name="Headings" sheetId="29" r:id="rId50"/>
  </sheets>
  <definedNames>
    <definedName name="_xlnm.Print_Area" localSheetId="34">AFIS!$A$1:$E$30</definedName>
    <definedName name="_xlnm.Print_Area" localSheetId="48">Appendix!$A$1:$C$30</definedName>
    <definedName name="_xlnm.Print_Area" localSheetId="38">BSFK!$A$1:$E$30</definedName>
    <definedName name="_xlnm.Print_Area" localSheetId="40">CF!$A$1:$E$30</definedName>
    <definedName name="_xlnm.Print_Area" localSheetId="9">'CJ Sales Tax'!$A$1:$E$30</definedName>
    <definedName name="_xlnm.Print_Area" localSheetId="22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8">'CPI-U'!$A$1:$D$30</definedName>
    <definedName name="_xlnm.Print_Area" localSheetId="19">'CPI-W'!$A$1:$D$30</definedName>
    <definedName name="_xlnm.Print_Area" localSheetId="31">CX!$A$1:$E$30</definedName>
    <definedName name="_xlnm.Print_Area" localSheetId="32">'DD-MH'!$A$1:$E$30</definedName>
    <definedName name="_xlnm.Print_Area" localSheetId="30">Delinquencies!$A$1:$E$30</definedName>
    <definedName name="_xlnm.Print_Area" localSheetId="26">'Diesel and Gas'!$A$1:$E$30</definedName>
    <definedName name="_xlnm.Print_Area" localSheetId="27">Docs!$A$1:$E$30</definedName>
    <definedName name="_xlnm.Print_Area" localSheetId="29">'E911'!$A$1:$E$30</definedName>
    <definedName name="_xlnm.Print_Area" localSheetId="39">EMS!$A$1:$E$30</definedName>
    <definedName name="_xlnm.Print_Area" localSheetId="43">Flood!$A$1:$E$30</definedName>
    <definedName name="_xlnm.Print_Area" localSheetId="28">Gambling!$A$1:$E$30</definedName>
    <definedName name="_xlnm.Print_Area" localSheetId="10">'Health Thru Housing Sales Tax'!$A$1:$E$30</definedName>
    <definedName name="_xlnm.Print_Area" localSheetId="12">'Hotel Sales Tax'!$A$1:$E$30</definedName>
    <definedName name="_xlnm.Print_Area" localSheetId="13">'Hotel Tax (HB 2015)'!$A$1:$E$31</definedName>
    <definedName name="_xlnm.Print_Area" localSheetId="16">'Investment Pool Nom'!$A$1:$D$30</definedName>
    <definedName name="_xlnm.Print_Area" localSheetId="17">'Investment Pool Real'!$A$1:$D$30</definedName>
    <definedName name="_xlnm.Print_Area" localSheetId="47">'KC I+P Index'!$A$1:$D$30</definedName>
    <definedName name="_xlnm.Print_Area" localSheetId="6">'Local Sales Tax'!$A$1:$E$30</definedName>
    <definedName name="_xlnm.Print_Area" localSheetId="44">Marine!$A$1:$E$30</definedName>
    <definedName name="_xlnm.Print_Area" localSheetId="8">'Mental Health Sales Tax'!$A$1:$E$30</definedName>
    <definedName name="_xlnm.Print_Area" localSheetId="35">Parks!$A$1:$E$30</definedName>
    <definedName name="_xlnm.Print_Area" localSheetId="23">'Pharmaceuticals PPI'!$A$1:$D$30</definedName>
    <definedName name="_xlnm.Print_Area" localSheetId="37">PSERN!$A$1:$E$30</definedName>
    <definedName name="_xlnm.Print_Area" localSheetId="15">REET!$A$1:$E$30</definedName>
    <definedName name="_xlnm.Print_Area" localSheetId="14">'Rental Car Sales Tax'!$A$1:$E$30</definedName>
    <definedName name="_xlnm.Print_Area" localSheetId="25">'Retail Gas'!$A$1:$E$31</definedName>
    <definedName name="_xlnm.Print_Area" localSheetId="41">Roads!$A$1:$E$30</definedName>
    <definedName name="_xlnm.Print_Area" localSheetId="42">Roads2!$A$1:$E$27</definedName>
    <definedName name="_xlnm.Print_Area" localSheetId="5">'Sales and Use Taxbase'!$A$1:$E$30</definedName>
    <definedName name="_xlnm.Print_Area" localSheetId="20">'Seattle CPI-U'!$A$1:$D$30</definedName>
    <definedName name="_xlnm.Print_Area" localSheetId="21">'Seattle CPI-W'!$A$1:$D$30</definedName>
    <definedName name="_xlnm.Print_Area" localSheetId="11">'Seattle TBD Sales Tax'!$A$1:$E$30</definedName>
    <definedName name="_xlnm.Print_Area" localSheetId="45">'Transit '!$A$1:$E$30</definedName>
    <definedName name="_xlnm.Print_Area" localSheetId="7">'Transit Sales Tax'!$A$1:$E$30</definedName>
    <definedName name="_xlnm.Print_Area" localSheetId="24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6">UTGO!$A$1:$E$30</definedName>
    <definedName name="_xlnm.Print_Area" localSheetId="33">Veterans!$A$1:$E$30</definedName>
    <definedName name="_xlnm.Print_Area" localSheetId="36">VSHSL!$A$1:$E$30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68" l="1"/>
  <c r="E11" i="29"/>
  <c r="A1" i="85" s="1"/>
  <c r="F11" i="29"/>
  <c r="A30" i="85" s="1"/>
  <c r="G11" i="29"/>
  <c r="E12" i="29"/>
  <c r="A1" i="84" s="1"/>
  <c r="F12" i="29"/>
  <c r="A30" i="84" s="1"/>
  <c r="G12" i="29"/>
  <c r="E4" i="85"/>
  <c r="D4" i="85"/>
  <c r="E4" i="84" l="1"/>
  <c r="D4" i="84"/>
  <c r="F49" i="29"/>
  <c r="D4" i="78" l="1"/>
  <c r="A30" i="78"/>
  <c r="D4" i="81" l="1"/>
  <c r="E4" i="81"/>
  <c r="E4" i="83" l="1"/>
  <c r="D4" i="83"/>
  <c r="E4" i="82"/>
  <c r="D4" i="82"/>
  <c r="E4" i="80" l="1"/>
  <c r="D4" i="80"/>
  <c r="E14" i="29"/>
  <c r="A1" i="80" s="1"/>
  <c r="F14" i="29"/>
  <c r="A31" i="80" s="1"/>
  <c r="G14" i="29"/>
  <c r="E49" i="29" l="1"/>
  <c r="E48" i="29"/>
  <c r="A1" i="78" s="1"/>
  <c r="F48" i="29"/>
  <c r="G48" i="29"/>
  <c r="G49" i="29"/>
  <c r="G47" i="29"/>
  <c r="F47" i="29"/>
  <c r="E47" i="29"/>
  <c r="A30" i="77" l="1"/>
  <c r="F45" i="29" l="1"/>
  <c r="F46" i="29"/>
  <c r="E31" i="29" l="1"/>
  <c r="A1" i="83" s="1"/>
  <c r="E30" i="29"/>
  <c r="A1" i="82" s="1"/>
  <c r="E45" i="29" l="1"/>
  <c r="G45" i="29" l="1"/>
  <c r="E4" i="70"/>
  <c r="D4" i="70"/>
  <c r="G2" i="29" l="1"/>
  <c r="G31" i="29"/>
  <c r="G42" i="29"/>
  <c r="E4" i="69" l="1"/>
  <c r="D4" i="69"/>
  <c r="F3" i="29" l="1"/>
  <c r="F4" i="29"/>
  <c r="F5" i="29"/>
  <c r="F6" i="29"/>
  <c r="F7" i="29"/>
  <c r="F8" i="29"/>
  <c r="F9" i="29"/>
  <c r="F10" i="29"/>
  <c r="F13" i="29"/>
  <c r="F15" i="29"/>
  <c r="F16" i="29"/>
  <c r="F17" i="29"/>
  <c r="F18" i="29"/>
  <c r="F19" i="29"/>
  <c r="F20" i="29"/>
  <c r="F21" i="29"/>
  <c r="F22" i="29"/>
  <c r="F23" i="29"/>
  <c r="A31" i="62" s="1"/>
  <c r="F24" i="29"/>
  <c r="F25" i="29"/>
  <c r="F26" i="29"/>
  <c r="F27" i="29"/>
  <c r="F28" i="29"/>
  <c r="A30" i="81" s="1"/>
  <c r="F29" i="29"/>
  <c r="F30" i="29"/>
  <c r="A30" i="82" s="1"/>
  <c r="F31" i="29"/>
  <c r="A30" i="83" s="1"/>
  <c r="F32" i="29"/>
  <c r="F33" i="29"/>
  <c r="F34" i="29"/>
  <c r="F35" i="29"/>
  <c r="F36" i="29"/>
  <c r="F37" i="29"/>
  <c r="F38" i="29"/>
  <c r="F39" i="29"/>
  <c r="A30" i="64" s="1"/>
  <c r="F40" i="29"/>
  <c r="F41" i="29"/>
  <c r="F42" i="29"/>
  <c r="A30" i="50" s="1"/>
  <c r="F44" i="29"/>
  <c r="A30" i="70"/>
  <c r="F2" i="29"/>
  <c r="G3" i="29"/>
  <c r="G4" i="29"/>
  <c r="G5" i="29"/>
  <c r="G6" i="29"/>
  <c r="G7" i="29"/>
  <c r="G8" i="29"/>
  <c r="G9" i="29"/>
  <c r="G10" i="29"/>
  <c r="G13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2" i="29"/>
  <c r="G33" i="29"/>
  <c r="G34" i="29"/>
  <c r="G35" i="29"/>
  <c r="G36" i="29"/>
  <c r="G37" i="29"/>
  <c r="G38" i="29"/>
  <c r="G39" i="29"/>
  <c r="G40" i="29"/>
  <c r="G41" i="29"/>
  <c r="G44" i="29"/>
  <c r="G46" i="29"/>
  <c r="A30" i="69" l="1"/>
  <c r="E39" i="29"/>
  <c r="A1" i="64" s="1"/>
  <c r="D4" i="15" l="1"/>
  <c r="A30" i="54" l="1"/>
  <c r="A1" i="54"/>
  <c r="A30" i="63" l="1"/>
  <c r="E38" i="29"/>
  <c r="A1" i="63" s="1"/>
  <c r="E4" i="64" l="1"/>
  <c r="D4" i="64"/>
  <c r="E4" i="63"/>
  <c r="D4" i="63"/>
  <c r="A30" i="2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9"/>
  <c r="E4" i="39"/>
  <c r="A30" i="39"/>
  <c r="D4" i="40"/>
  <c r="E4" i="40"/>
  <c r="A30" i="40"/>
  <c r="D4" i="41"/>
  <c r="E4" i="41"/>
  <c r="A30" i="41"/>
  <c r="D4" i="42"/>
  <c r="E4" i="42"/>
  <c r="A30" i="42"/>
  <c r="D4" i="43"/>
  <c r="E4" i="43"/>
  <c r="A30" i="43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3" i="29"/>
  <c r="A1" i="10" s="1"/>
  <c r="E15" i="29"/>
  <c r="A1" i="11" s="1"/>
  <c r="E16" i="29"/>
  <c r="A1" i="4" s="1"/>
  <c r="E17" i="29"/>
  <c r="A1" i="5" s="1"/>
  <c r="E18" i="29"/>
  <c r="A1" i="35" s="1"/>
  <c r="E19" i="29"/>
  <c r="E20" i="29"/>
  <c r="A1" i="7" s="1"/>
  <c r="E21" i="29"/>
  <c r="A1" i="33" s="1"/>
  <c r="E22" i="29"/>
  <c r="A1" i="13" s="1"/>
  <c r="E23" i="29"/>
  <c r="A1" i="62" s="1"/>
  <c r="E24" i="29"/>
  <c r="A1" i="14" s="1"/>
  <c r="E25" i="29"/>
  <c r="A1" i="15" s="1"/>
  <c r="E26" i="29"/>
  <c r="A1" i="37" s="1"/>
  <c r="E27" i="29"/>
  <c r="E28" i="29"/>
  <c r="A1" i="81" s="1"/>
  <c r="E29" i="29"/>
  <c r="E32" i="29"/>
  <c r="A1" i="39" s="1"/>
  <c r="E33" i="29"/>
  <c r="A1" i="40" s="1"/>
  <c r="E34" i="29"/>
  <c r="A1" i="41" s="1"/>
  <c r="E35" i="29"/>
  <c r="A1" i="42" s="1"/>
  <c r="E36" i="29"/>
  <c r="A1" i="43" s="1"/>
  <c r="E37" i="29"/>
  <c r="A1" i="46" s="1"/>
  <c r="E40" i="29"/>
  <c r="A1" i="48" s="1"/>
  <c r="E41" i="29"/>
  <c r="A1" i="49" s="1"/>
  <c r="E42" i="29"/>
  <c r="A1" i="50" s="1"/>
  <c r="E44" i="29"/>
  <c r="A1" i="56" s="1"/>
  <c r="E46" i="29"/>
  <c r="A1" i="34" l="1"/>
  <c r="A1" i="70"/>
  <c r="A1" i="69"/>
  <c r="A1" i="53"/>
</calcChain>
</file>

<file path=xl/sharedStrings.xml><?xml version="1.0" encoding="utf-8"?>
<sst xmlns="http://schemas.openxmlformats.org/spreadsheetml/2006/main" count="1015" uniqueCount="287">
  <si>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</si>
  <si>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</si>
  <si>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</si>
  <si>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</si>
  <si>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</si>
  <si>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</si>
  <si>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</si>
  <si>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</si>
  <si>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</si>
  <si>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</si>
  <si>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</si>
  <si>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</si>
  <si>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</si>
  <si>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</si>
  <si>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</si>
  <si>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</si>
  <si>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</si>
  <si>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</si>
  <si>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</si>
  <si>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</si>
  <si>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</si>
  <si>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</si>
  <si>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</si>
  <si>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</si>
  <si>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</si>
  <si>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</si>
  <si>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</si>
  <si>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</si>
  <si>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</si>
  <si>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</si>
  <si>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</si>
  <si>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</si>
  <si>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</si>
  <si>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</si>
  <si>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</si>
  <si>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</si>
  <si>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</si>
  <si>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</si>
  <si>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</si>
  <si>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</si>
  <si>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</si>
  <si>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</si>
  <si>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</si>
  <si>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</si>
  <si>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</si>
  <si>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</si>
  <si>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</si>
  <si>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</si>
  <si>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</si>
  <si>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</si>
  <si>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</si>
  <si>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</si>
  <si>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</si>
  <si>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</si>
  <si>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</si>
  <si>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</si>
  <si>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</si>
  <si>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</si>
  <si>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</si>
  <si>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</si>
  <si>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</si>
  <si>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</si>
  <si>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</si>
  <si>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</si>
  <si>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</si>
  <si>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</si>
  <si>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</si>
  <si>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</si>
  <si>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</si>
  <si>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</si>
  <si>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</si>
  <si>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</si>
  <si>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</si>
  <si>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</si>
  <si>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</si>
  <si>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</si>
  <si>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</si>
  <si>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</si>
  <si>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</si>
  <si>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</si>
  <si>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</si>
  <si>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</si>
  <si>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</si>
  <si>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</si>
  <si>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</si>
  <si>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</si>
  <si>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</si>
  <si>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</si>
  <si>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</si>
  <si>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</si>
  <si>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</si>
  <si>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</si>
  <si>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</si>
  <si>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</si>
  <si>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</si>
  <si>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</si>
  <si>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</si>
  <si>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</si>
  <si>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</si>
  <si>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</si>
  <si>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</si>
  <si>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</si>
  <si>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</si>
  <si>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</si>
  <si>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</si>
  <si>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</si>
  <si>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</si>
  <si>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</si>
  <si>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</si>
  <si>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</si>
  <si>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</si>
  <si>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</si>
  <si>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</si>
  <si>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</si>
  <si>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</si>
  <si>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</si>
  <si>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</si>
  <si>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</si>
  <si>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</si>
  <si>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</si>
  <si>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</si>
  <si>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</si>
  <si>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</si>
  <si>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</si>
  <si>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</si>
  <si>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</si>
  <si>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</si>
  <si>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</si>
  <si>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</si>
  <si>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</si>
  <si>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</si>
  <si>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</si>
  <si>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</si>
  <si>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</si>
  <si>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</si>
  <si>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</si>
  <si>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</si>
  <si>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</si>
  <si>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</si>
  <si>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</si>
  <si>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</si>
  <si>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</si>
  <si>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</si>
  <si>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</si>
  <si>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</si>
  <si>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</si>
  <si>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</si>
  <si>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</si>
  <si>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</si>
  <si>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</si>
  <si>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</si>
  <si>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</si>
  <si>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</si>
  <si>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</si>
  <si>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</si>
  <si>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</si>
  <si>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</si>
  <si>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</si>
  <si>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</si>
  <si>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</si>
  <si>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</si>
  <si>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</si>
  <si>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</si>
  <si>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</si>
  <si>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</si>
  <si>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</si>
  <si>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</si>
  <si>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</si>
  <si>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</si>
  <si>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</si>
  <si>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</si>
  <si>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</si>
  <si>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</si>
  <si>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</si>
  <si>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</si>
  <si>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</si>
  <si>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</si>
  <si>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</si>
  <si>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</si>
  <si>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</si>
  <si>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</si>
  <si>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</si>
  <si>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</si>
  <si>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</si>
  <si>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</si>
  <si>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</si>
  <si>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"PSERN" is an acronym for the Puget Sound Emergency Radio Network.</t>
  </si>
  <si>
    <t>2. The UAL/Roads levy values are affected by annexations (see appendix).</t>
  </si>
  <si>
    <t>Marine Levy Property Tax</t>
  </si>
  <si>
    <t>P&amp;I on Property Taxes</t>
  </si>
  <si>
    <t>Penalties and Interest on Delinquent Property Taxes</t>
  </si>
  <si>
    <t>Marine</t>
  </si>
  <si>
    <t>have been adjusted for the annexations listed above (Pages 7 &amp; 10).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</si>
  <si>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</si>
  <si>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</si>
  <si>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</si>
  <si>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</si>
  <si>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</si>
  <si>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</si>
  <si>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</si>
  <si>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</si>
  <si>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</si>
  <si>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</si>
  <si>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</si>
  <si>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</si>
  <si>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</si>
  <si>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</si>
  <si>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</si>
  <si>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</si>
  <si>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</si>
  <si>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</si>
  <si>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</si>
  <si>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</si>
  <si>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</si>
  <si>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</si>
  <si>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</si>
  <si>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</si>
  <si>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</si>
  <si>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</si>
  <si>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</si>
  <si>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</si>
  <si>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</si>
  <si>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</si>
  <si>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</si>
  <si>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</si>
  <si>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</si>
  <si>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</si>
  <si>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</si>
  <si>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</si>
  <si>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2. The VSHSL levy is in effect from 2018-2023.</t>
  </si>
  <si>
    <t>Hotel Tax (HB 2015)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</si>
  <si>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</si>
  <si>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</si>
  <si>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</si>
  <si>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</si>
  <si>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</si>
  <si>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</si>
  <si>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</si>
  <si>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</si>
  <si>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 xml:space="preserve">    (i.e. 1% increase not included).</t>
  </si>
  <si>
    <t>Fairwood</t>
  </si>
  <si>
    <t>North Highline Y</t>
  </si>
  <si>
    <t xml:space="preserve">    on a 18.32 cent first year levy rate.</t>
  </si>
  <si>
    <t>3. The Parks levy is in effect from 2020-2025 and values for 2020 and beyond are based</t>
  </si>
  <si>
    <t>West Hill</t>
  </si>
  <si>
    <t>East Renton</t>
  </si>
  <si>
    <t>North Federal Way &amp; Lakeland South</t>
  </si>
  <si>
    <t>North Federal Way &amp; 
Lakeland South</t>
  </si>
  <si>
    <t>1. Revenue reflects expanded lodging excise tax per 2SHB 2015 that went into effect in 2019.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</si>
  <si>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</si>
  <si>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</si>
  <si>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</si>
  <si>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Page 49</t>
  </si>
  <si>
    <t>2021 Population Est.</t>
  </si>
  <si>
    <t>Health Through Housing Sales Tax</t>
  </si>
  <si>
    <t>Seattle TBD Sales Tax</t>
  </si>
  <si>
    <t xml:space="preserve">    Maple Valley, Snoqualmie, Renton, Covington and Kent.</t>
  </si>
  <si>
    <t xml:space="preserve">1. Distribution is 0.1% of countywide sales excluding Bellevue, Issaquah, North Bend, </t>
  </si>
  <si>
    <t>2. From 2016-2020 revenues received were deposited in the State's stadium and exhibition</t>
  </si>
  <si>
    <t xml:space="preserve">2. The 2020 value reflects a June 1 due date for first half property taxes and the waiving </t>
  </si>
  <si>
    <t xml:space="preserve">     of the 3% June penalty for late payments.</t>
  </si>
  <si>
    <t xml:space="preserve">    Harborview Medical Center bonds approved by voters in 2020.</t>
  </si>
  <si>
    <t>1. Forecast provided courtesy of the City of Seattle.</t>
  </si>
  <si>
    <t>2. Distribution is 0.15% of Seattle taxable sales from April 1, 2021 to March 31, 2027.</t>
  </si>
  <si>
    <t>3. All revenue allocated to Public Transit Fund (Fund 4641/Acct 43402.)</t>
  </si>
  <si>
    <t>2. Actual values are on an accrual basis as listed in EBS, Fund 000001110.</t>
  </si>
  <si>
    <t xml:space="preserve">    </t>
  </si>
  <si>
    <t>3. Forecast includes the 1% DOR administrative fee.</t>
  </si>
  <si>
    <t>1. Actual values are as recorded in EBS, Fund 000000010, Acct. 31911.</t>
  </si>
  <si>
    <t xml:space="preserve">    based on a 26.5 cent first year (and maximum) levy rate.</t>
  </si>
  <si>
    <t xml:space="preserve">2. The current EMS levy is in effect from 2020-2025 and values for 2020 and beyond are </t>
  </si>
  <si>
    <t>2. Values for 2022 and beyond assume increases are based on new construction only</t>
  </si>
  <si>
    <t>2. Values for 2022 and beyond include the estimated amounts to support the new</t>
  </si>
  <si>
    <t>Forecasts have been adjusted for the annexations listed above (Pages 3, 5, 42).</t>
  </si>
  <si>
    <t>REET data presents 0.25% of King County's 0.50% real estate tax (Page 16).</t>
  </si>
  <si>
    <t>These forecasts are presented on accrual basis (Pages 7 thru 12).</t>
  </si>
  <si>
    <t>2. The first BSFK levy was in effect from 2016 thru 2021.</t>
  </si>
  <si>
    <t>August 2021 King County Economic and Revenue Forecast</t>
  </si>
  <si>
    <t>% Change from July 2021 Forecast</t>
  </si>
  <si>
    <t>$ Change from July 2021 Forecast</t>
  </si>
  <si>
    <t># Change from July 2021 Forecast</t>
  </si>
  <si>
    <t>August</t>
  </si>
  <si>
    <t>August 2021 UAL/Roads Property Tax Annexation Addendum</t>
  </si>
  <si>
    <t>August 2021 Diesel &amp; Gasoline Dollar per Gallon Forecasts</t>
  </si>
  <si>
    <t xml:space="preserve">    levy rate and 1.03 limit factor.</t>
  </si>
  <si>
    <t xml:space="preserve">3. The BSFK levy is in effect from 2022-2027 and is based on a 19 cent first year </t>
  </si>
  <si>
    <t>Forecast adopted by the Forecast Council on August 27th, 2021 (KCFC 2021-03)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</si>
</sst>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  <numFmt numFmtId="172" formatCode="0.0%"/>
  </numFmts>
  <fonts count="29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b/>
      <sz val="13"/>
      <name val="Arial Narrow"/>
      <family val="2"/>
    </font>
    <font>
      <sz val="11"/>
      <name val="Calibr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2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8" fillId="2" borderId="12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/>
    </xf>
    <xf numFmtId="166" fontId="18" fillId="2" borderId="20" xfId="0" applyNumberFormat="1" applyFont="1" applyFill="1" applyBorder="1" applyAlignment="1">
      <alignment horizontal="center" vertical="center"/>
    </xf>
    <xf numFmtId="166" fontId="10" fillId="2" borderId="19" xfId="0" quotePrefix="1" applyNumberFormat="1" applyFont="1" applyFill="1" applyBorder="1" applyAlignment="1">
      <alignment horizontal="left" vertical="center" wrapText="1"/>
    </xf>
    <xf numFmtId="165" fontId="18" fillId="2" borderId="20" xfId="0" applyNumberFormat="1" applyFont="1" applyFill="1" applyBorder="1" applyAlignment="1">
      <alignment horizontal="center" vertical="center"/>
    </xf>
    <xf numFmtId="165" fontId="18" fillId="2" borderId="21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/>
    </xf>
    <xf numFmtId="170" fontId="18" fillId="2" borderId="23" xfId="0" applyNumberFormat="1" applyFont="1" applyFill="1" applyBorder="1" applyAlignment="1">
      <alignment horizontal="center" vertical="center"/>
    </xf>
    <xf numFmtId="37" fontId="18" fillId="2" borderId="24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165" fontId="18" fillId="2" borderId="10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 vertic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43" fontId="2" fillId="2" borderId="0" xfId="1" applyFont="1" applyFill="1" applyAlignment="1"/>
    <xf numFmtId="0" fontId="27" fillId="0" borderId="0" xfId="0" applyFont="1"/>
    <xf numFmtId="172" fontId="18" fillId="2" borderId="0" xfId="11" applyNumberFormat="1" applyFont="1" applyFill="1" applyAlignment="1"/>
    <xf numFmtId="3" fontId="18" fillId="2" borderId="9" xfId="1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10" fontId="10" fillId="2" borderId="6" xfId="0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10" fillId="2" borderId="25" xfId="0" applyNumberFormat="1" applyFont="1" applyFill="1" applyBorder="1" applyAlignment="1">
      <alignment horizontal="center" vertical="center"/>
    </xf>
    <xf numFmtId="10" fontId="18" fillId="2" borderId="26" xfId="0" applyNumberFormat="1" applyFont="1" applyFill="1" applyBorder="1" applyAlignment="1">
      <alignment horizontal="center" vertical="center"/>
    </xf>
    <xf numFmtId="10" fontId="10" fillId="2" borderId="26" xfId="0" applyNumberFormat="1" applyFont="1" applyFill="1" applyBorder="1" applyAlignment="1">
      <alignment horizontal="center" vertical="center"/>
    </xf>
    <xf numFmtId="167" fontId="10" fillId="2" borderId="25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65" fontId="18" fillId="2" borderId="26" xfId="0" applyNumberFormat="1" applyFont="1" applyFill="1" applyBorder="1" applyAlignment="1">
      <alignment horizontal="center" vertical="center"/>
    </xf>
    <xf numFmtId="10" fontId="10" fillId="2" borderId="25" xfId="0" applyNumberFormat="1" applyFont="1" applyFill="1" applyBorder="1" applyAlignment="1">
      <alignment horizontal="center" vertical="center"/>
    </xf>
    <xf numFmtId="165" fontId="10" fillId="2" borderId="26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0" fontId="18" fillId="2" borderId="25" xfId="0" applyNumberFormat="1" applyFont="1" applyFill="1" applyBorder="1" applyAlignment="1">
      <alignment horizontal="center" vertical="center"/>
    </xf>
    <xf numFmtId="10" fontId="10" fillId="2" borderId="11" xfId="0" applyNumberFormat="1" applyFont="1" applyFill="1" applyBorder="1" applyAlignment="1">
      <alignment horizontal="center"/>
    </xf>
    <xf numFmtId="167" fontId="10" fillId="2" borderId="11" xfId="0" applyNumberFormat="1" applyFont="1" applyFill="1" applyBorder="1" applyAlignment="1">
      <alignment horizontal="center"/>
    </xf>
    <xf numFmtId="167" fontId="18" fillId="2" borderId="2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/>
    </xf>
    <xf numFmtId="168" fontId="18" fillId="2" borderId="11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2">
    <cellStyle name="Comma" xfId="1" builtinId="3"/>
    <cellStyle name="Comma 2" xfId="8" xr:uid="{00000000-0005-0000-0000-000001000000}"/>
    <cellStyle name="Comma 3" xfId="4" xr:uid="{00000000-0005-0000-0000-000002000000}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" xfId="11" builtinId="5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75" zoomScaleNormal="75" workbookViewId="0">
      <selection activeCell="A30" sqref="A30:F30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27" t="s">
        <v>286</v>
      </c>
      <c r="B1" s="228"/>
      <c r="C1" s="228"/>
      <c r="D1" s="228"/>
      <c r="E1" s="228"/>
      <c r="F1" s="229"/>
    </row>
    <row r="2" spans="1:8" ht="21.9" customHeight="1" x14ac:dyDescent="0.3">
      <c r="A2" s="231" t="s">
        <v>277</v>
      </c>
      <c r="B2" s="231"/>
      <c r="C2" s="231"/>
      <c r="D2" s="231"/>
      <c r="E2" s="231"/>
      <c r="F2" s="231"/>
    </row>
    <row r="3" spans="1:8" s="12" customFormat="1" ht="21" customHeight="1" x14ac:dyDescent="0.35">
      <c r="A3" s="231" t="s">
        <v>86</v>
      </c>
      <c r="B3" s="231"/>
      <c r="C3" s="231"/>
      <c r="D3" s="231"/>
      <c r="E3" s="231"/>
      <c r="F3" s="231"/>
      <c r="H3" s="10"/>
    </row>
    <row r="4" spans="1:8" s="12" customFormat="1" ht="21" customHeight="1" x14ac:dyDescent="0.35">
      <c r="A4" s="230">
        <v>42973</v>
      </c>
      <c r="B4" s="230"/>
      <c r="C4" s="230"/>
      <c r="D4" s="230"/>
      <c r="E4" s="230"/>
      <c r="F4" s="230"/>
      <c r="G4" s="10"/>
      <c r="H4" s="10"/>
    </row>
    <row r="5" spans="1:8" s="12" customFormat="1" ht="21" customHeight="1" x14ac:dyDescent="0.35">
      <c r="A5" s="11">
        <v>1</v>
      </c>
      <c r="B5" s="10" t="s">
        <v>102</v>
      </c>
      <c r="C5" s="10"/>
      <c r="D5" s="10"/>
      <c r="E5" s="11">
        <v>26</v>
      </c>
      <c r="F5" s="134" t="s">
        <v>121</v>
      </c>
      <c r="G5" s="137"/>
      <c r="H5" s="9"/>
    </row>
    <row r="6" spans="1:8" s="12" customFormat="1" ht="21" customHeight="1" x14ac:dyDescent="0.35">
      <c r="A6" s="11">
        <v>2</v>
      </c>
      <c r="B6" s="130" t="s">
        <v>61</v>
      </c>
      <c r="C6" s="10"/>
      <c r="D6" s="10"/>
      <c r="E6" s="11">
        <v>27</v>
      </c>
      <c r="F6" s="134" t="s">
        <v>27</v>
      </c>
      <c r="G6" s="138"/>
      <c r="H6" s="10"/>
    </row>
    <row r="7" spans="1:8" s="12" customFormat="1" ht="21" customHeight="1" x14ac:dyDescent="0.35">
      <c r="A7" s="11">
        <v>3</v>
      </c>
      <c r="B7" s="131" t="s">
        <v>76</v>
      </c>
      <c r="C7" s="10"/>
      <c r="D7" s="10"/>
      <c r="E7" s="11">
        <v>28</v>
      </c>
      <c r="F7" s="131" t="s">
        <v>7</v>
      </c>
      <c r="G7" s="10"/>
      <c r="H7" s="10"/>
    </row>
    <row r="8" spans="1:8" s="12" customFormat="1" ht="21" customHeight="1" x14ac:dyDescent="0.35">
      <c r="A8" s="11">
        <v>4</v>
      </c>
      <c r="B8" s="131" t="s">
        <v>97</v>
      </c>
      <c r="C8" s="10"/>
      <c r="D8" s="10"/>
      <c r="E8" s="11">
        <v>29</v>
      </c>
      <c r="F8" s="132" t="s">
        <v>130</v>
      </c>
      <c r="G8" s="10"/>
      <c r="H8" s="10"/>
    </row>
    <row r="9" spans="1:8" s="12" customFormat="1" ht="21" customHeight="1" x14ac:dyDescent="0.35">
      <c r="A9" s="11">
        <v>5</v>
      </c>
      <c r="B9" s="131" t="s">
        <v>75</v>
      </c>
      <c r="C9" s="10"/>
      <c r="D9" s="10"/>
      <c r="E9" s="11">
        <v>30</v>
      </c>
      <c r="F9" s="132" t="s">
        <v>131</v>
      </c>
      <c r="G9" s="10"/>
      <c r="H9" s="10"/>
    </row>
    <row r="10" spans="1:8" s="12" customFormat="1" ht="21" customHeight="1" x14ac:dyDescent="0.35">
      <c r="A10" s="11">
        <v>6</v>
      </c>
      <c r="B10" s="131" t="s">
        <v>108</v>
      </c>
      <c r="C10" s="10"/>
      <c r="D10" s="10"/>
      <c r="E10" s="11">
        <v>31</v>
      </c>
      <c r="F10" s="132" t="s">
        <v>189</v>
      </c>
      <c r="G10" s="10"/>
      <c r="H10" s="10"/>
    </row>
    <row r="11" spans="1:8" s="12" customFormat="1" ht="21" customHeight="1" x14ac:dyDescent="0.35">
      <c r="A11" s="11">
        <v>7</v>
      </c>
      <c r="B11" s="131" t="s">
        <v>88</v>
      </c>
      <c r="C11" s="10"/>
      <c r="D11" s="10"/>
      <c r="E11" s="11">
        <v>32</v>
      </c>
      <c r="F11" s="131" t="s">
        <v>60</v>
      </c>
      <c r="G11" s="10"/>
      <c r="H11" s="10"/>
    </row>
    <row r="12" spans="1:8" ht="21" customHeight="1" x14ac:dyDescent="0.35">
      <c r="A12" s="11">
        <v>8</v>
      </c>
      <c r="B12" s="131" t="s">
        <v>44</v>
      </c>
      <c r="C12" s="10"/>
      <c r="D12" s="10"/>
      <c r="E12" s="11">
        <v>33</v>
      </c>
      <c r="F12" s="131" t="s">
        <v>94</v>
      </c>
      <c r="G12" s="10"/>
      <c r="H12" s="8"/>
    </row>
    <row r="13" spans="1:8" ht="21" customHeight="1" x14ac:dyDescent="0.35">
      <c r="A13" s="11">
        <v>9</v>
      </c>
      <c r="B13" s="131" t="s">
        <v>32</v>
      </c>
      <c r="C13" s="10"/>
      <c r="D13" s="10"/>
      <c r="E13" s="11">
        <v>34</v>
      </c>
      <c r="F13" s="131" t="s">
        <v>11</v>
      </c>
      <c r="G13" s="10"/>
      <c r="H13" s="8"/>
    </row>
    <row r="14" spans="1:8" ht="21" customHeight="1" x14ac:dyDescent="0.35">
      <c r="A14" s="11">
        <v>10</v>
      </c>
      <c r="B14" s="131" t="s">
        <v>87</v>
      </c>
      <c r="C14" s="10"/>
      <c r="D14" s="10"/>
      <c r="E14" s="11">
        <v>35</v>
      </c>
      <c r="F14" s="131" t="s">
        <v>95</v>
      </c>
      <c r="G14" s="10"/>
      <c r="H14" s="8"/>
    </row>
    <row r="15" spans="1:8" ht="21" customHeight="1" x14ac:dyDescent="0.35">
      <c r="A15" s="11">
        <v>11</v>
      </c>
      <c r="B15" s="131" t="s">
        <v>254</v>
      </c>
      <c r="C15" s="10"/>
      <c r="D15" s="10"/>
      <c r="E15" s="11">
        <v>36</v>
      </c>
      <c r="F15" s="131" t="s">
        <v>58</v>
      </c>
      <c r="G15" s="10"/>
      <c r="H15" s="8"/>
    </row>
    <row r="16" spans="1:8" ht="21" customHeight="1" x14ac:dyDescent="0.35">
      <c r="A16" s="11">
        <v>12</v>
      </c>
      <c r="B16" s="131" t="s">
        <v>255</v>
      </c>
      <c r="C16" s="10"/>
      <c r="D16" s="10"/>
      <c r="E16" s="11">
        <v>37</v>
      </c>
      <c r="F16" s="131" t="s">
        <v>222</v>
      </c>
      <c r="G16" s="10"/>
      <c r="H16" s="8"/>
    </row>
    <row r="17" spans="1:8" ht="21" customHeight="1" x14ac:dyDescent="0.35">
      <c r="A17" s="11">
        <v>13</v>
      </c>
      <c r="B17" s="131" t="s">
        <v>101</v>
      </c>
      <c r="C17" s="10"/>
      <c r="D17" s="10"/>
      <c r="E17" s="11">
        <v>38</v>
      </c>
      <c r="F17" s="131" t="s">
        <v>157</v>
      </c>
      <c r="G17" s="10"/>
      <c r="H17" s="8"/>
    </row>
    <row r="18" spans="1:8" ht="21" customHeight="1" x14ac:dyDescent="0.35">
      <c r="A18" s="11">
        <v>14</v>
      </c>
      <c r="B18" s="131" t="s">
        <v>230</v>
      </c>
      <c r="C18" s="10"/>
      <c r="D18" s="10"/>
      <c r="E18" s="11">
        <v>39</v>
      </c>
      <c r="F18" s="131" t="s">
        <v>159</v>
      </c>
      <c r="G18" s="10"/>
      <c r="H18" s="8"/>
    </row>
    <row r="19" spans="1:8" ht="21" customHeight="1" x14ac:dyDescent="0.35">
      <c r="A19" s="11">
        <v>15</v>
      </c>
      <c r="B19" s="131" t="s">
        <v>96</v>
      </c>
      <c r="C19" s="10"/>
      <c r="D19" s="10"/>
      <c r="E19" s="11">
        <v>40</v>
      </c>
      <c r="F19" s="131" t="s">
        <v>35</v>
      </c>
      <c r="G19" s="10"/>
      <c r="H19" s="13"/>
    </row>
    <row r="20" spans="1:8" ht="21" customHeight="1" x14ac:dyDescent="0.35">
      <c r="A20" s="11">
        <v>16</v>
      </c>
      <c r="B20" s="131" t="s">
        <v>107</v>
      </c>
      <c r="C20" s="10"/>
      <c r="D20" s="10"/>
      <c r="E20" s="11">
        <v>41</v>
      </c>
      <c r="F20" s="131" t="s">
        <v>36</v>
      </c>
      <c r="G20" s="10"/>
      <c r="H20" s="8"/>
    </row>
    <row r="21" spans="1:8" ht="21" customHeight="1" x14ac:dyDescent="0.35">
      <c r="A21" s="11">
        <v>17</v>
      </c>
      <c r="B21" s="131" t="s">
        <v>106</v>
      </c>
      <c r="C21" s="10"/>
      <c r="D21" s="10"/>
      <c r="E21" s="11">
        <v>42</v>
      </c>
      <c r="F21" s="133" t="s">
        <v>122</v>
      </c>
    </row>
    <row r="22" spans="1:8" ht="21" customHeight="1" x14ac:dyDescent="0.35">
      <c r="A22" s="11">
        <v>18</v>
      </c>
      <c r="B22" s="131" t="s">
        <v>55</v>
      </c>
      <c r="C22" s="10"/>
      <c r="D22" s="10"/>
      <c r="E22" s="11">
        <v>43</v>
      </c>
      <c r="F22" s="133" t="s">
        <v>165</v>
      </c>
      <c r="G22" s="13"/>
      <c r="H22" s="13"/>
    </row>
    <row r="23" spans="1:8" ht="21" customHeight="1" x14ac:dyDescent="0.35">
      <c r="A23" s="11">
        <v>19</v>
      </c>
      <c r="B23" s="131" t="s">
        <v>57</v>
      </c>
      <c r="C23" s="10"/>
      <c r="D23" s="10"/>
      <c r="E23" s="11">
        <v>44</v>
      </c>
      <c r="F23" s="131" t="s">
        <v>37</v>
      </c>
      <c r="G23" s="13"/>
    </row>
    <row r="24" spans="1:8" ht="21" customHeight="1" x14ac:dyDescent="0.35">
      <c r="A24" s="11">
        <v>20</v>
      </c>
      <c r="B24" s="131" t="s">
        <v>9</v>
      </c>
      <c r="C24" s="10"/>
      <c r="D24" s="10"/>
      <c r="E24" s="11">
        <v>45</v>
      </c>
      <c r="F24" s="131" t="s">
        <v>191</v>
      </c>
    </row>
    <row r="25" spans="1:8" ht="21" customHeight="1" x14ac:dyDescent="0.35">
      <c r="A25" s="11">
        <v>21</v>
      </c>
      <c r="B25" s="132" t="s">
        <v>14</v>
      </c>
      <c r="C25" s="10"/>
      <c r="D25" s="129"/>
      <c r="E25" s="11">
        <v>46</v>
      </c>
      <c r="F25" s="131" t="s">
        <v>12</v>
      </c>
    </row>
    <row r="26" spans="1:8" ht="21" customHeight="1" x14ac:dyDescent="0.35">
      <c r="A26" s="11">
        <v>22</v>
      </c>
      <c r="B26" s="131" t="s">
        <v>33</v>
      </c>
      <c r="C26" s="12"/>
      <c r="D26" s="10"/>
      <c r="E26" s="11">
        <v>47</v>
      </c>
      <c r="F26" s="134" t="s">
        <v>13</v>
      </c>
    </row>
    <row r="27" spans="1:8" ht="21" customHeight="1" x14ac:dyDescent="0.35">
      <c r="A27" s="11">
        <v>23</v>
      </c>
      <c r="B27" s="131" t="s">
        <v>219</v>
      </c>
      <c r="C27" s="12"/>
      <c r="D27" s="12"/>
      <c r="E27" s="11">
        <v>48</v>
      </c>
      <c r="F27" s="166" t="s">
        <v>218</v>
      </c>
    </row>
    <row r="28" spans="1:8" ht="21" customHeight="1" x14ac:dyDescent="0.35">
      <c r="A28" s="11">
        <v>24</v>
      </c>
      <c r="B28" s="131" t="s">
        <v>99</v>
      </c>
      <c r="C28" s="137"/>
      <c r="D28" s="137"/>
      <c r="E28" s="11">
        <v>49</v>
      </c>
      <c r="F28" s="166" t="s">
        <v>135</v>
      </c>
    </row>
    <row r="29" spans="1:8" ht="21" customHeight="1" x14ac:dyDescent="0.35">
      <c r="A29" s="11">
        <v>25</v>
      </c>
      <c r="B29" s="134" t="s">
        <v>100</v>
      </c>
      <c r="C29" s="137"/>
      <c r="D29" s="137"/>
    </row>
    <row r="30" spans="1:8" ht="21" customHeight="1" x14ac:dyDescent="0.3">
      <c r="A30" s="226"/>
      <c r="B30" s="226"/>
      <c r="C30" s="226"/>
      <c r="D30" s="226"/>
      <c r="E30" s="226"/>
      <c r="F30" s="226"/>
    </row>
    <row r="31" spans="1:8" ht="21" customHeight="1" x14ac:dyDescent="0.35">
      <c r="D31" s="138"/>
    </row>
    <row r="32" spans="1:8" ht="21" customHeight="1" x14ac:dyDescent="0.3">
      <c r="E32" s="94"/>
      <c r="F32" s="94"/>
    </row>
    <row r="33" spans="4:4" ht="21" customHeight="1" x14ac:dyDescent="0.3">
      <c r="D33" s="94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7" location="'Hotel Sales Tax'!A1" display="Hotel Sales Tax" xr:uid="{00000000-0004-0000-0000-000009000000}"/>
    <hyperlink ref="B19" location="'Rental Car Sales Tax'!A1" display="Rental Car Sales Tax" xr:uid="{00000000-0004-0000-0000-00000A000000}"/>
    <hyperlink ref="B20" location="REET!A1" display="Real Estate Excise Tax (REET 1)" xr:uid="{00000000-0004-0000-0000-00000B000000}"/>
    <hyperlink ref="B21" location="'Investment Pool Nom'!A1" display="Investment Pool Nominal Rate of Return" xr:uid="{00000000-0004-0000-0000-00000C000000}"/>
    <hyperlink ref="B22" location="'Investment Pool Real'!A1" display="Investment Pool Real Rate of Return" xr:uid="{00000000-0004-0000-0000-00000D000000}"/>
    <hyperlink ref="B23" location="'CPI-U'!A1" display="National CPI-U" xr:uid="{00000000-0004-0000-0000-00000E000000}"/>
    <hyperlink ref="B24" location="'CPI-W'!A1" display="National CPI-W" xr:uid="{00000000-0004-0000-0000-00000F000000}"/>
    <hyperlink ref="B25" location="'Seattle CPI-U'!A1" display="Seattle CPI-U" xr:uid="{00000000-0004-0000-0000-000010000000}"/>
    <hyperlink ref="B26" location="'Seattle CPI-W'!A1" display="Seattle CPI-W" xr:uid="{00000000-0004-0000-0000-000011000000}"/>
    <hyperlink ref="B27" location="'COLA(new)'!A1" display="COLA Comparison" xr:uid="{00000000-0004-0000-0000-000012000000}"/>
    <hyperlink ref="B28" location="'Pharmaceuticals PPI'!A1" display="Pharmaceuticals PPI" xr:uid="{00000000-0004-0000-0000-000013000000}"/>
    <hyperlink ref="B29" location="'Transportation CPI'!A1" display="Transportation CPI" xr:uid="{00000000-0004-0000-0000-000014000000}"/>
    <hyperlink ref="F5" location="'Retail Gas'!A1" display="Retail Gas Prices" xr:uid="{00000000-0004-0000-0000-000015000000}"/>
    <hyperlink ref="F6" location="'Diesel and Gas'!A1" display="Diesel &amp; Gas Wholesale" xr:uid="{00000000-0004-0000-0000-000016000000}"/>
    <hyperlink ref="F8" location="Gambling!A1" display="Gambling Tax" xr:uid="{00000000-0004-0000-0000-000017000000}"/>
    <hyperlink ref="F9" location="'E911'!A1" display="E-911 Tax" xr:uid="{00000000-0004-0000-0000-000018000000}"/>
    <hyperlink ref="F10" location="Delinquencies!A1" display="P&amp;I on Property Taxes" xr:uid="{00000000-0004-0000-0000-000019000000}"/>
    <hyperlink ref="F11" location="CX!A1" display="Current Expense" xr:uid="{00000000-0004-0000-0000-00001A000000}"/>
    <hyperlink ref="F12" location="'DD-MH'!A1" display="DD/MH" xr:uid="{00000000-0004-0000-0000-00001B000000}"/>
    <hyperlink ref="F13" location="Veterans!A1" display="Veteran's Aid" xr:uid="{00000000-0004-0000-0000-00001C000000}"/>
    <hyperlink ref="F14" location="AFIS!A1" display="AFIS" xr:uid="{00000000-0004-0000-0000-00001E000000}"/>
    <hyperlink ref="F15" location="Parks!A1" display="Parks" xr:uid="{00000000-0004-0000-0000-00001F000000}"/>
    <hyperlink ref="F16" location="Veterans_Lid!A1" display="Vets &amp; Human Services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19" location="EMS!A1" display="EMS" xr:uid="{00000000-0004-0000-0000-000024000000}"/>
    <hyperlink ref="F20" location="CF!A1" display="Conservation Futures" xr:uid="{00000000-0004-0000-0000-000025000000}"/>
    <hyperlink ref="F21" location="Roads!A1" display="UAL/Roads" xr:uid="{00000000-0004-0000-0000-000026000000}"/>
    <hyperlink ref="F22" location="Roads2!A1" display="Roads addendum" xr:uid="{00000000-0004-0000-0000-000027000000}"/>
    <hyperlink ref="F23" location="Flood!A1" display="Flood" xr:uid="{00000000-0004-0000-0000-000028000000}"/>
    <hyperlink ref="F24" location="'Marine(Base)'!A1" display="Marine (Base)" xr:uid="{00000000-0004-0000-0000-000029000000}"/>
    <hyperlink ref="F25" location="Transit!A1" display="Transit" xr:uid="{00000000-0004-0000-0000-00002A000000}"/>
    <hyperlink ref="F26" location="UTGO!A1" display="UTGO" xr:uid="{00000000-0004-0000-0000-00002B000000}"/>
    <hyperlink ref="F7" location="Docs!A1" display="Recorded Documents" xr:uid="{00000000-0004-0000-0000-00002C000000}"/>
    <hyperlink ref="F28" location="Appendix!A1" display="Appendix" xr:uid="{00000000-0004-0000-0000-00002D000000}"/>
    <hyperlink ref="F27" location="'KC I+P Index'!Print_Area" display="KC I+P Index" xr:uid="{00000000-0004-0000-0000-00002E000000}"/>
    <hyperlink ref="B18" location="'Hotel Sales Tax'!A1" display="Hotel Sales Tax" xr:uid="{D3B9421C-4F39-47BB-9696-FA089357E5C4}"/>
    <hyperlink ref="B15" location="'Health Thru Housing Sales Tax'!A1" display="Health Through Housing Sales Tax" xr:uid="{EF038C11-8F8A-4590-8348-7E161A621851}"/>
    <hyperlink ref="B16" location="'Seattle TBD Sales Tax'!A1" display="Seattle TBD Sales Tax" xr:uid="{D8799221-A8EB-4DA2-954D-3A32D6A2928A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Headings!E10</f>
        <v>August 2021 Criminal Justice Sales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5" s="53" customFormat="1" ht="18" customHeight="1" x14ac:dyDescent="0.35">
      <c r="A5" s="38">
        <v>2012</v>
      </c>
      <c r="B5" s="39">
        <v>10262902.461595936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10758498.677836288</v>
      </c>
      <c r="C6" s="46">
        <v>4.8290063955580553E-2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11528619.639012897</v>
      </c>
      <c r="C7" s="45">
        <v>7.1582567813401887E-2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12564407.029012896</v>
      </c>
      <c r="C8" s="45">
        <v>8.9844874966200639E-2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13243627.939012896</v>
      </c>
      <c r="C9" s="45">
        <v>5.4059129764865821E-2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13671507.870000001</v>
      </c>
      <c r="C10" s="45">
        <v>3.2308362403224988E-2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14808959.630000001</v>
      </c>
      <c r="C11" s="45">
        <v>8.3198705718186439E-2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15478453.23</v>
      </c>
      <c r="C12" s="45">
        <v>4.5208685601636711E-2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2020</v>
      </c>
      <c r="B13" s="49">
        <v>14206604.679898031</v>
      </c>
      <c r="C13" s="50">
        <v>-8.2168969418526916E-2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2021</v>
      </c>
      <c r="B14" s="44">
        <v>16112503</v>
      </c>
      <c r="C14" s="45">
        <v>0.13415579324162974</v>
      </c>
      <c r="D14" s="46">
        <v>-5.9295005495506592E-3</v>
      </c>
      <c r="E14" s="47">
        <v>-96108.973604943603</v>
      </c>
    </row>
    <row r="15" spans="1:5" s="53" customFormat="1" ht="18" customHeight="1" x14ac:dyDescent="0.35">
      <c r="A15" s="43">
        <v>2022</v>
      </c>
      <c r="B15" s="44">
        <v>16798474.555817686</v>
      </c>
      <c r="C15" s="45">
        <v>4.2573866755381662E-2</v>
      </c>
      <c r="D15" s="46">
        <v>-8.2987780349697005E-4</v>
      </c>
      <c r="E15" s="47">
        <v>-13952.259837228805</v>
      </c>
    </row>
    <row r="16" spans="1:5" s="53" customFormat="1" ht="18" customHeight="1" x14ac:dyDescent="0.35">
      <c r="A16" s="43">
        <v>2023</v>
      </c>
      <c r="B16" s="44">
        <v>17753119.918553542</v>
      </c>
      <c r="C16" s="45">
        <v>5.68292888478521E-2</v>
      </c>
      <c r="D16" s="46">
        <v>-1.0495123517086924E-3</v>
      </c>
      <c r="E16" s="47">
        <v>-18651.693818930537</v>
      </c>
    </row>
    <row r="17" spans="1:5" s="53" customFormat="1" ht="18" customHeight="1" x14ac:dyDescent="0.35">
      <c r="A17" s="43">
        <v>2024</v>
      </c>
      <c r="B17" s="44">
        <v>18486117.639771096</v>
      </c>
      <c r="C17" s="45">
        <v>4.1288389003191872E-2</v>
      </c>
      <c r="D17" s="46">
        <v>-7.1037249075689424E-4</v>
      </c>
      <c r="E17" s="47">
        <v>-13141.364696159959</v>
      </c>
    </row>
    <row r="18" spans="1:5" s="53" customFormat="1" ht="18" customHeight="1" x14ac:dyDescent="0.35">
      <c r="A18" s="43">
        <v>2025</v>
      </c>
      <c r="B18" s="44">
        <v>18840420.089913964</v>
      </c>
      <c r="C18" s="45">
        <v>1.9165865816012095E-2</v>
      </c>
      <c r="D18" s="46">
        <v>8.4230565124743251E-5</v>
      </c>
      <c r="E18" s="47">
        <v>1586.8055738322437</v>
      </c>
    </row>
    <row r="19" spans="1:5" s="53" customFormat="1" ht="18" customHeight="1" x14ac:dyDescent="0.35">
      <c r="A19" s="43">
        <v>2026</v>
      </c>
      <c r="B19" s="44">
        <v>18923488.132661633</v>
      </c>
      <c r="C19" s="45">
        <v>4.4090334690647381E-3</v>
      </c>
      <c r="D19" s="46">
        <v>-1.1319813846355498E-4</v>
      </c>
      <c r="E19" s="47">
        <v>-2142.3461394496262</v>
      </c>
    </row>
    <row r="20" spans="1:5" s="53" customFormat="1" ht="18" customHeight="1" x14ac:dyDescent="0.35">
      <c r="A20" s="43">
        <v>2027</v>
      </c>
      <c r="B20" s="44">
        <v>18931273.325892996</v>
      </c>
      <c r="C20" s="45">
        <v>4.1140371039349866E-4</v>
      </c>
      <c r="D20" s="46">
        <v>-5.7188149112574749E-4</v>
      </c>
      <c r="E20" s="47">
        <v>-10832.639804724604</v>
      </c>
    </row>
    <row r="21" spans="1:5" s="53" customFormat="1" ht="18" customHeight="1" x14ac:dyDescent="0.35">
      <c r="A21" s="43">
        <v>2028</v>
      </c>
      <c r="B21" s="44">
        <v>19456435.917478811</v>
      </c>
      <c r="C21" s="45">
        <v>2.7740479076361568E-2</v>
      </c>
      <c r="D21" s="46">
        <v>7.2668802129460808E-4</v>
      </c>
      <c r="E21" s="47">
        <v>14128.491912487894</v>
      </c>
    </row>
    <row r="22" spans="1:5" s="53" customFormat="1" ht="18" customHeight="1" x14ac:dyDescent="0.35">
      <c r="A22" s="43">
        <v>2029</v>
      </c>
      <c r="B22" s="44">
        <v>19480513.572564565</v>
      </c>
      <c r="C22" s="45">
        <v>1.2375162228002168E-3</v>
      </c>
      <c r="D22" s="46">
        <v>8.6497368792048945E-4</v>
      </c>
      <c r="E22" s="47">
        <v>16835.569342944771</v>
      </c>
    </row>
    <row r="23" spans="1:5" s="53" customFormat="1" ht="18" customHeight="1" x14ac:dyDescent="0.35">
      <c r="A23" s="43">
        <v>2030</v>
      </c>
      <c r="B23" s="44">
        <v>20538223.644992653</v>
      </c>
      <c r="C23" s="45">
        <v>5.4295800184535059E-2</v>
      </c>
      <c r="D23" s="46">
        <v>9.1642982747330848E-5</v>
      </c>
      <c r="E23" s="47">
        <v>1882.0116020031273</v>
      </c>
    </row>
    <row r="24" spans="1:5" ht="18" customHeight="1" x14ac:dyDescent="0.35">
      <c r="A24" s="25" t="s">
        <v>4</v>
      </c>
      <c r="B24" s="3"/>
      <c r="C24" s="3"/>
    </row>
    <row r="25" spans="1:5" s="29" customFormat="1" ht="21.75" customHeight="1" x14ac:dyDescent="0.35">
      <c r="A25" s="54" t="s">
        <v>141</v>
      </c>
      <c r="B25" s="30"/>
      <c r="C25" s="30"/>
    </row>
    <row r="26" spans="1:5" ht="21.75" customHeight="1" x14ac:dyDescent="0.35">
      <c r="A26" s="72" t="s">
        <v>151</v>
      </c>
      <c r="B26" s="3"/>
      <c r="C26" s="3"/>
    </row>
    <row r="27" spans="1:5" ht="21.75" customHeight="1" x14ac:dyDescent="0.35">
      <c r="A27" s="119" t="s">
        <v>224</v>
      </c>
      <c r="B27" s="3"/>
      <c r="C27" s="3"/>
    </row>
    <row r="28" spans="1:5" ht="21.75" customHeight="1" x14ac:dyDescent="0.35">
      <c r="A28" s="119"/>
    </row>
    <row r="29" spans="1:5" ht="21.75" customHeight="1" x14ac:dyDescent="0.35">
      <c r="A29" s="119"/>
    </row>
    <row r="30" spans="1:5" ht="21.75" customHeight="1" x14ac:dyDescent="0.35">
      <c r="A30" s="232" t="str">
        <f>Headings!F10</f>
        <v>Page 10</v>
      </c>
      <c r="B30" s="235"/>
      <c r="C30" s="235"/>
      <c r="D30" s="235"/>
      <c r="E30" s="234"/>
    </row>
    <row r="32" spans="1:5" ht="21.75" customHeight="1" x14ac:dyDescent="0.35">
      <c r="A32" s="11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1E25-571F-41DD-B575-7BE923B25736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7" customWidth="1"/>
    <col min="2" max="2" width="20.7265625" style="207" customWidth="1"/>
    <col min="3" max="3" width="10.7265625" style="207" customWidth="1"/>
    <col min="4" max="5" width="17.7265625" style="171" customWidth="1"/>
    <col min="6" max="16384" width="10.7265625" style="171"/>
  </cols>
  <sheetData>
    <row r="1" spans="1:5" ht="23.4" x14ac:dyDescent="0.35">
      <c r="A1" s="233" t="str">
        <f>+Headings!E11</f>
        <v>August 2021 Health Through Housing Sales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106" t="s">
        <v>80</v>
      </c>
      <c r="C5" s="78" t="s">
        <v>80</v>
      </c>
      <c r="D5" s="83" t="s">
        <v>80</v>
      </c>
      <c r="E5" s="103" t="s">
        <v>80</v>
      </c>
    </row>
    <row r="6" spans="1:5" s="53" customFormat="1" ht="18" customHeight="1" x14ac:dyDescent="0.35">
      <c r="A6" s="43">
        <v>2012</v>
      </c>
      <c r="B6" s="86" t="s">
        <v>80</v>
      </c>
      <c r="C6" s="87" t="s">
        <v>80</v>
      </c>
      <c r="D6" s="75" t="s">
        <v>80</v>
      </c>
      <c r="E6" s="76" t="s">
        <v>80</v>
      </c>
    </row>
    <row r="7" spans="1:5" s="53" customFormat="1" ht="18" customHeight="1" x14ac:dyDescent="0.35">
      <c r="A7" s="43">
        <v>2013</v>
      </c>
      <c r="B7" s="86" t="s">
        <v>80</v>
      </c>
      <c r="C7" s="87" t="s">
        <v>80</v>
      </c>
      <c r="D7" s="75" t="s">
        <v>80</v>
      </c>
      <c r="E7" s="76" t="s">
        <v>80</v>
      </c>
    </row>
    <row r="8" spans="1:5" s="53" customFormat="1" ht="18" customHeight="1" x14ac:dyDescent="0.35">
      <c r="A8" s="43">
        <v>2014</v>
      </c>
      <c r="B8" s="86" t="s">
        <v>80</v>
      </c>
      <c r="C8" s="87" t="s">
        <v>80</v>
      </c>
      <c r="D8" s="75" t="s">
        <v>80</v>
      </c>
      <c r="E8" s="76" t="s">
        <v>80</v>
      </c>
    </row>
    <row r="9" spans="1:5" s="53" customFormat="1" ht="18" customHeight="1" x14ac:dyDescent="0.35">
      <c r="A9" s="43">
        <v>2015</v>
      </c>
      <c r="B9" s="86" t="s">
        <v>80</v>
      </c>
      <c r="C9" s="87" t="s">
        <v>80</v>
      </c>
      <c r="D9" s="75" t="s">
        <v>80</v>
      </c>
      <c r="E9" s="76" t="s">
        <v>80</v>
      </c>
    </row>
    <row r="10" spans="1:5" s="53" customFormat="1" ht="18" customHeight="1" x14ac:dyDescent="0.35">
      <c r="A10" s="43">
        <v>2016</v>
      </c>
      <c r="B10" s="86" t="s">
        <v>80</v>
      </c>
      <c r="C10" s="87" t="s">
        <v>80</v>
      </c>
      <c r="D10" s="75" t="s">
        <v>80</v>
      </c>
      <c r="E10" s="76" t="s">
        <v>80</v>
      </c>
    </row>
    <row r="11" spans="1:5" s="53" customFormat="1" ht="18" customHeight="1" x14ac:dyDescent="0.35">
      <c r="A11" s="43">
        <v>2017</v>
      </c>
      <c r="B11" s="86" t="s">
        <v>80</v>
      </c>
      <c r="C11" s="87" t="s">
        <v>80</v>
      </c>
      <c r="D11" s="75" t="s">
        <v>80</v>
      </c>
      <c r="E11" s="76" t="s">
        <v>80</v>
      </c>
    </row>
    <row r="12" spans="1:5" s="53" customFormat="1" ht="18" customHeight="1" x14ac:dyDescent="0.35">
      <c r="A12" s="43">
        <v>2018</v>
      </c>
      <c r="B12" s="86" t="s">
        <v>80</v>
      </c>
      <c r="C12" s="87" t="s">
        <v>80</v>
      </c>
      <c r="D12" s="75" t="s">
        <v>80</v>
      </c>
      <c r="E12" s="76" t="s">
        <v>80</v>
      </c>
    </row>
    <row r="13" spans="1:5" s="53" customFormat="1" ht="18" customHeight="1" x14ac:dyDescent="0.35">
      <c r="A13" s="43">
        <v>2019</v>
      </c>
      <c r="B13" s="86" t="s">
        <v>80</v>
      </c>
      <c r="C13" s="87" t="s">
        <v>80</v>
      </c>
      <c r="D13" s="75" t="s">
        <v>80</v>
      </c>
      <c r="E13" s="76" t="s">
        <v>80</v>
      </c>
    </row>
    <row r="14" spans="1:5" s="53" customFormat="1" ht="18" customHeight="1" thickBot="1" x14ac:dyDescent="0.4">
      <c r="A14" s="43">
        <v>2020</v>
      </c>
      <c r="B14" s="86" t="s">
        <v>80</v>
      </c>
      <c r="C14" s="87" t="s">
        <v>80</v>
      </c>
      <c r="D14" s="75" t="s">
        <v>80</v>
      </c>
      <c r="E14" s="76" t="s">
        <v>80</v>
      </c>
    </row>
    <row r="15" spans="1:5" s="53" customFormat="1" ht="18" customHeight="1" thickTop="1" x14ac:dyDescent="0.35">
      <c r="A15" s="212">
        <v>2021</v>
      </c>
      <c r="B15" s="213">
        <v>59405953</v>
      </c>
      <c r="C15" s="210" t="s">
        <v>80</v>
      </c>
      <c r="D15" s="219">
        <v>-1.070844096213186E-2</v>
      </c>
      <c r="E15" s="211">
        <v>-643031</v>
      </c>
    </row>
    <row r="16" spans="1:5" s="53" customFormat="1" ht="18" customHeight="1" x14ac:dyDescent="0.35">
      <c r="A16" s="43">
        <v>2022</v>
      </c>
      <c r="B16" s="44">
        <v>62159546.357864499</v>
      </c>
      <c r="C16" s="56">
        <v>4.6352145177512849E-2</v>
      </c>
      <c r="D16" s="46">
        <v>-8.2921897223919849E-4</v>
      </c>
      <c r="E16" s="76">
        <v>-51586.651776090264</v>
      </c>
    </row>
    <row r="17" spans="1:5" s="53" customFormat="1" ht="18" customHeight="1" x14ac:dyDescent="0.35">
      <c r="A17" s="43">
        <v>2023</v>
      </c>
      <c r="B17" s="44">
        <v>65689222.444149308</v>
      </c>
      <c r="C17" s="56">
        <v>5.6784135231035648E-2</v>
      </c>
      <c r="D17" s="46">
        <v>-1.0487240982279822E-3</v>
      </c>
      <c r="E17" s="76">
        <v>-68962.192884579301</v>
      </c>
    </row>
    <row r="18" spans="1:5" s="53" customFormat="1" ht="18" customHeight="1" x14ac:dyDescent="0.35">
      <c r="A18" s="43">
        <v>2024</v>
      </c>
      <c r="B18" s="44">
        <v>69307493.008335069</v>
      </c>
      <c r="C18" s="56">
        <v>5.5081647027594327E-2</v>
      </c>
      <c r="D18" s="46">
        <v>-7.0986663615801859E-4</v>
      </c>
      <c r="E18" s="76">
        <v>-49234.026515156031</v>
      </c>
    </row>
    <row r="19" spans="1:5" ht="18" customHeight="1" x14ac:dyDescent="0.35">
      <c r="A19" s="43">
        <v>2025</v>
      </c>
      <c r="B19" s="44">
        <v>73267538.766278088</v>
      </c>
      <c r="C19" s="56">
        <v>5.7137339500460405E-2</v>
      </c>
      <c r="D19" s="46">
        <v>8.4173781537799641E-5</v>
      </c>
      <c r="E19" s="76">
        <v>6166.6867285817862</v>
      </c>
    </row>
    <row r="20" spans="1:5" ht="18" customHeight="1" x14ac:dyDescent="0.35">
      <c r="A20" s="43">
        <v>2026</v>
      </c>
      <c r="B20" s="44">
        <v>76664949.778198391</v>
      </c>
      <c r="C20" s="56">
        <v>4.6369935023448328E-2</v>
      </c>
      <c r="D20" s="46">
        <v>-1.1312522269546488E-4</v>
      </c>
      <c r="E20" s="76">
        <v>-8673.7207331806421</v>
      </c>
    </row>
    <row r="21" spans="1:5" ht="18" customHeight="1" x14ac:dyDescent="0.35">
      <c r="A21" s="43">
        <v>2027</v>
      </c>
      <c r="B21" s="44">
        <v>80536521.44951421</v>
      </c>
      <c r="C21" s="56">
        <v>5.0499891834753452E-2</v>
      </c>
      <c r="D21" s="46">
        <v>-5.7153098707030114E-4</v>
      </c>
      <c r="E21" s="76">
        <v>-46055.439710170031</v>
      </c>
    </row>
    <row r="22" spans="1:5" ht="18" customHeight="1" x14ac:dyDescent="0.35">
      <c r="A22" s="43">
        <v>2028</v>
      </c>
      <c r="B22" s="44">
        <v>84603502.920547351</v>
      </c>
      <c r="C22" s="56">
        <v>5.0498598621280255E-2</v>
      </c>
      <c r="D22" s="46">
        <v>7.2626349644933086E-4</v>
      </c>
      <c r="E22" s="76">
        <v>61399.843378007412</v>
      </c>
    </row>
    <row r="23" spans="1:5" ht="18" customHeight="1" x14ac:dyDescent="0.35">
      <c r="A23" s="43">
        <v>2029</v>
      </c>
      <c r="B23" s="44">
        <v>88587899.95819065</v>
      </c>
      <c r="C23" s="56">
        <v>4.7094941699814985E-2</v>
      </c>
      <c r="D23" s="46">
        <v>8.6449103834373986E-4</v>
      </c>
      <c r="E23" s="76">
        <v>76517.297101929784</v>
      </c>
    </row>
    <row r="24" spans="1:5" ht="18" customHeight="1" x14ac:dyDescent="0.35">
      <c r="A24" s="43">
        <v>2030</v>
      </c>
      <c r="B24" s="44">
        <v>93395169.270624205</v>
      </c>
      <c r="C24" s="56">
        <v>5.4265529657011369E-2</v>
      </c>
      <c r="D24" s="46">
        <v>9.1594516126836112E-5</v>
      </c>
      <c r="E24" s="76">
        <v>8553.701865747571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257</v>
      </c>
      <c r="B26" s="3"/>
      <c r="C26" s="3"/>
    </row>
    <row r="27" spans="1:5" ht="21.75" customHeight="1" x14ac:dyDescent="0.35">
      <c r="A27" s="30" t="s">
        <v>256</v>
      </c>
      <c r="B27" s="3"/>
      <c r="C27" s="3"/>
    </row>
    <row r="28" spans="1:5" ht="21.75" customHeight="1" x14ac:dyDescent="0.35">
      <c r="A28" s="30"/>
      <c r="B28" s="171"/>
      <c r="C28" s="171"/>
    </row>
    <row r="29" spans="1:5" ht="21.75" customHeight="1" x14ac:dyDescent="0.35">
      <c r="A29" s="3"/>
      <c r="B29" s="171"/>
      <c r="C29" s="171"/>
    </row>
    <row r="30" spans="1:5" ht="21.75" customHeight="1" x14ac:dyDescent="0.35">
      <c r="A30" s="232" t="str">
        <f>+Headings!F11</f>
        <v>Page 11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B66C-118E-40B3-9185-6B24F93D0F7C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6" customWidth="1"/>
    <col min="2" max="2" width="20.7265625" style="206" customWidth="1"/>
    <col min="3" max="3" width="10.7265625" style="206" customWidth="1"/>
    <col min="4" max="5" width="17.7265625" style="171" customWidth="1"/>
    <col min="6" max="16384" width="10.7265625" style="171"/>
  </cols>
  <sheetData>
    <row r="1" spans="1:5" ht="23.4" x14ac:dyDescent="0.35">
      <c r="A1" s="233" t="str">
        <f>+Headings!E12</f>
        <v>August 2021 Seattle TBD Sales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106" t="s">
        <v>80</v>
      </c>
      <c r="C5" s="78" t="s">
        <v>80</v>
      </c>
      <c r="D5" s="83" t="s">
        <v>80</v>
      </c>
      <c r="E5" s="103" t="s">
        <v>80</v>
      </c>
    </row>
    <row r="6" spans="1:5" s="53" customFormat="1" ht="18" customHeight="1" x14ac:dyDescent="0.35">
      <c r="A6" s="43">
        <v>2012</v>
      </c>
      <c r="B6" s="86" t="s">
        <v>80</v>
      </c>
      <c r="C6" s="87" t="s">
        <v>80</v>
      </c>
      <c r="D6" s="75" t="s">
        <v>80</v>
      </c>
      <c r="E6" s="76" t="s">
        <v>80</v>
      </c>
    </row>
    <row r="7" spans="1:5" s="53" customFormat="1" ht="18" customHeight="1" x14ac:dyDescent="0.35">
      <c r="A7" s="43">
        <v>2013</v>
      </c>
      <c r="B7" s="86" t="s">
        <v>80</v>
      </c>
      <c r="C7" s="87" t="s">
        <v>80</v>
      </c>
      <c r="D7" s="75" t="s">
        <v>80</v>
      </c>
      <c r="E7" s="76" t="s">
        <v>80</v>
      </c>
    </row>
    <row r="8" spans="1:5" s="53" customFormat="1" ht="18" customHeight="1" x14ac:dyDescent="0.35">
      <c r="A8" s="43">
        <v>2014</v>
      </c>
      <c r="B8" s="86" t="s">
        <v>80</v>
      </c>
      <c r="C8" s="87" t="s">
        <v>80</v>
      </c>
      <c r="D8" s="75" t="s">
        <v>80</v>
      </c>
      <c r="E8" s="76" t="s">
        <v>80</v>
      </c>
    </row>
    <row r="9" spans="1:5" s="53" customFormat="1" ht="18" customHeight="1" x14ac:dyDescent="0.35">
      <c r="A9" s="43">
        <v>2015</v>
      </c>
      <c r="B9" s="86" t="s">
        <v>80</v>
      </c>
      <c r="C9" s="87" t="s">
        <v>80</v>
      </c>
      <c r="D9" s="75" t="s">
        <v>80</v>
      </c>
      <c r="E9" s="76" t="s">
        <v>80</v>
      </c>
    </row>
    <row r="10" spans="1:5" s="53" customFormat="1" ht="18" customHeight="1" x14ac:dyDescent="0.35">
      <c r="A10" s="43">
        <v>2016</v>
      </c>
      <c r="B10" s="86" t="s">
        <v>80</v>
      </c>
      <c r="C10" s="87" t="s">
        <v>80</v>
      </c>
      <c r="D10" s="75" t="s">
        <v>80</v>
      </c>
      <c r="E10" s="76" t="s">
        <v>80</v>
      </c>
    </row>
    <row r="11" spans="1:5" s="53" customFormat="1" ht="18" customHeight="1" x14ac:dyDescent="0.35">
      <c r="A11" s="43">
        <v>2017</v>
      </c>
      <c r="B11" s="86" t="s">
        <v>80</v>
      </c>
      <c r="C11" s="87" t="s">
        <v>80</v>
      </c>
      <c r="D11" s="75" t="s">
        <v>80</v>
      </c>
      <c r="E11" s="76" t="s">
        <v>80</v>
      </c>
    </row>
    <row r="12" spans="1:5" s="53" customFormat="1" ht="18" customHeight="1" x14ac:dyDescent="0.35">
      <c r="A12" s="43">
        <v>2018</v>
      </c>
      <c r="B12" s="86" t="s">
        <v>80</v>
      </c>
      <c r="C12" s="87" t="s">
        <v>80</v>
      </c>
      <c r="D12" s="75" t="s">
        <v>80</v>
      </c>
      <c r="E12" s="76" t="s">
        <v>80</v>
      </c>
    </row>
    <row r="13" spans="1:5" s="53" customFormat="1" ht="18" customHeight="1" x14ac:dyDescent="0.35">
      <c r="A13" s="43">
        <v>2019</v>
      </c>
      <c r="B13" s="86">
        <v>30580633.539999999</v>
      </c>
      <c r="C13" s="87" t="s">
        <v>80</v>
      </c>
      <c r="D13" s="75" t="s">
        <v>80</v>
      </c>
      <c r="E13" s="76" t="s">
        <v>80</v>
      </c>
    </row>
    <row r="14" spans="1:5" s="53" customFormat="1" ht="18" customHeight="1" thickBot="1" x14ac:dyDescent="0.4">
      <c r="A14" s="43">
        <v>2020</v>
      </c>
      <c r="B14" s="86">
        <v>26404722.985662017</v>
      </c>
      <c r="C14" s="87" t="s">
        <v>80</v>
      </c>
      <c r="D14" s="75" t="s">
        <v>80</v>
      </c>
      <c r="E14" s="76" t="s">
        <v>80</v>
      </c>
    </row>
    <row r="15" spans="1:5" s="53" customFormat="1" ht="18" customHeight="1" thickTop="1" x14ac:dyDescent="0.35">
      <c r="A15" s="212">
        <v>2021</v>
      </c>
      <c r="B15" s="215">
        <v>35878485.529674761</v>
      </c>
      <c r="C15" s="210" t="s">
        <v>80</v>
      </c>
      <c r="D15" s="214">
        <v>6.6946635543958299E-2</v>
      </c>
      <c r="E15" s="211">
        <v>2251231.5186220556</v>
      </c>
    </row>
    <row r="16" spans="1:5" s="53" customFormat="1" ht="18" customHeight="1" x14ac:dyDescent="0.35">
      <c r="A16" s="43">
        <v>2022</v>
      </c>
      <c r="B16" s="86">
        <v>46830776.068500191</v>
      </c>
      <c r="C16" s="56">
        <v>0.3052606702076901</v>
      </c>
      <c r="D16" s="75">
        <v>3.5497272339433117E-3</v>
      </c>
      <c r="E16" s="76">
        <v>165648.47429658473</v>
      </c>
    </row>
    <row r="17" spans="1:5" s="53" customFormat="1" ht="18" customHeight="1" x14ac:dyDescent="0.35">
      <c r="A17" s="43">
        <v>2023</v>
      </c>
      <c r="B17" s="86">
        <v>48062014.656205527</v>
      </c>
      <c r="C17" s="56">
        <v>2.6291227501854308E-2</v>
      </c>
      <c r="D17" s="75">
        <v>-2.953658070501497E-2</v>
      </c>
      <c r="E17" s="76">
        <v>-1462793.4927932844</v>
      </c>
    </row>
    <row r="18" spans="1:5" s="53" customFormat="1" ht="18" customHeight="1" x14ac:dyDescent="0.35">
      <c r="A18" s="43">
        <v>2024</v>
      </c>
      <c r="B18" s="86">
        <v>49859264.481630094</v>
      </c>
      <c r="C18" s="56">
        <v>3.7394392188520476E-2</v>
      </c>
      <c r="D18" s="75">
        <v>-4.7775486211700025E-2</v>
      </c>
      <c r="E18" s="76">
        <v>-2501564.0411219299</v>
      </c>
    </row>
    <row r="19" spans="1:5" ht="18" customHeight="1" x14ac:dyDescent="0.35">
      <c r="A19" s="43">
        <v>2025</v>
      </c>
      <c r="B19" s="86">
        <v>52486069.962418236</v>
      </c>
      <c r="C19" s="56">
        <v>5.26844009453038E-2</v>
      </c>
      <c r="D19" s="75">
        <v>-4.6167907759399274E-2</v>
      </c>
      <c r="E19" s="76">
        <v>-2540459.7479899675</v>
      </c>
    </row>
    <row r="20" spans="1:5" ht="18" customHeight="1" x14ac:dyDescent="0.35">
      <c r="A20" s="43">
        <v>2026</v>
      </c>
      <c r="B20" s="86">
        <v>55786389.360149182</v>
      </c>
      <c r="C20" s="56">
        <v>6.2879910804792383E-2</v>
      </c>
      <c r="D20" s="75">
        <v>-2.9118861576143407E-2</v>
      </c>
      <c r="E20" s="76">
        <v>-1673156.563993156</v>
      </c>
    </row>
    <row r="21" spans="1:5" ht="18" customHeight="1" x14ac:dyDescent="0.35">
      <c r="A21" s="43">
        <v>2027</v>
      </c>
      <c r="B21" s="86">
        <v>13467108.316862414</v>
      </c>
      <c r="C21" s="56">
        <v>-0.75859508974634238</v>
      </c>
      <c r="D21" s="75">
        <v>-1.2876738719920566E-2</v>
      </c>
      <c r="E21" s="76">
        <v>-175674.55039427243</v>
      </c>
    </row>
    <row r="22" spans="1:5" ht="18" customHeight="1" x14ac:dyDescent="0.35">
      <c r="A22" s="43">
        <v>2028</v>
      </c>
      <c r="B22" s="44" t="s">
        <v>80</v>
      </c>
      <c r="C22" s="45" t="s">
        <v>80</v>
      </c>
      <c r="D22" s="46" t="s">
        <v>80</v>
      </c>
      <c r="E22" s="47" t="s">
        <v>80</v>
      </c>
    </row>
    <row r="23" spans="1:5" ht="18" customHeight="1" x14ac:dyDescent="0.35">
      <c r="A23" s="43">
        <v>2029</v>
      </c>
      <c r="B23" s="44" t="s">
        <v>80</v>
      </c>
      <c r="C23" s="45" t="s">
        <v>80</v>
      </c>
      <c r="D23" s="46" t="s">
        <v>80</v>
      </c>
      <c r="E23" s="47" t="s">
        <v>80</v>
      </c>
    </row>
    <row r="24" spans="1:5" ht="18" customHeight="1" x14ac:dyDescent="0.35">
      <c r="A24" s="43">
        <v>2030</v>
      </c>
      <c r="B24" s="44" t="s">
        <v>80</v>
      </c>
      <c r="C24" s="45" t="s">
        <v>80</v>
      </c>
      <c r="D24" s="46" t="s">
        <v>80</v>
      </c>
      <c r="E24" s="47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262</v>
      </c>
      <c r="B26" s="3"/>
      <c r="C26" s="3"/>
    </row>
    <row r="27" spans="1:5" ht="21.75" customHeight="1" x14ac:dyDescent="0.35">
      <c r="A27" s="30" t="s">
        <v>263</v>
      </c>
      <c r="B27" s="3"/>
      <c r="C27" s="3"/>
    </row>
    <row r="28" spans="1:5" ht="21.75" customHeight="1" x14ac:dyDescent="0.35">
      <c r="A28" s="30" t="s">
        <v>264</v>
      </c>
      <c r="B28" s="171"/>
      <c r="C28" s="171"/>
    </row>
    <row r="29" spans="1:5" ht="21.75" customHeight="1" x14ac:dyDescent="0.35">
      <c r="A29" s="3"/>
      <c r="B29" s="171"/>
      <c r="C29" s="171"/>
    </row>
    <row r="30" spans="1:5" ht="21.75" customHeight="1" x14ac:dyDescent="0.35">
      <c r="A30" s="232" t="str">
        <f>+Headings!F12</f>
        <v>Page 12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Headings!E13</f>
        <v>August 2021 Hotel Sales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5" s="53" customFormat="1" ht="18" customHeight="1" x14ac:dyDescent="0.35">
      <c r="A5" s="38">
        <v>2012</v>
      </c>
      <c r="B5" s="39">
        <v>21267812.480999999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20243998</v>
      </c>
      <c r="C6" s="46">
        <v>-4.8139153094124865E-2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23237103.519999899</v>
      </c>
      <c r="C7" s="45">
        <v>0.14785150245519185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26115934.079999898</v>
      </c>
      <c r="C8" s="45">
        <v>0.12388938911952696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28699357.100000001</v>
      </c>
      <c r="C9" s="45">
        <v>9.8921333316526416E-2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31591980.010000002</v>
      </c>
      <c r="C10" s="45">
        <v>0.10079051248154958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34525943.560000002</v>
      </c>
      <c r="C11" s="45">
        <v>9.2870518057788676E-2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35876830.18</v>
      </c>
      <c r="C12" s="45">
        <v>3.912671112528443E-2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2020</v>
      </c>
      <c r="B13" s="49">
        <v>9807758.7000000011</v>
      </c>
      <c r="C13" s="50">
        <v>-0.72662694416444118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2021</v>
      </c>
      <c r="B14" s="44">
        <v>17616394.551491398</v>
      </c>
      <c r="C14" s="45">
        <v>0.79616924624087626</v>
      </c>
      <c r="D14" s="46">
        <v>1.3123956226444022E-2</v>
      </c>
      <c r="E14" s="47">
        <v>228201.87948439643</v>
      </c>
    </row>
    <row r="15" spans="1:5" s="53" customFormat="1" ht="18" customHeight="1" x14ac:dyDescent="0.35">
      <c r="A15" s="43">
        <v>2022</v>
      </c>
      <c r="B15" s="44">
        <v>29643321.898710903</v>
      </c>
      <c r="C15" s="45">
        <v>0.68271219244469683</v>
      </c>
      <c r="D15" s="46">
        <v>1.3753082100786962E-4</v>
      </c>
      <c r="E15" s="47">
        <v>4076.3097799010575</v>
      </c>
    </row>
    <row r="16" spans="1:5" s="53" customFormat="1" ht="18" customHeight="1" x14ac:dyDescent="0.35">
      <c r="A16" s="43">
        <v>2023</v>
      </c>
      <c r="B16" s="44">
        <v>35671110.0356429</v>
      </c>
      <c r="C16" s="45">
        <v>0.20334388155040495</v>
      </c>
      <c r="D16" s="46">
        <v>5.3645896234577606E-5</v>
      </c>
      <c r="E16" s="47">
        <v>1913.5060157999396</v>
      </c>
    </row>
    <row r="17" spans="1:5" s="53" customFormat="1" ht="18" customHeight="1" x14ac:dyDescent="0.35">
      <c r="A17" s="43">
        <v>2024</v>
      </c>
      <c r="B17" s="44">
        <v>37147578.375821702</v>
      </c>
      <c r="C17" s="45">
        <v>4.1391152075264781E-2</v>
      </c>
      <c r="D17" s="46">
        <v>1.7127083957735323E-6</v>
      </c>
      <c r="E17" s="47">
        <v>63.62286040186882</v>
      </c>
    </row>
    <row r="18" spans="1:5" s="53" customFormat="1" ht="18" customHeight="1" x14ac:dyDescent="0.35">
      <c r="A18" s="43">
        <v>2025</v>
      </c>
      <c r="B18" s="44">
        <v>39068031.159360997</v>
      </c>
      <c r="C18" s="45">
        <v>5.1697926688789586E-2</v>
      </c>
      <c r="D18" s="46">
        <v>-2.9585437451573604E-5</v>
      </c>
      <c r="E18" s="47">
        <v>-1155.87898940593</v>
      </c>
    </row>
    <row r="19" spans="1:5" s="53" customFormat="1" ht="18" customHeight="1" x14ac:dyDescent="0.35">
      <c r="A19" s="43">
        <v>2026</v>
      </c>
      <c r="B19" s="44">
        <v>41216588.9977777</v>
      </c>
      <c r="C19" s="45">
        <v>5.4995293457522854E-2</v>
      </c>
      <c r="D19" s="46">
        <v>-2.0389376572993445E-4</v>
      </c>
      <c r="E19" s="47">
        <v>-8405.5193742960691</v>
      </c>
    </row>
    <row r="20" spans="1:5" s="53" customFormat="1" ht="18" customHeight="1" x14ac:dyDescent="0.35">
      <c r="A20" s="43">
        <v>2027</v>
      </c>
      <c r="B20" s="44">
        <v>43105213.964139402</v>
      </c>
      <c r="C20" s="45">
        <v>4.5821961794643595E-2</v>
      </c>
      <c r="D20" s="46">
        <v>-2.4337844369692885E-4</v>
      </c>
      <c r="E20" s="47">
        <v>-10493.433765396476</v>
      </c>
    </row>
    <row r="21" spans="1:5" s="53" customFormat="1" ht="18" customHeight="1" x14ac:dyDescent="0.35">
      <c r="A21" s="43">
        <v>2028</v>
      </c>
      <c r="B21" s="44">
        <v>45619111.793657705</v>
      </c>
      <c r="C21" s="45">
        <v>5.8320040624544767E-2</v>
      </c>
      <c r="D21" s="46">
        <v>-2.8419751090724699E-4</v>
      </c>
      <c r="E21" s="47">
        <v>-12968.523643694818</v>
      </c>
    </row>
    <row r="22" spans="1:5" s="53" customFormat="1" ht="18" customHeight="1" x14ac:dyDescent="0.35">
      <c r="A22" s="43">
        <v>2029</v>
      </c>
      <c r="B22" s="44">
        <v>48536812.489946499</v>
      </c>
      <c r="C22" s="45">
        <v>6.3957858484531727E-2</v>
      </c>
      <c r="D22" s="46">
        <v>-3.2808864828126616E-4</v>
      </c>
      <c r="E22" s="47">
        <v>-15929.603523798287</v>
      </c>
    </row>
    <row r="23" spans="1:5" s="53" customFormat="1" ht="18" customHeight="1" x14ac:dyDescent="0.35">
      <c r="A23" s="43">
        <v>2030</v>
      </c>
      <c r="B23" s="44">
        <v>50867786.2955385</v>
      </c>
      <c r="C23" s="45">
        <v>4.8024863727399003E-2</v>
      </c>
      <c r="D23" s="46">
        <v>-3.7373890446790181E-4</v>
      </c>
      <c r="E23" s="47">
        <v>-19018.378630794585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125</v>
      </c>
      <c r="B25" s="3"/>
      <c r="C25" s="3"/>
    </row>
    <row r="26" spans="1:5" ht="21.75" customHeight="1" x14ac:dyDescent="0.35">
      <c r="A26" s="119" t="s">
        <v>258</v>
      </c>
      <c r="B26" s="3"/>
      <c r="C26" s="3"/>
    </row>
    <row r="27" spans="1:5" ht="21.75" customHeight="1" x14ac:dyDescent="0.35">
      <c r="A27" s="122" t="s">
        <v>160</v>
      </c>
      <c r="B27" s="3"/>
      <c r="C27" s="3"/>
    </row>
    <row r="28" spans="1:5" ht="21.75" customHeight="1" x14ac:dyDescent="0.35">
      <c r="B28" s="3"/>
      <c r="C28" s="3"/>
    </row>
    <row r="29" spans="1:5" s="93" customFormat="1" ht="21.75" customHeight="1" x14ac:dyDescent="0.35">
      <c r="A29" s="119"/>
    </row>
    <row r="30" spans="1:5" ht="21.75" customHeight="1" x14ac:dyDescent="0.35">
      <c r="A30" s="232" t="str">
        <f>Headings!F13</f>
        <v>Page 13</v>
      </c>
      <c r="B30" s="235"/>
      <c r="C30" s="235"/>
      <c r="D30" s="235"/>
      <c r="E30" s="234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70" customWidth="1"/>
    <col min="2" max="2" width="17.7265625" style="170" customWidth="1"/>
    <col min="3" max="3" width="10.7265625" style="170" customWidth="1"/>
    <col min="4" max="4" width="17.7265625" style="28" customWidth="1"/>
    <col min="5" max="5" width="17.7265625" style="171" customWidth="1"/>
    <col min="6" max="16384" width="10.7265625" style="171"/>
  </cols>
  <sheetData>
    <row r="1" spans="1:5" ht="23.4" x14ac:dyDescent="0.35">
      <c r="A1" s="233" t="str">
        <f>Headings!E14</f>
        <v>August 2021 Hotel Tax (HB 2015) Forecast</v>
      </c>
      <c r="B1" s="236"/>
      <c r="C1" s="236"/>
      <c r="D1" s="236"/>
      <c r="E1" s="236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37" t="s">
        <v>77</v>
      </c>
      <c r="B4" s="32" t="s">
        <v>82</v>
      </c>
      <c r="C4" s="32" t="s">
        <v>6</v>
      </c>
      <c r="D4" s="35" t="str">
        <f>Headings!E51</f>
        <v>% Change from July 2021 Forecast</v>
      </c>
      <c r="E4" s="35" t="str">
        <f>Headings!F51</f>
        <v>$ Change from July 2021 Forecast</v>
      </c>
    </row>
    <row r="5" spans="1:5" s="53" customFormat="1" ht="18" customHeight="1" x14ac:dyDescent="0.35">
      <c r="A5" s="217" t="s">
        <v>145</v>
      </c>
      <c r="B5" s="194">
        <v>362983.85</v>
      </c>
      <c r="C5" s="41">
        <v>-5.8406187087734498</v>
      </c>
      <c r="D5" s="175">
        <v>0</v>
      </c>
      <c r="E5" s="196">
        <v>0</v>
      </c>
    </row>
    <row r="6" spans="1:5" s="53" customFormat="1" ht="18" customHeight="1" x14ac:dyDescent="0.35">
      <c r="A6" s="216" t="s">
        <v>146</v>
      </c>
      <c r="B6" s="69">
        <v>514938.14</v>
      </c>
      <c r="C6" s="56">
        <v>-4.8406187087734498</v>
      </c>
      <c r="D6" s="174">
        <v>0</v>
      </c>
      <c r="E6" s="195">
        <v>0</v>
      </c>
    </row>
    <row r="7" spans="1:5" s="53" customFormat="1" ht="18" customHeight="1" x14ac:dyDescent="0.35">
      <c r="A7" s="216" t="s">
        <v>147</v>
      </c>
      <c r="B7" s="69">
        <v>715156.6</v>
      </c>
      <c r="C7" s="56">
        <v>-3.8406187087734498</v>
      </c>
      <c r="D7" s="174">
        <v>0</v>
      </c>
      <c r="E7" s="195">
        <v>0</v>
      </c>
    </row>
    <row r="8" spans="1:5" s="53" customFormat="1" ht="18" customHeight="1" x14ac:dyDescent="0.35">
      <c r="A8" s="216" t="s">
        <v>148</v>
      </c>
      <c r="B8" s="69">
        <v>324770.42000000004</v>
      </c>
      <c r="C8" s="56">
        <v>-2.8406187087734498</v>
      </c>
      <c r="D8" s="174">
        <v>0</v>
      </c>
      <c r="E8" s="195">
        <v>0</v>
      </c>
    </row>
    <row r="9" spans="1:5" s="53" customFormat="1" ht="18" customHeight="1" x14ac:dyDescent="0.35">
      <c r="A9" s="216" t="s">
        <v>197</v>
      </c>
      <c r="B9" s="69">
        <v>251272.66999999998</v>
      </c>
      <c r="C9" s="56">
        <v>-1.84061870877345</v>
      </c>
      <c r="D9" s="174">
        <v>0</v>
      </c>
      <c r="E9" s="195">
        <v>0</v>
      </c>
    </row>
    <row r="10" spans="1:5" s="53" customFormat="1" ht="18" customHeight="1" x14ac:dyDescent="0.35">
      <c r="A10" s="52" t="s">
        <v>198</v>
      </c>
      <c r="B10" s="69">
        <v>139897.88</v>
      </c>
      <c r="C10" s="56">
        <v>-0.84061870877344591</v>
      </c>
      <c r="D10" s="174">
        <v>0</v>
      </c>
      <c r="E10" s="195">
        <v>0</v>
      </c>
    </row>
    <row r="11" spans="1:5" s="53" customFormat="1" ht="18" customHeight="1" x14ac:dyDescent="0.35">
      <c r="A11" s="52" t="s">
        <v>199</v>
      </c>
      <c r="B11" s="69">
        <v>282313.27</v>
      </c>
      <c r="C11" s="56">
        <v>-0.70331613124314285</v>
      </c>
      <c r="D11" s="174">
        <v>0</v>
      </c>
      <c r="E11" s="195">
        <v>0</v>
      </c>
    </row>
    <row r="12" spans="1:5" s="53" customFormat="1" ht="18" customHeight="1" x14ac:dyDescent="0.35">
      <c r="A12" s="52" t="s">
        <v>200</v>
      </c>
      <c r="B12" s="69">
        <v>230047.02000000002</v>
      </c>
      <c r="C12" s="56">
        <v>-0.33234226959462621</v>
      </c>
      <c r="D12" s="174">
        <v>0</v>
      </c>
      <c r="E12" s="195">
        <v>0</v>
      </c>
    </row>
    <row r="13" spans="1:5" s="53" customFormat="1" ht="18" customHeight="1" thickBot="1" x14ac:dyDescent="0.4">
      <c r="A13" s="66" t="s">
        <v>213</v>
      </c>
      <c r="B13" s="68">
        <v>295118.25</v>
      </c>
      <c r="C13" s="57">
        <v>-0.18696589393715446</v>
      </c>
      <c r="D13" s="220">
        <v>0</v>
      </c>
      <c r="E13" s="221">
        <v>0</v>
      </c>
    </row>
    <row r="14" spans="1:5" s="53" customFormat="1" ht="18" customHeight="1" thickTop="1" x14ac:dyDescent="0.35">
      <c r="A14" s="52" t="s">
        <v>214</v>
      </c>
      <c r="B14" s="69">
        <v>386329.35348275013</v>
      </c>
      <c r="C14" s="56">
        <v>1.7615097060995502</v>
      </c>
      <c r="D14" s="174">
        <v>2.1616306418184017E-2</v>
      </c>
      <c r="E14" s="195">
        <v>8174.3151814999292</v>
      </c>
    </row>
    <row r="15" spans="1:5" s="53" customFormat="1" ht="18" customHeight="1" x14ac:dyDescent="0.35">
      <c r="A15" s="52" t="s">
        <v>215</v>
      </c>
      <c r="B15" s="69">
        <v>510055.37766749982</v>
      </c>
      <c r="C15" s="56">
        <v>0.80669997434941609</v>
      </c>
      <c r="D15" s="174">
        <v>0</v>
      </c>
      <c r="E15" s="195">
        <v>0</v>
      </c>
    </row>
    <row r="16" spans="1:5" s="53" customFormat="1" ht="18" customHeight="1" x14ac:dyDescent="0.35">
      <c r="A16" s="52" t="s">
        <v>216</v>
      </c>
      <c r="B16" s="69">
        <v>434605.08198449994</v>
      </c>
      <c r="C16" s="56">
        <v>0.88920109456101581</v>
      </c>
      <c r="D16" s="174">
        <v>0</v>
      </c>
      <c r="E16" s="195">
        <v>0</v>
      </c>
    </row>
    <row r="17" spans="1:5" s="53" customFormat="1" ht="18" customHeight="1" x14ac:dyDescent="0.35">
      <c r="A17" s="52" t="s">
        <v>231</v>
      </c>
      <c r="B17" s="69">
        <v>506069.11599475023</v>
      </c>
      <c r="C17" s="56">
        <v>0.71480115511240072</v>
      </c>
      <c r="D17" s="174">
        <v>0</v>
      </c>
      <c r="E17" s="195">
        <v>0</v>
      </c>
    </row>
    <row r="18" spans="1:5" s="53" customFormat="1" ht="18" customHeight="1" x14ac:dyDescent="0.35">
      <c r="A18" s="52" t="s">
        <v>232</v>
      </c>
      <c r="B18" s="69">
        <v>583640.12447475037</v>
      </c>
      <c r="C18" s="56">
        <v>0.51073201974752425</v>
      </c>
      <c r="D18" s="174">
        <v>0</v>
      </c>
      <c r="E18" s="195">
        <v>0</v>
      </c>
    </row>
    <row r="19" spans="1:5" s="53" customFormat="1" ht="18" customHeight="1" x14ac:dyDescent="0.35">
      <c r="A19" s="52" t="s">
        <v>233</v>
      </c>
      <c r="B19" s="69">
        <v>644131.30903800006</v>
      </c>
      <c r="C19" s="56">
        <v>0.26286544018736535</v>
      </c>
      <c r="D19" s="174">
        <v>0</v>
      </c>
      <c r="E19" s="195">
        <v>0</v>
      </c>
    </row>
    <row r="20" spans="1:5" s="53" customFormat="1" ht="18" customHeight="1" x14ac:dyDescent="0.35">
      <c r="A20" s="52" t="s">
        <v>234</v>
      </c>
      <c r="B20" s="69">
        <v>421506.31477500033</v>
      </c>
      <c r="C20" s="56">
        <v>-3.0139470872470819E-2</v>
      </c>
      <c r="D20" s="174">
        <v>0</v>
      </c>
      <c r="E20" s="195">
        <v>0</v>
      </c>
    </row>
    <row r="21" spans="1:5" s="53" customFormat="1" ht="18" customHeight="1" x14ac:dyDescent="0.35">
      <c r="A21" s="52" t="s">
        <v>235</v>
      </c>
      <c r="B21" s="69">
        <v>524799.7682641563</v>
      </c>
      <c r="C21" s="56">
        <v>3.7012043765184854E-2</v>
      </c>
      <c r="D21" s="174">
        <v>0</v>
      </c>
      <c r="E21" s="195">
        <v>0</v>
      </c>
    </row>
    <row r="22" spans="1:5" s="53" customFormat="1" ht="18" customHeight="1" x14ac:dyDescent="0.35">
      <c r="A22" s="52" t="s">
        <v>236</v>
      </c>
      <c r="B22" s="69">
        <v>655845.31712145626</v>
      </c>
      <c r="C22" s="56">
        <v>0.12371526497032281</v>
      </c>
      <c r="D22" s="174">
        <v>0</v>
      </c>
      <c r="E22" s="195">
        <v>0</v>
      </c>
    </row>
    <row r="23" spans="1:5" s="53" customFormat="1" ht="18" customHeight="1" x14ac:dyDescent="0.35">
      <c r="A23" s="52" t="s">
        <v>237</v>
      </c>
      <c r="B23" s="69">
        <v>687531.5751094562</v>
      </c>
      <c r="C23" s="56">
        <v>6.737797940030843E-2</v>
      </c>
      <c r="D23" s="174">
        <v>0</v>
      </c>
      <c r="E23" s="195">
        <v>0</v>
      </c>
    </row>
    <row r="24" spans="1:5" s="53" customFormat="1" ht="18" customHeight="1" x14ac:dyDescent="0.35">
      <c r="A24" s="52" t="s">
        <v>238</v>
      </c>
      <c r="B24" s="69">
        <v>447716.30602930003</v>
      </c>
      <c r="C24" s="56">
        <v>6.2181728566250705E-2</v>
      </c>
      <c r="D24" s="174">
        <v>0</v>
      </c>
      <c r="E24" s="195">
        <v>0</v>
      </c>
    </row>
    <row r="25" spans="1:5" s="53" customFormat="1" ht="18" customHeight="1" x14ac:dyDescent="0.35">
      <c r="A25" s="43"/>
      <c r="B25" s="98"/>
      <c r="C25" s="45"/>
      <c r="D25" s="158"/>
      <c r="E25" s="159"/>
    </row>
    <row r="26" spans="1:5" ht="21.75" customHeight="1" x14ac:dyDescent="0.35">
      <c r="A26" s="25" t="s">
        <v>4</v>
      </c>
      <c r="C26" s="171"/>
      <c r="D26" s="171"/>
    </row>
    <row r="27" spans="1:5" ht="21.75" customHeight="1" x14ac:dyDescent="0.35">
      <c r="A27" s="30" t="s">
        <v>248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71"/>
      <c r="C30" s="171"/>
      <c r="D30" s="171"/>
    </row>
    <row r="31" spans="1:5" ht="21.75" customHeight="1" x14ac:dyDescent="0.35">
      <c r="A31" s="237" t="str">
        <f>Headings!F14</f>
        <v>Page 14</v>
      </c>
      <c r="B31" s="235"/>
      <c r="C31" s="235"/>
      <c r="D31" s="235"/>
      <c r="E31" s="234"/>
    </row>
  </sheetData>
  <mergeCells count="3">
    <mergeCell ref="A1:E1"/>
    <mergeCell ref="A2:E2"/>
    <mergeCell ref="A31:E31"/>
  </mergeCells>
  <phoneticPr fontId="4" type="noConversion"/>
  <pageMargins left="0.75" right="0.75" top="1" bottom="1" header="0.5" footer="0.5"/>
  <pageSetup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Headings!E15</f>
        <v>August 2021 Rental Car Sales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2811096.72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2857442.9599999902</v>
      </c>
      <c r="C6" s="45">
        <v>1.648688914552543E-2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3112670.25</v>
      </c>
      <c r="C7" s="46">
        <v>8.9320169666662563E-2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3494071.77</v>
      </c>
      <c r="C8" s="45">
        <v>0.12253193861444212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3734599.0666999999</v>
      </c>
      <c r="C9" s="45">
        <v>6.8838682354827485E-2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3938032.52</v>
      </c>
      <c r="C10" s="45">
        <v>5.4472635393164159E-2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3990916.1599999997</v>
      </c>
      <c r="C11" s="45">
        <v>1.3428949540518209E-2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4267531.57</v>
      </c>
      <c r="C12" s="45">
        <v>6.9311255588992537E-2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4229569.63</v>
      </c>
      <c r="C13" s="45">
        <v>-8.8955264600422135E-3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2020</v>
      </c>
      <c r="B14" s="49">
        <v>2104431.4700000002</v>
      </c>
      <c r="C14" s="50">
        <v>-0.50244784834054146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2021</v>
      </c>
      <c r="B15" s="44">
        <v>2816931.8564726901</v>
      </c>
      <c r="C15" s="45">
        <v>0.33857143681314072</v>
      </c>
      <c r="D15" s="46">
        <v>3.19158412995173E-2</v>
      </c>
      <c r="E15" s="47">
        <v>87124.110789420083</v>
      </c>
    </row>
    <row r="16" spans="1:5" s="53" customFormat="1" ht="18" customHeight="1" x14ac:dyDescent="0.35">
      <c r="A16" s="43">
        <v>2022</v>
      </c>
      <c r="B16" s="44">
        <v>3712179.1964806602</v>
      </c>
      <c r="C16" s="45">
        <v>0.31780937048615088</v>
      </c>
      <c r="D16" s="46">
        <v>3.1783248846630752E-3</v>
      </c>
      <c r="E16" s="47">
        <v>11761.130821740255</v>
      </c>
    </row>
    <row r="17" spans="1:5" s="53" customFormat="1" ht="18" customHeight="1" x14ac:dyDescent="0.35">
      <c r="A17" s="43">
        <v>2023</v>
      </c>
      <c r="B17" s="44">
        <v>4316879.5517058996</v>
      </c>
      <c r="C17" s="45">
        <v>0.16289632671788223</v>
      </c>
      <c r="D17" s="46">
        <v>1.6094864129003739E-3</v>
      </c>
      <c r="E17" s="47">
        <v>6936.7943084100261</v>
      </c>
    </row>
    <row r="18" spans="1:5" s="53" customFormat="1" ht="18" customHeight="1" x14ac:dyDescent="0.35">
      <c r="A18" s="43">
        <v>2024</v>
      </c>
      <c r="B18" s="44">
        <v>4480312.5921017798</v>
      </c>
      <c r="C18" s="45">
        <v>3.7859068903438819E-2</v>
      </c>
      <c r="D18" s="46">
        <v>9.2847933586546194E-3</v>
      </c>
      <c r="E18" s="47">
        <v>41216.093686909415</v>
      </c>
    </row>
    <row r="19" spans="1:5" s="53" customFormat="1" ht="18" customHeight="1" x14ac:dyDescent="0.35">
      <c r="A19" s="43">
        <v>2025</v>
      </c>
      <c r="B19" s="44">
        <v>4619337.4991970705</v>
      </c>
      <c r="C19" s="45">
        <v>3.1030180202241686E-2</v>
      </c>
      <c r="D19" s="46">
        <v>6.0192583603857486E-3</v>
      </c>
      <c r="E19" s="47">
        <v>27638.621855810285</v>
      </c>
    </row>
    <row r="20" spans="1:5" s="53" customFormat="1" ht="18" customHeight="1" x14ac:dyDescent="0.35">
      <c r="A20" s="43">
        <v>2026</v>
      </c>
      <c r="B20" s="44">
        <v>4772934.2771557802</v>
      </c>
      <c r="C20" s="45">
        <v>3.3250823951574748E-2</v>
      </c>
      <c r="D20" s="46">
        <v>1.595744680852329E-3</v>
      </c>
      <c r="E20" s="47">
        <v>7604.2500432701781</v>
      </c>
    </row>
    <row r="21" spans="1:5" s="53" customFormat="1" ht="18" customHeight="1" x14ac:dyDescent="0.35">
      <c r="A21" s="43">
        <v>2027</v>
      </c>
      <c r="B21" s="44">
        <v>4926836.8862183299</v>
      </c>
      <c r="C21" s="45">
        <v>3.2244862410772734E-2</v>
      </c>
      <c r="D21" s="46">
        <v>1.5957446808516629E-3</v>
      </c>
      <c r="E21" s="47">
        <v>7849.4480396499857</v>
      </c>
    </row>
    <row r="22" spans="1:5" s="53" customFormat="1" ht="18" customHeight="1" x14ac:dyDescent="0.35">
      <c r="A22" s="43">
        <v>2028</v>
      </c>
      <c r="B22" s="44">
        <v>5028323.4108530004</v>
      </c>
      <c r="C22" s="45">
        <v>2.0598718199613009E-2</v>
      </c>
      <c r="D22" s="46">
        <v>5.3763440860343792E-4</v>
      </c>
      <c r="E22" s="47">
        <v>2701.9470235705376</v>
      </c>
    </row>
    <row r="23" spans="1:5" s="53" customFormat="1" ht="18" customHeight="1" x14ac:dyDescent="0.35">
      <c r="A23" s="43">
        <v>2029</v>
      </c>
      <c r="B23" s="44">
        <v>5200113.29709417</v>
      </c>
      <c r="C23" s="45">
        <v>3.4164446517179536E-2</v>
      </c>
      <c r="D23" s="46">
        <v>1.0752688172050995E-3</v>
      </c>
      <c r="E23" s="47">
        <v>5585.5137455398217</v>
      </c>
    </row>
    <row r="24" spans="1:5" s="53" customFormat="1" ht="18" customHeight="1" x14ac:dyDescent="0.35">
      <c r="A24" s="43">
        <v>2030</v>
      </c>
      <c r="B24" s="44">
        <v>5377169.6808017502</v>
      </c>
      <c r="C24" s="45">
        <v>3.4048562712377661E-2</v>
      </c>
      <c r="D24" s="46">
        <v>1.612903225806317E-3</v>
      </c>
      <c r="E24" s="47">
        <v>8658.8883748808876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32" t="str">
        <f>Headings!F15</f>
        <v>Page 15</v>
      </c>
      <c r="B30" s="235"/>
      <c r="C30" s="235"/>
      <c r="D30" s="235"/>
      <c r="E30" s="234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33" t="str">
        <f>Headings!E16</f>
        <v>August 2021 Real Estate Excise Tax (REET 1) Forecast</v>
      </c>
      <c r="B1" s="234"/>
      <c r="C1" s="234"/>
      <c r="D1" s="234"/>
      <c r="E1" s="234"/>
    </row>
    <row r="2" spans="1:9" ht="21.75" customHeight="1" x14ac:dyDescent="0.35">
      <c r="A2" s="233" t="s">
        <v>86</v>
      </c>
      <c r="B2" s="234"/>
      <c r="C2" s="234"/>
      <c r="D2" s="234"/>
      <c r="E2" s="234"/>
    </row>
    <row r="4" spans="1:9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9" s="53" customFormat="1" ht="18" customHeight="1" x14ac:dyDescent="0.35">
      <c r="A5" s="38">
        <v>2011</v>
      </c>
      <c r="B5" s="39">
        <v>3293751.37</v>
      </c>
      <c r="C5" s="74" t="s">
        <v>80</v>
      </c>
      <c r="D5" s="51">
        <v>0</v>
      </c>
      <c r="E5" s="42">
        <v>0</v>
      </c>
    </row>
    <row r="6" spans="1:9" s="53" customFormat="1" ht="18" customHeight="1" x14ac:dyDescent="0.35">
      <c r="A6" s="43">
        <v>2012</v>
      </c>
      <c r="B6" s="44">
        <v>4047144.57</v>
      </c>
      <c r="C6" s="45">
        <v>0.22873408322863176</v>
      </c>
      <c r="D6" s="46">
        <v>0</v>
      </c>
      <c r="E6" s="47">
        <v>0</v>
      </c>
    </row>
    <row r="7" spans="1:9" s="53" customFormat="1" ht="18" customHeight="1" x14ac:dyDescent="0.35">
      <c r="A7" s="43">
        <v>2013</v>
      </c>
      <c r="B7" s="44">
        <v>5650866.3900000043</v>
      </c>
      <c r="C7" s="46">
        <v>0.39626007726232637</v>
      </c>
      <c r="D7" s="46">
        <v>0</v>
      </c>
      <c r="E7" s="47">
        <v>0</v>
      </c>
    </row>
    <row r="8" spans="1:9" s="53" customFormat="1" ht="18" customHeight="1" x14ac:dyDescent="0.35">
      <c r="A8" s="43">
        <v>2014</v>
      </c>
      <c r="B8" s="44">
        <v>5460691.6899999995</v>
      </c>
      <c r="C8" s="45">
        <v>-3.365407830851308E-2</v>
      </c>
      <c r="D8" s="46">
        <v>0</v>
      </c>
      <c r="E8" s="47">
        <v>0</v>
      </c>
      <c r="H8" s="126"/>
      <c r="I8" s="128"/>
    </row>
    <row r="9" spans="1:9" s="53" customFormat="1" ht="18" customHeight="1" x14ac:dyDescent="0.35">
      <c r="A9" s="43">
        <v>2015</v>
      </c>
      <c r="B9" s="44">
        <v>7300582.5899999999</v>
      </c>
      <c r="C9" s="45">
        <v>0.33693367149244802</v>
      </c>
      <c r="D9" s="46">
        <v>0</v>
      </c>
      <c r="E9" s="47">
        <v>0</v>
      </c>
      <c r="H9" s="126"/>
      <c r="I9" s="128"/>
    </row>
    <row r="10" spans="1:9" s="53" customFormat="1" ht="18" customHeight="1" x14ac:dyDescent="0.35">
      <c r="A10" s="43">
        <v>2016</v>
      </c>
      <c r="B10" s="44">
        <v>7431560.2699999996</v>
      </c>
      <c r="C10" s="45">
        <v>1.7940716153174829E-2</v>
      </c>
      <c r="D10" s="46">
        <v>0</v>
      </c>
      <c r="E10" s="47">
        <v>0</v>
      </c>
      <c r="H10" s="126"/>
      <c r="I10" s="128"/>
    </row>
    <row r="11" spans="1:9" s="53" customFormat="1" ht="18" customHeight="1" x14ac:dyDescent="0.35">
      <c r="A11" s="43">
        <v>2017</v>
      </c>
      <c r="B11" s="44">
        <v>7943445.1999999993</v>
      </c>
      <c r="C11" s="45">
        <v>6.887987332436718E-2</v>
      </c>
      <c r="D11" s="46">
        <v>0</v>
      </c>
      <c r="E11" s="47">
        <v>0</v>
      </c>
      <c r="H11" s="126"/>
      <c r="I11" s="128"/>
    </row>
    <row r="12" spans="1:9" s="53" customFormat="1" ht="18" customHeight="1" x14ac:dyDescent="0.35">
      <c r="A12" s="43">
        <v>2018</v>
      </c>
      <c r="B12" s="44">
        <v>7997142.709999999</v>
      </c>
      <c r="C12" s="45">
        <v>6.7599773962059295E-3</v>
      </c>
      <c r="D12" s="46">
        <v>0</v>
      </c>
      <c r="E12" s="47">
        <v>0</v>
      </c>
      <c r="H12" s="126"/>
      <c r="I12" s="128"/>
    </row>
    <row r="13" spans="1:9" s="53" customFormat="1" ht="18" customHeight="1" x14ac:dyDescent="0.35">
      <c r="A13" s="43">
        <v>2019</v>
      </c>
      <c r="B13" s="44">
        <v>7768147.6199999992</v>
      </c>
      <c r="C13" s="45">
        <v>-2.8634613424323829E-2</v>
      </c>
      <c r="D13" s="46">
        <v>0</v>
      </c>
      <c r="E13" s="47">
        <v>0</v>
      </c>
      <c r="H13" s="126"/>
      <c r="I13" s="128"/>
    </row>
    <row r="14" spans="1:9" s="53" customFormat="1" ht="18" customHeight="1" thickBot="1" x14ac:dyDescent="0.4">
      <c r="A14" s="48">
        <v>2020</v>
      </c>
      <c r="B14" s="49">
        <v>8959798.1999999993</v>
      </c>
      <c r="C14" s="50">
        <v>0.15340215432208804</v>
      </c>
      <c r="D14" s="55">
        <v>0</v>
      </c>
      <c r="E14" s="77">
        <v>0</v>
      </c>
      <c r="H14" s="126"/>
      <c r="I14" s="128"/>
    </row>
    <row r="15" spans="1:9" s="53" customFormat="1" ht="18" customHeight="1" thickTop="1" x14ac:dyDescent="0.35">
      <c r="A15" s="43">
        <v>2021</v>
      </c>
      <c r="B15" s="44">
        <v>11254657.991747312</v>
      </c>
      <c r="C15" s="45">
        <v>0.25612851322335728</v>
      </c>
      <c r="D15" s="46">
        <v>3.9435830370710745E-2</v>
      </c>
      <c r="E15" s="47">
        <v>426997.77174760029</v>
      </c>
      <c r="H15" s="126"/>
      <c r="I15" s="128"/>
    </row>
    <row r="16" spans="1:9" s="53" customFormat="1" ht="18" customHeight="1" x14ac:dyDescent="0.35">
      <c r="A16" s="43">
        <v>2022</v>
      </c>
      <c r="B16" s="44">
        <v>10458012.096288811</v>
      </c>
      <c r="C16" s="45">
        <v>-7.0783660955548888E-2</v>
      </c>
      <c r="D16" s="46">
        <v>2.0095662865754704E-2</v>
      </c>
      <c r="E16" s="47">
        <v>206020.56550519913</v>
      </c>
      <c r="H16" s="126"/>
      <c r="I16" s="128"/>
    </row>
    <row r="17" spans="1:9" s="53" customFormat="1" ht="18" customHeight="1" x14ac:dyDescent="0.35">
      <c r="A17" s="43">
        <v>2023</v>
      </c>
      <c r="B17" s="44">
        <v>10484076.97555971</v>
      </c>
      <c r="C17" s="45">
        <v>2.4923359268391732E-3</v>
      </c>
      <c r="D17" s="46">
        <v>1.2644653301365327E-2</v>
      </c>
      <c r="E17" s="47">
        <v>130912.17941909842</v>
      </c>
      <c r="H17" s="126"/>
      <c r="I17" s="128"/>
    </row>
    <row r="18" spans="1:9" s="53" customFormat="1" ht="18" customHeight="1" x14ac:dyDescent="0.35">
      <c r="A18" s="43">
        <v>2024</v>
      </c>
      <c r="B18" s="44">
        <v>10101475.240325335</v>
      </c>
      <c r="C18" s="45">
        <v>-3.6493602262391622E-2</v>
      </c>
      <c r="D18" s="46">
        <v>1.113549089739263E-2</v>
      </c>
      <c r="E18" s="47">
        <v>111246.10559268296</v>
      </c>
      <c r="H18" s="127"/>
      <c r="I18" s="128"/>
    </row>
    <row r="19" spans="1:9" s="53" customFormat="1" ht="18" customHeight="1" x14ac:dyDescent="0.35">
      <c r="A19" s="43">
        <v>2025</v>
      </c>
      <c r="B19" s="44">
        <v>9865560.9753507152</v>
      </c>
      <c r="C19" s="45">
        <v>-2.3354436788880606E-2</v>
      </c>
      <c r="D19" s="46">
        <v>1.2464167834469242E-2</v>
      </c>
      <c r="E19" s="47">
        <v>121452.20708498731</v>
      </c>
      <c r="H19" s="127"/>
      <c r="I19" s="128"/>
    </row>
    <row r="20" spans="1:9" s="53" customFormat="1" ht="18" customHeight="1" x14ac:dyDescent="0.35">
      <c r="A20" s="43">
        <v>2026</v>
      </c>
      <c r="B20" s="44">
        <v>9452834.7296965215</v>
      </c>
      <c r="C20" s="45">
        <v>-4.1835050909461491E-2</v>
      </c>
      <c r="D20" s="46">
        <v>1.2404177336172939E-2</v>
      </c>
      <c r="E20" s="47">
        <v>115818.01116744615</v>
      </c>
      <c r="H20" s="127"/>
      <c r="I20" s="128"/>
    </row>
    <row r="21" spans="1:9" s="53" customFormat="1" ht="18" customHeight="1" x14ac:dyDescent="0.35">
      <c r="A21" s="43">
        <v>2027</v>
      </c>
      <c r="B21" s="44">
        <v>9383943.5980894156</v>
      </c>
      <c r="C21" s="45">
        <v>-7.2878806809857366E-3</v>
      </c>
      <c r="D21" s="46">
        <v>9.6847653681053636E-3</v>
      </c>
      <c r="E21" s="47">
        <v>90009.570404775441</v>
      </c>
      <c r="H21" s="127"/>
      <c r="I21" s="128"/>
    </row>
    <row r="22" spans="1:9" s="53" customFormat="1" ht="18" customHeight="1" x14ac:dyDescent="0.35">
      <c r="A22" s="43">
        <v>2028</v>
      </c>
      <c r="B22" s="44">
        <v>8624957.8422562927</v>
      </c>
      <c r="C22" s="45">
        <v>-8.0881321152404761E-2</v>
      </c>
      <c r="D22" s="46">
        <v>9.2514260870149023E-3</v>
      </c>
      <c r="E22" s="47">
        <v>79061.726264405996</v>
      </c>
      <c r="H22" s="127"/>
      <c r="I22" s="128"/>
    </row>
    <row r="23" spans="1:9" s="53" customFormat="1" ht="18" customHeight="1" x14ac:dyDescent="0.35">
      <c r="A23" s="43">
        <v>2029</v>
      </c>
      <c r="B23" s="44">
        <v>8816040.5059838984</v>
      </c>
      <c r="C23" s="45">
        <v>2.2154620025089722E-2</v>
      </c>
      <c r="D23" s="46">
        <v>1.0199915343884536E-2</v>
      </c>
      <c r="E23" s="47">
        <v>89014.922158928588</v>
      </c>
      <c r="H23" s="127"/>
      <c r="I23" s="128"/>
    </row>
    <row r="24" spans="1:9" s="53" customFormat="1" ht="18" customHeight="1" x14ac:dyDescent="0.35">
      <c r="A24" s="43">
        <v>2030</v>
      </c>
      <c r="B24" s="44">
        <v>9011821.3766368553</v>
      </c>
      <c r="C24" s="45">
        <v>2.2207346996655719E-2</v>
      </c>
      <c r="D24" s="46">
        <v>1.167320284413087E-2</v>
      </c>
      <c r="E24" s="47">
        <v>103983.00422390923</v>
      </c>
      <c r="H24" s="127"/>
      <c r="I24" s="128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85</v>
      </c>
      <c r="B26" s="3"/>
      <c r="C26" s="3"/>
    </row>
    <row r="27" spans="1:9" ht="21.75" customHeight="1" x14ac:dyDescent="0.35">
      <c r="A27" s="30" t="s">
        <v>180</v>
      </c>
      <c r="B27" s="3"/>
      <c r="C27" s="3"/>
    </row>
    <row r="28" spans="1:9" ht="21.75" customHeight="1" x14ac:dyDescent="0.35">
      <c r="A28" s="119" t="s">
        <v>211</v>
      </c>
      <c r="B28" s="3"/>
      <c r="C28" s="3"/>
    </row>
    <row r="29" spans="1:9" ht="21.75" customHeight="1" x14ac:dyDescent="0.35">
      <c r="A29" s="117"/>
      <c r="B29" s="3"/>
      <c r="C29" s="3"/>
    </row>
    <row r="30" spans="1:9" ht="21.75" customHeight="1" x14ac:dyDescent="0.35">
      <c r="A30" s="232" t="str">
        <f>Headings!F16</f>
        <v>Page 16</v>
      </c>
      <c r="B30" s="235"/>
      <c r="C30" s="235"/>
      <c r="D30" s="235"/>
      <c r="E30" s="234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3" t="str">
        <f>Headings!E17</f>
        <v>August 2021 Investment Pool Nominal Rate of Return Forecast</v>
      </c>
      <c r="B1" s="238"/>
      <c r="C1" s="238"/>
      <c r="D1" s="238"/>
    </row>
    <row r="2" spans="1:4" ht="21.75" customHeight="1" x14ac:dyDescent="0.35">
      <c r="A2" s="233" t="s">
        <v>86</v>
      </c>
      <c r="B2" s="234"/>
      <c r="C2" s="234"/>
      <c r="D2" s="234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</row>
    <row r="5" spans="1:4" s="53" customFormat="1" ht="18" customHeight="1" x14ac:dyDescent="0.35">
      <c r="A5" s="38">
        <v>2011</v>
      </c>
      <c r="B5" s="41">
        <v>6.1999999999999998E-3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5.5999999999999904E-3</v>
      </c>
      <c r="C6" s="45">
        <v>-6.0000000000000938E-4</v>
      </c>
      <c r="D6" s="46">
        <v>0</v>
      </c>
    </row>
    <row r="7" spans="1:4" s="53" customFormat="1" ht="18" customHeight="1" x14ac:dyDescent="0.35">
      <c r="A7" s="43">
        <v>2013</v>
      </c>
      <c r="B7" s="56">
        <v>5.1000000000000004E-3</v>
      </c>
      <c r="C7" s="45">
        <v>-4.9999999999999004E-4</v>
      </c>
      <c r="D7" s="46">
        <v>0</v>
      </c>
    </row>
    <row r="8" spans="1:4" s="53" customFormat="1" ht="18" customHeight="1" x14ac:dyDescent="0.35">
      <c r="A8" s="43">
        <v>2014</v>
      </c>
      <c r="B8" s="56">
        <v>5.0556999999999894E-3</v>
      </c>
      <c r="C8" s="45">
        <v>-4.4300000000010997E-5</v>
      </c>
      <c r="D8" s="46">
        <v>0</v>
      </c>
    </row>
    <row r="9" spans="1:4" s="53" customFormat="1" ht="18" customHeight="1" x14ac:dyDescent="0.35">
      <c r="A9" s="43">
        <v>2015</v>
      </c>
      <c r="B9" s="56">
        <v>5.9749E-3</v>
      </c>
      <c r="C9" s="45">
        <v>9.1920000000001063E-4</v>
      </c>
      <c r="D9" s="46">
        <v>0</v>
      </c>
    </row>
    <row r="10" spans="1:4" s="53" customFormat="1" ht="18" customHeight="1" x14ac:dyDescent="0.35">
      <c r="A10" s="43">
        <v>2016</v>
      </c>
      <c r="B10" s="56">
        <v>8.2862999999999999E-3</v>
      </c>
      <c r="C10" s="45">
        <v>2.3113999999999999E-3</v>
      </c>
      <c r="D10" s="46">
        <v>0</v>
      </c>
    </row>
    <row r="11" spans="1:4" s="53" customFormat="1" ht="18" customHeight="1" x14ac:dyDescent="0.35">
      <c r="A11" s="43">
        <v>2017</v>
      </c>
      <c r="B11" s="56">
        <v>1.1222000000000001E-2</v>
      </c>
      <c r="C11" s="45">
        <v>2.9357000000000012E-3</v>
      </c>
      <c r="D11" s="46">
        <v>0</v>
      </c>
    </row>
    <row r="12" spans="1:4" s="53" customFormat="1" ht="18" customHeight="1" x14ac:dyDescent="0.35">
      <c r="A12" s="43">
        <v>2018</v>
      </c>
      <c r="B12" s="56">
        <v>1.7256000000000001E-2</v>
      </c>
      <c r="C12" s="45">
        <v>6.0339999999999994E-3</v>
      </c>
      <c r="D12" s="46">
        <v>0</v>
      </c>
    </row>
    <row r="13" spans="1:4" s="53" customFormat="1" ht="18" customHeight="1" x14ac:dyDescent="0.35">
      <c r="A13" s="43">
        <v>2019</v>
      </c>
      <c r="B13" s="56">
        <v>2.23456E-2</v>
      </c>
      <c r="C13" s="45">
        <v>5.0895999999999997E-3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1.3897E-2</v>
      </c>
      <c r="C14" s="50">
        <v>-8.4486000000000006E-3</v>
      </c>
      <c r="D14" s="55">
        <v>0</v>
      </c>
    </row>
    <row r="15" spans="1:4" s="53" customFormat="1" ht="18" customHeight="1" thickTop="1" x14ac:dyDescent="0.35">
      <c r="A15" s="43">
        <v>2021</v>
      </c>
      <c r="B15" s="56">
        <v>6.0000000000000001E-3</v>
      </c>
      <c r="C15" s="45">
        <v>-7.8969999999999995E-3</v>
      </c>
      <c r="D15" s="46">
        <v>0</v>
      </c>
    </row>
    <row r="16" spans="1:4" s="53" customFormat="1" ht="18" customHeight="1" x14ac:dyDescent="0.35">
      <c r="A16" s="43">
        <v>2022</v>
      </c>
      <c r="B16" s="56">
        <v>4.0000000000000001E-3</v>
      </c>
      <c r="C16" s="45">
        <v>-2E-3</v>
      </c>
      <c r="D16" s="46">
        <v>-5.0000000000000044E-4</v>
      </c>
    </row>
    <row r="17" spans="1:4" s="53" customFormat="1" ht="18" customHeight="1" x14ac:dyDescent="0.35">
      <c r="A17" s="43">
        <v>2023</v>
      </c>
      <c r="B17" s="56">
        <v>5.0000000000000001E-3</v>
      </c>
      <c r="C17" s="45">
        <v>1E-3</v>
      </c>
      <c r="D17" s="46">
        <v>0</v>
      </c>
    </row>
    <row r="18" spans="1:4" s="53" customFormat="1" ht="18" customHeight="1" x14ac:dyDescent="0.35">
      <c r="A18" s="43">
        <v>2024</v>
      </c>
      <c r="B18" s="56">
        <v>7.8294947058904201E-3</v>
      </c>
      <c r="C18" s="45">
        <v>2.82949470589042E-3</v>
      </c>
      <c r="D18" s="46">
        <v>6.7664533430163067E-4</v>
      </c>
    </row>
    <row r="19" spans="1:4" ht="18" customHeight="1" x14ac:dyDescent="0.35">
      <c r="A19" s="43">
        <v>2025</v>
      </c>
      <c r="B19" s="56">
        <v>1.0738726202358001E-2</v>
      </c>
      <c r="C19" s="45">
        <v>2.9092314964675806E-3</v>
      </c>
      <c r="D19" s="46">
        <v>1.2492028536447413E-3</v>
      </c>
    </row>
    <row r="20" spans="1:4" s="135" customFormat="1" ht="18" customHeight="1" x14ac:dyDescent="0.35">
      <c r="A20" s="43">
        <v>2026</v>
      </c>
      <c r="B20" s="56">
        <v>1.3663815669688899E-2</v>
      </c>
      <c r="C20" s="45">
        <v>2.9250894673308984E-3</v>
      </c>
      <c r="D20" s="46">
        <v>1.6015713458976989E-3</v>
      </c>
    </row>
    <row r="21" spans="1:4" s="155" customFormat="1" ht="18" customHeight="1" x14ac:dyDescent="0.35">
      <c r="A21" s="43">
        <v>2027</v>
      </c>
      <c r="B21" s="56">
        <v>1.6683881362851899E-2</v>
      </c>
      <c r="C21" s="45">
        <v>3.0200656931629998E-3</v>
      </c>
      <c r="D21" s="46">
        <v>1.8612969949705991E-3</v>
      </c>
    </row>
    <row r="22" spans="1:4" s="157" customFormat="1" ht="18" customHeight="1" x14ac:dyDescent="0.35">
      <c r="A22" s="43">
        <v>2028</v>
      </c>
      <c r="B22" s="56">
        <v>1.94235521272084E-2</v>
      </c>
      <c r="C22" s="45">
        <v>2.7396707643565013E-3</v>
      </c>
      <c r="D22" s="46">
        <v>1.8207015455401002E-3</v>
      </c>
    </row>
    <row r="23" spans="1:4" s="168" customFormat="1" ht="18" customHeight="1" x14ac:dyDescent="0.35">
      <c r="A23" s="43">
        <v>2029</v>
      </c>
      <c r="B23" s="56">
        <v>2.1584775637638901E-2</v>
      </c>
      <c r="C23" s="45">
        <v>2.1612235104305003E-3</v>
      </c>
      <c r="D23" s="46">
        <v>1.3591211642941005E-3</v>
      </c>
    </row>
    <row r="24" spans="1:4" s="171" customFormat="1" ht="18" customHeight="1" x14ac:dyDescent="0.35">
      <c r="A24" s="43">
        <v>2030</v>
      </c>
      <c r="B24" s="56">
        <v>2.3364736537547701E-2</v>
      </c>
      <c r="C24" s="45">
        <v>1.7799608999088008E-3</v>
      </c>
      <c r="D24" s="46">
        <v>9.790376135206981E-4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17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2" t="str">
        <f>Headings!F17</f>
        <v>Page 17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3" t="str">
        <f>Headings!E18</f>
        <v>August 2021 Investment Pool Real Rate of Return Forecast</v>
      </c>
      <c r="B1" s="238"/>
      <c r="C1" s="238"/>
      <c r="D1" s="238"/>
    </row>
    <row r="2" spans="1:4" ht="21.75" customHeight="1" x14ac:dyDescent="0.35">
      <c r="A2" s="233" t="s">
        <v>86</v>
      </c>
      <c r="B2" s="234"/>
      <c r="C2" s="234"/>
      <c r="D2" s="234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</row>
    <row r="5" spans="1:4" s="53" customFormat="1" ht="18" customHeight="1" x14ac:dyDescent="0.35">
      <c r="A5" s="38">
        <v>2011</v>
      </c>
      <c r="B5" s="41">
        <v>-2.0048131806757796E-2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-1.9251061119654134E-2</v>
      </c>
      <c r="C6" s="45">
        <v>7.9707068710366258E-4</v>
      </c>
      <c r="D6" s="46">
        <v>0</v>
      </c>
    </row>
    <row r="7" spans="1:4" s="53" customFormat="1" ht="18" customHeight="1" x14ac:dyDescent="0.35">
      <c r="A7" s="43">
        <v>2013</v>
      </c>
      <c r="B7" s="56">
        <v>-6.9663760592472146E-3</v>
      </c>
      <c r="C7" s="45">
        <v>1.2284685060406919E-2</v>
      </c>
      <c r="D7" s="46">
        <v>0</v>
      </c>
    </row>
    <row r="8" spans="1:4" s="53" customFormat="1" ht="18" customHeight="1" x14ac:dyDescent="0.35">
      <c r="A8" s="43">
        <v>2014</v>
      </c>
      <c r="B8" s="56">
        <v>-1.3144281885471898E-2</v>
      </c>
      <c r="C8" s="45">
        <v>-6.1779058262246833E-3</v>
      </c>
      <c r="D8" s="46">
        <v>0</v>
      </c>
    </row>
    <row r="9" spans="1:4" s="53" customFormat="1" ht="18" customHeight="1" x14ac:dyDescent="0.35">
      <c r="A9" s="43">
        <v>2015</v>
      </c>
      <c r="B9" s="56">
        <v>-7.5234077565325963E-3</v>
      </c>
      <c r="C9" s="45">
        <v>5.6208741289393016E-3</v>
      </c>
      <c r="D9" s="46">
        <v>0</v>
      </c>
    </row>
    <row r="10" spans="1:4" s="53" customFormat="1" ht="18" customHeight="1" x14ac:dyDescent="0.35">
      <c r="A10" s="43">
        <v>2016</v>
      </c>
      <c r="B10" s="56">
        <v>-1.3557806575488662E-2</v>
      </c>
      <c r="C10" s="45">
        <v>-6.034398818956066E-3</v>
      </c>
      <c r="D10" s="46">
        <v>0</v>
      </c>
    </row>
    <row r="11" spans="1:4" s="53" customFormat="1" ht="18" customHeight="1" x14ac:dyDescent="0.35">
      <c r="A11" s="43">
        <v>2017</v>
      </c>
      <c r="B11" s="56">
        <v>-1.8737224587692447E-2</v>
      </c>
      <c r="C11" s="45">
        <v>-5.1794180122037847E-3</v>
      </c>
      <c r="D11" s="46">
        <v>0</v>
      </c>
    </row>
    <row r="12" spans="1:4" s="53" customFormat="1" ht="18" customHeight="1" x14ac:dyDescent="0.35">
      <c r="A12" s="43">
        <v>2018</v>
      </c>
      <c r="B12" s="56">
        <v>-1.4343632504454362E-2</v>
      </c>
      <c r="C12" s="45">
        <v>4.3935920832380848E-3</v>
      </c>
      <c r="D12" s="46">
        <v>0</v>
      </c>
    </row>
    <row r="13" spans="1:4" s="53" customFormat="1" ht="18" customHeight="1" x14ac:dyDescent="0.35">
      <c r="A13" s="43">
        <v>2019</v>
      </c>
      <c r="B13" s="56">
        <v>-3.0122368251410681E-3</v>
      </c>
      <c r="C13" s="45">
        <v>1.1331395679313294E-2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-2.9921375909555126E-3</v>
      </c>
      <c r="C14" s="50">
        <v>2.0099234185555481E-5</v>
      </c>
      <c r="D14" s="55">
        <v>0</v>
      </c>
    </row>
    <row r="15" spans="1:4" s="53" customFormat="1" ht="18" customHeight="1" thickTop="1" x14ac:dyDescent="0.35">
      <c r="A15" s="43">
        <v>2021</v>
      </c>
      <c r="B15" s="56">
        <v>-3.2780314069249417E-2</v>
      </c>
      <c r="C15" s="45">
        <v>-2.9788176478293904E-2</v>
      </c>
      <c r="D15" s="46">
        <v>-1.8634518651685639E-3</v>
      </c>
    </row>
    <row r="16" spans="1:4" s="53" customFormat="1" ht="18" customHeight="1" x14ac:dyDescent="0.35">
      <c r="A16" s="43">
        <v>2022</v>
      </c>
      <c r="B16" s="56">
        <v>-2.225994244965479E-2</v>
      </c>
      <c r="C16" s="45">
        <v>1.0520371619594626E-2</v>
      </c>
      <c r="D16" s="46">
        <v>-4.8692233941749485E-4</v>
      </c>
    </row>
    <row r="17" spans="1:4" s="53" customFormat="1" ht="18" customHeight="1" x14ac:dyDescent="0.35">
      <c r="A17" s="43">
        <v>2023</v>
      </c>
      <c r="B17" s="56">
        <v>-1.9165870300349552E-2</v>
      </c>
      <c r="C17" s="45">
        <v>3.0940721493052381E-3</v>
      </c>
      <c r="D17" s="46">
        <v>0</v>
      </c>
    </row>
    <row r="18" spans="1:4" s="53" customFormat="1" ht="18" customHeight="1" x14ac:dyDescent="0.35">
      <c r="A18" s="43">
        <v>2024</v>
      </c>
      <c r="B18" s="56">
        <v>-1.629042390849933E-2</v>
      </c>
      <c r="C18" s="45">
        <v>2.8754463918502227E-3</v>
      </c>
      <c r="D18" s="46">
        <v>6.6045149349813759E-4</v>
      </c>
    </row>
    <row r="19" spans="1:4" ht="18" customHeight="1" x14ac:dyDescent="0.35">
      <c r="A19" s="43">
        <v>2025</v>
      </c>
      <c r="B19" s="56">
        <v>-1.3941409566536778E-2</v>
      </c>
      <c r="C19" s="45">
        <v>2.349014341962552E-3</v>
      </c>
      <c r="D19" s="46">
        <v>1.2186999202636883E-3</v>
      </c>
    </row>
    <row r="20" spans="1:4" s="135" customFormat="1" ht="18" customHeight="1" x14ac:dyDescent="0.35">
      <c r="A20" s="43">
        <v>2026</v>
      </c>
      <c r="B20" s="56">
        <v>-9.4370712843901972E-3</v>
      </c>
      <c r="C20" s="45">
        <v>4.5043382821465805E-3</v>
      </c>
      <c r="D20" s="46">
        <v>1.5650723429357916E-3</v>
      </c>
    </row>
    <row r="21" spans="1:4" s="155" customFormat="1" ht="18" customHeight="1" x14ac:dyDescent="0.35">
      <c r="A21" s="43">
        <v>2027</v>
      </c>
      <c r="B21" s="56">
        <v>-6.9537468477626208E-3</v>
      </c>
      <c r="C21" s="45">
        <v>2.4833244366275764E-3</v>
      </c>
      <c r="D21" s="46">
        <v>1.8180223378592153E-3</v>
      </c>
    </row>
    <row r="22" spans="1:4" s="157" customFormat="1" ht="18" customHeight="1" x14ac:dyDescent="0.35">
      <c r="A22" s="43">
        <v>2028</v>
      </c>
      <c r="B22" s="56">
        <v>-4.5889019549251175E-3</v>
      </c>
      <c r="C22" s="45">
        <v>2.3648448928375032E-3</v>
      </c>
      <c r="D22" s="46">
        <v>1.7778150415267424E-3</v>
      </c>
    </row>
    <row r="23" spans="1:4" s="168" customFormat="1" ht="18" customHeight="1" x14ac:dyDescent="0.35">
      <c r="A23" s="43">
        <v>2029</v>
      </c>
      <c r="B23" s="56">
        <v>-2.7704772854461046E-3</v>
      </c>
      <c r="C23" s="45">
        <v>1.8184246694790129E-3</v>
      </c>
      <c r="D23" s="46">
        <v>1.3267188218758497E-3</v>
      </c>
    </row>
    <row r="24" spans="1:4" s="171" customFormat="1" ht="18" customHeight="1" x14ac:dyDescent="0.35">
      <c r="A24" s="43">
        <v>2030</v>
      </c>
      <c r="B24" s="56">
        <v>-1.3143631915435439E-3</v>
      </c>
      <c r="C24" s="45">
        <v>1.4561140939025607E-3</v>
      </c>
      <c r="D24" s="46">
        <v>9.5542749091259704E-4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34</v>
      </c>
      <c r="B26" s="3"/>
      <c r="C26" s="3"/>
    </row>
    <row r="27" spans="1:4" ht="21.75" customHeight="1" x14ac:dyDescent="0.35">
      <c r="A27" s="30" t="s">
        <v>181</v>
      </c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2" t="str">
        <f>Headings!F18</f>
        <v>Page 18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3" t="str">
        <f>Headings!E19</f>
        <v>August 2021 National CPI-U Forecast</v>
      </c>
      <c r="B1" s="238"/>
      <c r="C1" s="238"/>
      <c r="D1" s="238"/>
    </row>
    <row r="2" spans="1:4" ht="21.75" customHeight="1" x14ac:dyDescent="0.35">
      <c r="A2" s="233" t="s">
        <v>86</v>
      </c>
      <c r="B2" s="234"/>
      <c r="C2" s="234"/>
      <c r="D2" s="234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</row>
    <row r="5" spans="1:4" s="53" customFormat="1" ht="18" customHeight="1" x14ac:dyDescent="0.35">
      <c r="A5" s="38">
        <v>2011</v>
      </c>
      <c r="B5" s="41">
        <v>3.1565285981582696E-2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2.0694499397614301E-2</v>
      </c>
      <c r="C6" s="45">
        <v>-1.0870786583968395E-2</v>
      </c>
      <c r="D6" s="46">
        <v>0</v>
      </c>
    </row>
    <row r="7" spans="1:4" s="53" customFormat="1" ht="18" customHeight="1" x14ac:dyDescent="0.35">
      <c r="A7" s="43">
        <v>2013</v>
      </c>
      <c r="B7" s="56">
        <v>1.46475953204352E-2</v>
      </c>
      <c r="C7" s="45">
        <v>-6.0469040771791004E-3</v>
      </c>
      <c r="D7" s="46">
        <v>0</v>
      </c>
    </row>
    <row r="8" spans="1:4" s="53" customFormat="1" ht="18" customHeight="1" x14ac:dyDescent="0.35">
      <c r="A8" s="43">
        <v>2014</v>
      </c>
      <c r="B8" s="56">
        <v>1.62218778572869E-2</v>
      </c>
      <c r="C8" s="45">
        <v>1.5742825368517E-3</v>
      </c>
      <c r="D8" s="46">
        <v>0</v>
      </c>
    </row>
    <row r="9" spans="1:4" s="53" customFormat="1" ht="18" customHeight="1" x14ac:dyDescent="0.35">
      <c r="A9" s="43">
        <v>2015</v>
      </c>
      <c r="B9" s="56">
        <v>1.1869762097864701E-3</v>
      </c>
      <c r="C9" s="45">
        <v>-1.503490164750043E-2</v>
      </c>
      <c r="D9" s="46">
        <v>0</v>
      </c>
    </row>
    <row r="10" spans="1:4" s="53" customFormat="1" ht="18" customHeight="1" x14ac:dyDescent="0.35">
      <c r="A10" s="43">
        <v>2016</v>
      </c>
      <c r="B10" s="56">
        <v>1.26151288726126E-2</v>
      </c>
      <c r="C10" s="45">
        <v>1.142815266282613E-2</v>
      </c>
      <c r="D10" s="46">
        <v>0</v>
      </c>
    </row>
    <row r="11" spans="1:4" s="53" customFormat="1" ht="18" customHeight="1" x14ac:dyDescent="0.35">
      <c r="A11" s="43">
        <v>2017</v>
      </c>
      <c r="B11" s="56">
        <v>2.1303545313261698E-2</v>
      </c>
      <c r="C11" s="45">
        <v>8.688416440649098E-3</v>
      </c>
      <c r="D11" s="46">
        <v>0</v>
      </c>
    </row>
    <row r="12" spans="1:4" s="53" customFormat="1" ht="18" customHeight="1" x14ac:dyDescent="0.35">
      <c r="A12" s="43">
        <v>2018</v>
      </c>
      <c r="B12" s="56">
        <v>2.4425832969281899E-2</v>
      </c>
      <c r="C12" s="45">
        <v>3.1222876560202013E-3</v>
      </c>
      <c r="D12" s="46">
        <v>0</v>
      </c>
    </row>
    <row r="13" spans="1:4" s="53" customFormat="1" ht="18" customHeight="1" x14ac:dyDescent="0.35">
      <c r="A13" s="43">
        <v>2019</v>
      </c>
      <c r="B13" s="56">
        <v>1.8122100752601299E-2</v>
      </c>
      <c r="C13" s="45">
        <v>-6.3037322166805999E-3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1.23358439630636E-2</v>
      </c>
      <c r="C14" s="50">
        <v>-5.7862567895376991E-3</v>
      </c>
      <c r="D14" s="55">
        <v>0</v>
      </c>
    </row>
    <row r="15" spans="1:4" s="53" customFormat="1" ht="18" customHeight="1" thickTop="1" x14ac:dyDescent="0.35">
      <c r="A15" s="43">
        <v>2021</v>
      </c>
      <c r="B15" s="56">
        <v>4.2000000000000003E-2</v>
      </c>
      <c r="C15" s="45">
        <v>2.9664156036936402E-2</v>
      </c>
      <c r="D15" s="46">
        <v>1.9780149340739087E-3</v>
      </c>
    </row>
    <row r="16" spans="1:4" s="53" customFormat="1" ht="18" customHeight="1" x14ac:dyDescent="0.35">
      <c r="A16" s="43">
        <v>2022</v>
      </c>
      <c r="B16" s="56">
        <v>2.9379953394480299E-2</v>
      </c>
      <c r="C16" s="45">
        <v>-1.2620046605519703E-2</v>
      </c>
      <c r="D16" s="46">
        <v>0</v>
      </c>
    </row>
    <row r="17" spans="1:4" s="53" customFormat="1" ht="18" customHeight="1" x14ac:dyDescent="0.35">
      <c r="A17" s="43">
        <v>2023</v>
      </c>
      <c r="B17" s="56">
        <v>2.25082411872226E-2</v>
      </c>
      <c r="C17" s="45">
        <v>-6.8717122072576992E-3</v>
      </c>
      <c r="D17" s="46">
        <v>0</v>
      </c>
    </row>
    <row r="18" spans="1:4" s="53" customFormat="1" ht="18" customHeight="1" x14ac:dyDescent="0.35">
      <c r="A18" s="43">
        <v>2024</v>
      </c>
      <c r="B18" s="56">
        <v>2.3172402922770799E-2</v>
      </c>
      <c r="C18" s="45">
        <v>6.6416173554819866E-4</v>
      </c>
      <c r="D18" s="46">
        <v>0</v>
      </c>
    </row>
    <row r="19" spans="1:4" ht="18" customHeight="1" x14ac:dyDescent="0.35">
      <c r="A19" s="43">
        <v>2025</v>
      </c>
      <c r="B19" s="56">
        <v>2.36415705596799E-2</v>
      </c>
      <c r="C19" s="45">
        <v>4.6916763690910135E-4</v>
      </c>
      <c r="D19" s="46">
        <v>0</v>
      </c>
    </row>
    <row r="20" spans="1:4" s="135" customFormat="1" ht="18" customHeight="1" x14ac:dyDescent="0.35">
      <c r="A20" s="43">
        <v>2026</v>
      </c>
      <c r="B20" s="56">
        <v>2.3900892936027297E-2</v>
      </c>
      <c r="C20" s="45">
        <v>2.5932237634739702E-4</v>
      </c>
      <c r="D20" s="46">
        <v>0</v>
      </c>
    </row>
    <row r="21" spans="1:4" s="155" customFormat="1" ht="18" customHeight="1" x14ac:dyDescent="0.35">
      <c r="A21" s="43">
        <v>2027</v>
      </c>
      <c r="B21" s="56">
        <v>2.4230120002646197E-2</v>
      </c>
      <c r="C21" s="45">
        <v>3.2922706661889928E-4</v>
      </c>
      <c r="D21" s="46">
        <v>0</v>
      </c>
    </row>
    <row r="22" spans="1:4" s="157" customFormat="1" ht="18" customHeight="1" x14ac:dyDescent="0.35">
      <c r="A22" s="43">
        <v>2028</v>
      </c>
      <c r="B22" s="56">
        <v>2.4514491019430703E-2</v>
      </c>
      <c r="C22" s="45">
        <v>2.8437101678450635E-4</v>
      </c>
      <c r="D22" s="46">
        <v>0</v>
      </c>
    </row>
    <row r="23" spans="1:4" s="168" customFormat="1" ht="18" customHeight="1" x14ac:dyDescent="0.35">
      <c r="A23" s="43">
        <v>2029</v>
      </c>
      <c r="B23" s="56">
        <v>2.4880170409566402E-2</v>
      </c>
      <c r="C23" s="45">
        <v>3.6567939013569875E-4</v>
      </c>
      <c r="D23" s="46">
        <v>0</v>
      </c>
    </row>
    <row r="24" spans="1:4" s="171" customFormat="1" ht="18" customHeight="1" x14ac:dyDescent="0.35">
      <c r="A24" s="43">
        <v>2030</v>
      </c>
      <c r="B24" s="56">
        <v>2.5158285122053599E-2</v>
      </c>
      <c r="C24" s="45">
        <v>2.7811471248719716E-4</v>
      </c>
      <c r="D24" s="46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128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2" t="str">
        <f>Headings!F19</f>
        <v>Page 19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Headings!E2</f>
        <v>August 2021 Countywide Assessed Value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5" ht="18" customHeight="1" x14ac:dyDescent="0.35">
      <c r="A5" s="38">
        <v>2011</v>
      </c>
      <c r="B5" s="39">
        <v>330414998630</v>
      </c>
      <c r="C5" s="74" t="s">
        <v>80</v>
      </c>
      <c r="D5" s="51">
        <v>0</v>
      </c>
      <c r="E5" s="42">
        <v>0</v>
      </c>
    </row>
    <row r="6" spans="1:5" ht="18" customHeight="1" x14ac:dyDescent="0.35">
      <c r="A6" s="43">
        <v>2012</v>
      </c>
      <c r="B6" s="44">
        <v>319460937270</v>
      </c>
      <c r="C6" s="45">
        <v>-3.3152433773947387E-2</v>
      </c>
      <c r="D6" s="46">
        <v>0</v>
      </c>
      <c r="E6" s="47">
        <v>0</v>
      </c>
    </row>
    <row r="7" spans="1:5" ht="18" customHeight="1" x14ac:dyDescent="0.35">
      <c r="A7" s="43">
        <v>2013</v>
      </c>
      <c r="B7" s="44">
        <v>314746206667</v>
      </c>
      <c r="C7" s="46">
        <v>-1.4758394698551891E-2</v>
      </c>
      <c r="D7" s="46">
        <v>0</v>
      </c>
      <c r="E7" s="47">
        <v>0</v>
      </c>
    </row>
    <row r="8" spans="1:5" ht="18" customHeight="1" x14ac:dyDescent="0.35">
      <c r="A8" s="43">
        <v>2014</v>
      </c>
      <c r="B8" s="44">
        <v>340643616342</v>
      </c>
      <c r="C8" s="45">
        <v>8.228029163318662E-2</v>
      </c>
      <c r="D8" s="46">
        <v>0</v>
      </c>
      <c r="E8" s="47">
        <v>0</v>
      </c>
    </row>
    <row r="9" spans="1:5" ht="18" customHeight="1" x14ac:dyDescent="0.35">
      <c r="A9" s="43">
        <v>2015</v>
      </c>
      <c r="B9" s="44">
        <v>388118855592</v>
      </c>
      <c r="C9" s="45">
        <v>0.13936923216061592</v>
      </c>
      <c r="D9" s="46">
        <v>0</v>
      </c>
      <c r="E9" s="47">
        <v>0</v>
      </c>
    </row>
    <row r="10" spans="1:5" ht="18" customHeight="1" x14ac:dyDescent="0.35">
      <c r="A10" s="43">
        <v>2016</v>
      </c>
      <c r="B10" s="44">
        <v>426335605836</v>
      </c>
      <c r="C10" s="45">
        <v>9.8466615814652325E-2</v>
      </c>
      <c r="D10" s="46">
        <v>0</v>
      </c>
      <c r="E10" s="47">
        <v>0</v>
      </c>
    </row>
    <row r="11" spans="1:5" ht="18" customHeight="1" x14ac:dyDescent="0.35">
      <c r="A11" s="43">
        <v>2017</v>
      </c>
      <c r="B11" s="44">
        <v>471456288020</v>
      </c>
      <c r="C11" s="45">
        <v>0.1058337177715265</v>
      </c>
      <c r="D11" s="46">
        <v>0</v>
      </c>
      <c r="E11" s="47">
        <v>0</v>
      </c>
    </row>
    <row r="12" spans="1:5" ht="18" customHeight="1" x14ac:dyDescent="0.35">
      <c r="A12" s="43">
        <v>2018</v>
      </c>
      <c r="B12" s="44">
        <v>534662434752.99994</v>
      </c>
      <c r="C12" s="45">
        <v>0.13406576248765312</v>
      </c>
      <c r="D12" s="46">
        <v>0</v>
      </c>
      <c r="E12" s="47">
        <v>0</v>
      </c>
    </row>
    <row r="13" spans="1:5" ht="18" customHeight="1" x14ac:dyDescent="0.35">
      <c r="A13" s="43">
        <v>2019</v>
      </c>
      <c r="B13" s="44">
        <v>606623698131</v>
      </c>
      <c r="C13" s="45">
        <v>0.13459195690687387</v>
      </c>
      <c r="D13" s="46">
        <v>0</v>
      </c>
      <c r="E13" s="47">
        <v>0</v>
      </c>
    </row>
    <row r="14" spans="1:5" ht="18" customHeight="1" x14ac:dyDescent="0.35">
      <c r="A14" s="43">
        <v>2020</v>
      </c>
      <c r="B14" s="44">
        <v>642490492043.99902</v>
      </c>
      <c r="C14" s="45">
        <v>5.9125276548714023E-2</v>
      </c>
      <c r="D14" s="46">
        <v>0</v>
      </c>
      <c r="E14" s="47">
        <v>0</v>
      </c>
    </row>
    <row r="15" spans="1:5" ht="18" customHeight="1" thickBot="1" x14ac:dyDescent="0.4">
      <c r="A15" s="48">
        <v>2021</v>
      </c>
      <c r="B15" s="49">
        <v>659534881337</v>
      </c>
      <c r="C15" s="50">
        <v>2.6528624943190193E-2</v>
      </c>
      <c r="D15" s="55">
        <v>0</v>
      </c>
      <c r="E15" s="77">
        <v>0</v>
      </c>
    </row>
    <row r="16" spans="1:5" ht="18" customHeight="1" thickTop="1" x14ac:dyDescent="0.35">
      <c r="A16" s="43">
        <v>2022</v>
      </c>
      <c r="B16" s="44">
        <v>708887808402.61304</v>
      </c>
      <c r="C16" s="45">
        <v>7.4829896738085377E-2</v>
      </c>
      <c r="D16" s="46">
        <v>1.2421527754486572E-2</v>
      </c>
      <c r="E16" s="47">
        <v>8697434166.9920654</v>
      </c>
    </row>
    <row r="17" spans="1:5" ht="18" customHeight="1" x14ac:dyDescent="0.35">
      <c r="A17" s="43">
        <v>2023</v>
      </c>
      <c r="B17" s="44">
        <v>747102332940.83801</v>
      </c>
      <c r="C17" s="45">
        <v>5.3907718661908577E-2</v>
      </c>
      <c r="D17" s="46">
        <v>1.1223242004359202E-2</v>
      </c>
      <c r="E17" s="47">
        <v>8291848858.217041</v>
      </c>
    </row>
    <row r="18" spans="1:5" ht="18" customHeight="1" x14ac:dyDescent="0.35">
      <c r="A18" s="43">
        <v>2024</v>
      </c>
      <c r="B18" s="44">
        <v>788258203907.67395</v>
      </c>
      <c r="C18" s="45">
        <v>5.5087327601873515E-2</v>
      </c>
      <c r="D18" s="46">
        <v>9.9792085880101578E-3</v>
      </c>
      <c r="E18" s="47">
        <v>7788470268.612915</v>
      </c>
    </row>
    <row r="19" spans="1:5" ht="18" customHeight="1" x14ac:dyDescent="0.35">
      <c r="A19" s="43">
        <v>2025</v>
      </c>
      <c r="B19" s="44">
        <v>825426580828.9519</v>
      </c>
      <c r="C19" s="45">
        <v>4.7152540547020338E-2</v>
      </c>
      <c r="D19" s="46">
        <v>1.1396793785353854E-2</v>
      </c>
      <c r="E19" s="47">
        <v>9301212525.5499268</v>
      </c>
    </row>
    <row r="20" spans="1:5" s="135" customFormat="1" ht="18" customHeight="1" x14ac:dyDescent="0.35">
      <c r="A20" s="43">
        <v>2026</v>
      </c>
      <c r="B20" s="44">
        <v>862323530498.84497</v>
      </c>
      <c r="C20" s="45">
        <v>4.4700462193546731E-2</v>
      </c>
      <c r="D20" s="46">
        <v>1.2291344862354503E-2</v>
      </c>
      <c r="E20" s="47">
        <v>10470420348.921875</v>
      </c>
    </row>
    <row r="21" spans="1:5" s="155" customFormat="1" ht="18" customHeight="1" x14ac:dyDescent="0.35">
      <c r="A21" s="43">
        <v>2027</v>
      </c>
      <c r="B21" s="44">
        <v>901360064596.53101</v>
      </c>
      <c r="C21" s="45">
        <v>4.5269011823327876E-2</v>
      </c>
      <c r="D21" s="46">
        <v>1.2679493726000413E-2</v>
      </c>
      <c r="E21" s="47">
        <v>11285692417.714966</v>
      </c>
    </row>
    <row r="22" spans="1:5" s="157" customFormat="1" ht="18" customHeight="1" x14ac:dyDescent="0.35">
      <c r="A22" s="43">
        <v>2028</v>
      </c>
      <c r="B22" s="44">
        <v>941822019099.92896</v>
      </c>
      <c r="C22" s="45">
        <v>4.4889890391926368E-2</v>
      </c>
      <c r="D22" s="46">
        <v>1.1656696051884463E-2</v>
      </c>
      <c r="E22" s="47">
        <v>10852034148.011963</v>
      </c>
    </row>
    <row r="23" spans="1:5" s="167" customFormat="1" ht="18" customHeight="1" x14ac:dyDescent="0.35">
      <c r="A23" s="43">
        <v>2029</v>
      </c>
      <c r="B23" s="44">
        <v>986395200930.84192</v>
      </c>
      <c r="C23" s="45">
        <v>4.7326544641109747E-2</v>
      </c>
      <c r="D23" s="46">
        <v>1.152324485170797E-2</v>
      </c>
      <c r="E23" s="47">
        <v>11236986869.779907</v>
      </c>
    </row>
    <row r="24" spans="1:5" s="171" customFormat="1" ht="18" customHeight="1" x14ac:dyDescent="0.35">
      <c r="A24" s="43">
        <v>2030</v>
      </c>
      <c r="B24" s="44">
        <v>1031198592503.41</v>
      </c>
      <c r="C24" s="45">
        <v>4.542133977364049E-2</v>
      </c>
      <c r="D24" s="46">
        <v>1.123037499551538E-2</v>
      </c>
      <c r="E24" s="47">
        <v>11452135116.800049</v>
      </c>
    </row>
    <row r="25" spans="1:5" s="100" customFormat="1" ht="21.75" customHeight="1" x14ac:dyDescent="0.35">
      <c r="A25" s="25" t="s">
        <v>4</v>
      </c>
      <c r="B25" s="97"/>
      <c r="C25" s="45"/>
      <c r="D25" s="45"/>
      <c r="E25" s="71"/>
    </row>
    <row r="26" spans="1:5" ht="21.75" customHeight="1" x14ac:dyDescent="0.35">
      <c r="A26" s="29" t="s">
        <v>149</v>
      </c>
      <c r="B26" s="3"/>
      <c r="C26" s="3"/>
    </row>
    <row r="27" spans="1:5" ht="21.75" customHeight="1" x14ac:dyDescent="0.35">
      <c r="A27" s="23" t="s">
        <v>174</v>
      </c>
      <c r="B27" s="3"/>
      <c r="C27" s="3"/>
      <c r="D27" s="100"/>
      <c r="E27" s="100"/>
    </row>
    <row r="28" spans="1:5" ht="21.75" customHeight="1" x14ac:dyDescent="0.35">
      <c r="A28" s="28"/>
      <c r="B28" s="3"/>
      <c r="C28" s="3"/>
      <c r="D28" s="100"/>
      <c r="E28" s="100"/>
    </row>
    <row r="29" spans="1:5" ht="21.75" customHeight="1" x14ac:dyDescent="0.35">
      <c r="A29" s="23"/>
      <c r="B29" s="100"/>
      <c r="C29" s="100"/>
      <c r="D29" s="100"/>
      <c r="E29" s="100"/>
    </row>
    <row r="30" spans="1:5" ht="21.75" customHeight="1" x14ac:dyDescent="0.35">
      <c r="A30" s="232" t="str">
        <f>Headings!F2</f>
        <v>Page 2</v>
      </c>
      <c r="B30" s="232"/>
      <c r="C30" s="232"/>
      <c r="D30" s="232"/>
      <c r="E30" s="232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33" t="str">
        <f>Headings!E20</f>
        <v>August 2021 National CPI-W Forecast</v>
      </c>
      <c r="B1" s="238"/>
      <c r="C1" s="238"/>
      <c r="D1" s="238"/>
    </row>
    <row r="2" spans="1:5" ht="21.75" customHeight="1" x14ac:dyDescent="0.35">
      <c r="A2" s="233" t="s">
        <v>86</v>
      </c>
      <c r="B2" s="234"/>
      <c r="C2" s="234"/>
      <c r="D2" s="234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</row>
    <row r="5" spans="1:5" s="53" customFormat="1" ht="18" customHeight="1" x14ac:dyDescent="0.35">
      <c r="A5" s="38">
        <v>2011</v>
      </c>
      <c r="B5" s="41">
        <v>3.5556884940200997E-2</v>
      </c>
      <c r="C5" s="74" t="s">
        <v>80</v>
      </c>
      <c r="D5" s="83">
        <v>0</v>
      </c>
    </row>
    <row r="6" spans="1:5" s="53" customFormat="1" ht="18" customHeight="1" x14ac:dyDescent="0.35">
      <c r="A6" s="43">
        <v>2012</v>
      </c>
      <c r="B6" s="56">
        <v>2.10041746586935E-2</v>
      </c>
      <c r="C6" s="45">
        <v>-1.4552710281507498E-2</v>
      </c>
      <c r="D6" s="75">
        <v>0</v>
      </c>
    </row>
    <row r="7" spans="1:5" s="53" customFormat="1" ht="18" customHeight="1" x14ac:dyDescent="0.35">
      <c r="A7" s="43">
        <v>2013</v>
      </c>
      <c r="B7" s="56">
        <v>1.3680827833743602E-2</v>
      </c>
      <c r="C7" s="45">
        <v>-7.323346824949898E-3</v>
      </c>
      <c r="D7" s="75">
        <v>0</v>
      </c>
    </row>
    <row r="8" spans="1:5" s="53" customFormat="1" ht="18" customHeight="1" x14ac:dyDescent="0.35">
      <c r="A8" s="43">
        <v>2014</v>
      </c>
      <c r="B8" s="56">
        <v>1.50311349880516E-2</v>
      </c>
      <c r="C8" s="45">
        <v>1.3503071543079989E-3</v>
      </c>
      <c r="D8" s="75">
        <v>0</v>
      </c>
      <c r="E8" s="58"/>
    </row>
    <row r="9" spans="1:5" s="53" customFormat="1" ht="18" customHeight="1" x14ac:dyDescent="0.35">
      <c r="A9" s="43">
        <v>2015</v>
      </c>
      <c r="B9" s="56">
        <v>-4.1285211645779498E-3</v>
      </c>
      <c r="C9" s="45">
        <v>-1.9159656152629552E-2</v>
      </c>
      <c r="D9" s="75">
        <v>0</v>
      </c>
    </row>
    <row r="10" spans="1:5" s="53" customFormat="1" ht="18" customHeight="1" x14ac:dyDescent="0.35">
      <c r="A10" s="43">
        <v>2016</v>
      </c>
      <c r="B10" s="56">
        <v>9.7752469695009305E-3</v>
      </c>
      <c r="C10" s="45">
        <v>1.390376813407888E-2</v>
      </c>
      <c r="D10" s="75">
        <v>0</v>
      </c>
    </row>
    <row r="11" spans="1:5" s="53" customFormat="1" ht="18" customHeight="1" x14ac:dyDescent="0.35">
      <c r="A11" s="43">
        <v>2017</v>
      </c>
      <c r="B11" s="56">
        <v>2.12537808233224E-2</v>
      </c>
      <c r="C11" s="45">
        <v>1.1478533853821469E-2</v>
      </c>
      <c r="D11" s="75">
        <v>0</v>
      </c>
    </row>
    <row r="12" spans="1:5" s="53" customFormat="1" ht="18" customHeight="1" x14ac:dyDescent="0.35">
      <c r="A12" s="43">
        <v>2018</v>
      </c>
      <c r="B12" s="56">
        <v>2.5496651342182101E-2</v>
      </c>
      <c r="C12" s="45">
        <v>4.242870518859701E-3</v>
      </c>
      <c r="D12" s="75">
        <v>0</v>
      </c>
    </row>
    <row r="13" spans="1:5" s="53" customFormat="1" ht="18" customHeight="1" x14ac:dyDescent="0.35">
      <c r="A13" s="43">
        <v>2019</v>
      </c>
      <c r="B13" s="56">
        <v>1.6626826462597898E-2</v>
      </c>
      <c r="C13" s="45">
        <v>-8.8698248795842025E-3</v>
      </c>
      <c r="D13" s="75">
        <v>0</v>
      </c>
    </row>
    <row r="14" spans="1:5" s="53" customFormat="1" ht="18" customHeight="1" thickBot="1" x14ac:dyDescent="0.4">
      <c r="A14" s="48">
        <v>2020</v>
      </c>
      <c r="B14" s="57">
        <v>1.2141785235653299E-2</v>
      </c>
      <c r="C14" s="50">
        <v>-4.4850412269445989E-3</v>
      </c>
      <c r="D14" s="85">
        <v>0</v>
      </c>
    </row>
    <row r="15" spans="1:5" s="53" customFormat="1" ht="18" customHeight="1" thickTop="1" x14ac:dyDescent="0.35">
      <c r="A15" s="43">
        <v>2021</v>
      </c>
      <c r="B15" s="56">
        <v>4.3475114804849904E-2</v>
      </c>
      <c r="C15" s="45">
        <v>3.1333329569196607E-2</v>
      </c>
      <c r="D15" s="75">
        <v>2.2000000000000075E-3</v>
      </c>
    </row>
    <row r="16" spans="1:5" s="53" customFormat="1" ht="18" customHeight="1" x14ac:dyDescent="0.35">
      <c r="A16" s="43">
        <v>2022</v>
      </c>
      <c r="B16" s="56">
        <v>2.8945742799211201E-2</v>
      </c>
      <c r="C16" s="45">
        <v>-1.4529372005638704E-2</v>
      </c>
      <c r="D16" s="75">
        <v>0</v>
      </c>
    </row>
    <row r="17" spans="1:4" s="53" customFormat="1" ht="18" customHeight="1" x14ac:dyDescent="0.35">
      <c r="A17" s="43">
        <v>2023</v>
      </c>
      <c r="B17" s="56">
        <v>2.3241209206640901E-2</v>
      </c>
      <c r="C17" s="45">
        <v>-5.7045335925702996E-3</v>
      </c>
      <c r="D17" s="75">
        <v>0</v>
      </c>
    </row>
    <row r="18" spans="1:4" s="53" customFormat="1" ht="18" customHeight="1" x14ac:dyDescent="0.35">
      <c r="A18" s="43">
        <v>2024</v>
      </c>
      <c r="B18" s="56">
        <v>2.3408098362778098E-2</v>
      </c>
      <c r="C18" s="45">
        <v>1.6688915613719685E-4</v>
      </c>
      <c r="D18" s="75">
        <v>0</v>
      </c>
    </row>
    <row r="19" spans="1:4" ht="18" customHeight="1" x14ac:dyDescent="0.35">
      <c r="A19" s="43">
        <v>2025</v>
      </c>
      <c r="B19" s="56">
        <v>2.4634239910320401E-2</v>
      </c>
      <c r="C19" s="45">
        <v>1.2261415475423032E-3</v>
      </c>
      <c r="D19" s="75">
        <v>0</v>
      </c>
    </row>
    <row r="20" spans="1:4" s="135" customFormat="1" ht="18" customHeight="1" x14ac:dyDescent="0.35">
      <c r="A20" s="43">
        <v>2026</v>
      </c>
      <c r="B20" s="56">
        <v>2.4146255313150199E-2</v>
      </c>
      <c r="C20" s="45">
        <v>-4.8798459717020251E-4</v>
      </c>
      <c r="D20" s="75">
        <v>0</v>
      </c>
    </row>
    <row r="21" spans="1:4" s="155" customFormat="1" ht="18" customHeight="1" x14ac:dyDescent="0.35">
      <c r="A21" s="43">
        <v>2027</v>
      </c>
      <c r="B21" s="56">
        <v>2.48158167384375E-2</v>
      </c>
      <c r="C21" s="45">
        <v>6.6956142528730098E-4</v>
      </c>
      <c r="D21" s="75">
        <v>0</v>
      </c>
    </row>
    <row r="22" spans="1:4" s="157" customFormat="1" ht="18" customHeight="1" x14ac:dyDescent="0.35">
      <c r="A22" s="43">
        <v>2028</v>
      </c>
      <c r="B22" s="56">
        <v>2.5247757787801597E-2</v>
      </c>
      <c r="C22" s="45">
        <v>4.319410493640978E-4</v>
      </c>
      <c r="D22" s="75">
        <v>0</v>
      </c>
    </row>
    <row r="23" spans="1:4" s="168" customFormat="1" ht="18" customHeight="1" x14ac:dyDescent="0.35">
      <c r="A23" s="43">
        <v>2029</v>
      </c>
      <c r="B23" s="56">
        <v>2.5797773114968198E-2</v>
      </c>
      <c r="C23" s="45">
        <v>5.5001532716660029E-4</v>
      </c>
      <c r="D23" s="75">
        <v>0</v>
      </c>
    </row>
    <row r="24" spans="1:4" s="171" customFormat="1" ht="18" customHeight="1" x14ac:dyDescent="0.35">
      <c r="A24" s="43">
        <v>2030</v>
      </c>
      <c r="B24" s="56">
        <v>2.5995857118620399E-2</v>
      </c>
      <c r="C24" s="45">
        <v>1.9808400365220122E-4</v>
      </c>
      <c r="D24" s="75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153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2" t="str">
        <f>Headings!F20</f>
        <v>Page 20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3" t="str">
        <f>Headings!E21</f>
        <v>August 2021 Seattle Annual CPI-U Forecast</v>
      </c>
      <c r="B1" s="238"/>
      <c r="C1" s="238"/>
      <c r="D1" s="238"/>
    </row>
    <row r="2" spans="1:4" ht="21.75" customHeight="1" x14ac:dyDescent="0.35">
      <c r="A2" s="233" t="s">
        <v>86</v>
      </c>
      <c r="B2" s="234"/>
      <c r="C2" s="234"/>
      <c r="D2" s="234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</row>
    <row r="5" spans="1:4" s="53" customFormat="1" ht="18" customHeight="1" x14ac:dyDescent="0.35">
      <c r="A5" s="38">
        <v>2011</v>
      </c>
      <c r="B5" s="41">
        <v>2.67851234930058E-2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2.53388610830667E-2</v>
      </c>
      <c r="C6" s="45">
        <v>-1.4462624099391003E-3</v>
      </c>
      <c r="D6" s="46">
        <v>0</v>
      </c>
    </row>
    <row r="7" spans="1:4" s="53" customFormat="1" ht="18" customHeight="1" x14ac:dyDescent="0.35">
      <c r="A7" s="43">
        <v>2013</v>
      </c>
      <c r="B7" s="56">
        <v>1.2151024666579899E-2</v>
      </c>
      <c r="C7" s="45">
        <v>-1.3187836416486801E-2</v>
      </c>
      <c r="D7" s="46">
        <v>0</v>
      </c>
    </row>
    <row r="8" spans="1:4" s="53" customFormat="1" ht="18" customHeight="1" x14ac:dyDescent="0.35">
      <c r="A8" s="43">
        <v>2014</v>
      </c>
      <c r="B8" s="56">
        <v>1.8442393909663398E-2</v>
      </c>
      <c r="C8" s="46">
        <v>6.2913692430834993E-3</v>
      </c>
      <c r="D8" s="46">
        <v>0</v>
      </c>
    </row>
    <row r="9" spans="1:4" s="53" customFormat="1" ht="18" customHeight="1" x14ac:dyDescent="0.35">
      <c r="A9" s="43">
        <v>2015</v>
      </c>
      <c r="B9" s="56">
        <v>1.36006308481493E-2</v>
      </c>
      <c r="C9" s="45">
        <v>-4.8417630615140983E-3</v>
      </c>
      <c r="D9" s="46">
        <v>0</v>
      </c>
    </row>
    <row r="10" spans="1:4" s="53" customFormat="1" ht="18" customHeight="1" x14ac:dyDescent="0.35">
      <c r="A10" s="43">
        <v>2016</v>
      </c>
      <c r="B10" s="56">
        <v>2.2144335188720003E-2</v>
      </c>
      <c r="C10" s="45">
        <v>8.5437043405707028E-3</v>
      </c>
      <c r="D10" s="46">
        <v>0</v>
      </c>
    </row>
    <row r="11" spans="1:4" s="53" customFormat="1" ht="18" customHeight="1" x14ac:dyDescent="0.35">
      <c r="A11" s="43">
        <v>2017</v>
      </c>
      <c r="B11" s="56">
        <v>3.0531296344248098E-2</v>
      </c>
      <c r="C11" s="45">
        <v>8.3869611555280957E-3</v>
      </c>
      <c r="D11" s="46">
        <v>0</v>
      </c>
    </row>
    <row r="12" spans="1:4" s="53" customFormat="1" ht="18" customHeight="1" x14ac:dyDescent="0.35">
      <c r="A12" s="43">
        <v>2018</v>
      </c>
      <c r="B12" s="56">
        <v>3.2059481931563799E-2</v>
      </c>
      <c r="C12" s="45">
        <v>1.5281855873157009E-3</v>
      </c>
      <c r="D12" s="46">
        <v>0</v>
      </c>
    </row>
    <row r="13" spans="1:4" s="53" customFormat="1" ht="18" customHeight="1" x14ac:dyDescent="0.35">
      <c r="A13" s="43">
        <v>2019</v>
      </c>
      <c r="B13" s="56">
        <v>2.5434451416324499E-2</v>
      </c>
      <c r="C13" s="45">
        <v>-6.6250305152392996E-3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1.6939823874755299E-2</v>
      </c>
      <c r="C14" s="50">
        <v>-8.4946275415692003E-3</v>
      </c>
      <c r="D14" s="55">
        <v>0</v>
      </c>
    </row>
    <row r="15" spans="1:4" s="53" customFormat="1" ht="18" customHeight="1" thickTop="1" x14ac:dyDescent="0.35">
      <c r="A15" s="43">
        <v>2021</v>
      </c>
      <c r="B15" s="56">
        <v>4.2295683394989798E-2</v>
      </c>
      <c r="C15" s="45">
        <v>2.5355859520234499E-2</v>
      </c>
      <c r="D15" s="46">
        <v>1.9999999999999948E-3</v>
      </c>
    </row>
    <row r="16" spans="1:4" s="53" customFormat="1" ht="18" customHeight="1" x14ac:dyDescent="0.35">
      <c r="A16" s="43">
        <v>2022</v>
      </c>
      <c r="B16" s="56">
        <v>2.9301691120781102E-2</v>
      </c>
      <c r="C16" s="45">
        <v>-1.2993992274208697E-2</v>
      </c>
      <c r="D16" s="46">
        <v>0</v>
      </c>
    </row>
    <row r="17" spans="1:4" s="53" customFormat="1" ht="18" customHeight="1" x14ac:dyDescent="0.35">
      <c r="A17" s="43">
        <v>2023</v>
      </c>
      <c r="B17" s="56">
        <v>2.5881272320956099E-2</v>
      </c>
      <c r="C17" s="45">
        <v>-3.4204187998250028E-3</v>
      </c>
      <c r="D17" s="46">
        <v>0</v>
      </c>
    </row>
    <row r="18" spans="1:4" s="53" customFormat="1" ht="18" customHeight="1" x14ac:dyDescent="0.35">
      <c r="A18" s="43">
        <v>2024</v>
      </c>
      <c r="B18" s="56">
        <v>2.4702159897570599E-2</v>
      </c>
      <c r="C18" s="45">
        <v>-1.1791124233854998E-3</v>
      </c>
      <c r="D18" s="46">
        <v>0</v>
      </c>
    </row>
    <row r="19" spans="1:4" ht="18" customHeight="1" x14ac:dyDescent="0.35">
      <c r="A19" s="43">
        <v>2025</v>
      </c>
      <c r="B19" s="56">
        <v>2.65815274454934E-2</v>
      </c>
      <c r="C19" s="45">
        <v>1.8793675479228007E-3</v>
      </c>
      <c r="D19" s="46">
        <v>0</v>
      </c>
    </row>
    <row r="20" spans="1:4" s="135" customFormat="1" ht="18" customHeight="1" x14ac:dyDescent="0.35">
      <c r="A20" s="43">
        <v>2026</v>
      </c>
      <c r="B20" s="56">
        <v>2.5876522940698997E-2</v>
      </c>
      <c r="C20" s="45">
        <v>-7.0500450479440285E-4</v>
      </c>
      <c r="D20" s="46">
        <v>0</v>
      </c>
    </row>
    <row r="21" spans="1:4" s="155" customFormat="1" ht="18" customHeight="1" x14ac:dyDescent="0.35">
      <c r="A21" s="43">
        <v>2027</v>
      </c>
      <c r="B21" s="56">
        <v>2.6636132288764901E-2</v>
      </c>
      <c r="C21" s="45">
        <v>7.5960934806590386E-4</v>
      </c>
      <c r="D21" s="46">
        <v>0</v>
      </c>
    </row>
    <row r="22" spans="1:4" s="157" customFormat="1" ht="18" customHeight="1" x14ac:dyDescent="0.35">
      <c r="A22" s="43">
        <v>2028</v>
      </c>
      <c r="B22" s="56">
        <v>2.7151386929242901E-2</v>
      </c>
      <c r="C22" s="45">
        <v>5.1525464047800021E-4</v>
      </c>
      <c r="D22" s="46">
        <v>0</v>
      </c>
    </row>
    <row r="23" spans="1:4" s="168" customFormat="1" ht="18" customHeight="1" x14ac:dyDescent="0.35">
      <c r="A23" s="43">
        <v>2029</v>
      </c>
      <c r="B23" s="56">
        <v>2.8163980968478199E-2</v>
      </c>
      <c r="C23" s="45">
        <v>1.0125940392352976E-3</v>
      </c>
      <c r="D23" s="46">
        <v>0</v>
      </c>
    </row>
    <row r="24" spans="1:4" s="171" customFormat="1" ht="18" customHeight="1" x14ac:dyDescent="0.35">
      <c r="A24" s="43">
        <v>2030</v>
      </c>
      <c r="B24" s="56">
        <v>2.80064403787584E-2</v>
      </c>
      <c r="C24" s="45">
        <v>-1.5754058971979845E-4</v>
      </c>
      <c r="D24" s="46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205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117"/>
    </row>
    <row r="30" spans="1:4" ht="21.75" customHeight="1" x14ac:dyDescent="0.35">
      <c r="A30" s="232" t="str">
        <f>Headings!F21</f>
        <v>Page 21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8" ht="23.4" x14ac:dyDescent="0.35">
      <c r="A1" s="233" t="str">
        <f>Headings!E22</f>
        <v>August 2021 June-June Seattle CPI-W Forecast</v>
      </c>
      <c r="B1" s="238"/>
      <c r="C1" s="238"/>
      <c r="D1" s="238"/>
    </row>
    <row r="2" spans="1:8" ht="21.75" customHeight="1" x14ac:dyDescent="0.35">
      <c r="A2" s="233" t="s">
        <v>86</v>
      </c>
      <c r="B2" s="234"/>
      <c r="C2" s="234"/>
      <c r="D2" s="234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35" t="str">
        <f>Headings!E51</f>
        <v>% Change from July 2021 Forecast</v>
      </c>
    </row>
    <row r="5" spans="1:8" s="53" customFormat="1" ht="18" customHeight="1" x14ac:dyDescent="0.35">
      <c r="A5" s="38">
        <v>2011</v>
      </c>
      <c r="B5" s="41">
        <v>3.7000000000000005E-2</v>
      </c>
      <c r="C5" s="74" t="s">
        <v>80</v>
      </c>
      <c r="D5" s="83">
        <v>0</v>
      </c>
    </row>
    <row r="6" spans="1:8" s="53" customFormat="1" ht="18" customHeight="1" x14ac:dyDescent="0.35">
      <c r="A6" s="43">
        <v>2012</v>
      </c>
      <c r="B6" s="56">
        <v>2.6699999999999998E-2</v>
      </c>
      <c r="C6" s="45">
        <v>-1.0300000000000007E-2</v>
      </c>
      <c r="D6" s="75">
        <v>0</v>
      </c>
    </row>
    <row r="7" spans="1:8" s="53" customFormat="1" ht="18" customHeight="1" x14ac:dyDescent="0.35">
      <c r="A7" s="43">
        <v>2013</v>
      </c>
      <c r="B7" s="56">
        <v>1.1599999999999999E-2</v>
      </c>
      <c r="C7" s="45">
        <v>-1.5099999999999999E-2</v>
      </c>
      <c r="D7" s="75">
        <v>0</v>
      </c>
    </row>
    <row r="8" spans="1:8" s="53" customFormat="1" ht="18" customHeight="1" x14ac:dyDescent="0.35">
      <c r="A8" s="43">
        <v>2014</v>
      </c>
      <c r="B8" s="56">
        <v>2.23E-2</v>
      </c>
      <c r="C8" s="45">
        <v>1.0700000000000001E-2</v>
      </c>
      <c r="D8" s="75">
        <v>0</v>
      </c>
    </row>
    <row r="9" spans="1:8" s="53" customFormat="1" ht="18" customHeight="1" x14ac:dyDescent="0.35">
      <c r="A9" s="43">
        <v>2015</v>
      </c>
      <c r="B9" s="56">
        <v>1.0800000000000001E-2</v>
      </c>
      <c r="C9" s="46">
        <v>-1.15E-2</v>
      </c>
      <c r="D9" s="75">
        <v>0</v>
      </c>
    </row>
    <row r="10" spans="1:8" s="53" customFormat="1" ht="18" customHeight="1" x14ac:dyDescent="0.35">
      <c r="A10" s="43">
        <v>2016</v>
      </c>
      <c r="B10" s="56">
        <v>1.9900000000000001E-2</v>
      </c>
      <c r="C10" s="45">
        <v>9.1000000000000004E-3</v>
      </c>
      <c r="D10" s="75">
        <v>0</v>
      </c>
    </row>
    <row r="11" spans="1:8" s="53" customFormat="1" ht="18" customHeight="1" x14ac:dyDescent="0.35">
      <c r="A11" s="43">
        <v>2017</v>
      </c>
      <c r="B11" s="56">
        <v>3.0299999999999997E-2</v>
      </c>
      <c r="C11" s="45">
        <v>1.0399999999999996E-2</v>
      </c>
      <c r="D11" s="75">
        <v>0</v>
      </c>
    </row>
    <row r="12" spans="1:8" s="53" customFormat="1" ht="18" customHeight="1" x14ac:dyDescent="0.35">
      <c r="A12" s="43">
        <v>2018</v>
      </c>
      <c r="B12" s="56">
        <v>3.6495E-2</v>
      </c>
      <c r="C12" s="45">
        <v>6.1950000000000026E-3</v>
      </c>
      <c r="D12" s="75">
        <v>0</v>
      </c>
    </row>
    <row r="13" spans="1:8" s="53" customFormat="1" ht="18" customHeight="1" x14ac:dyDescent="0.35">
      <c r="A13" s="43">
        <v>2019</v>
      </c>
      <c r="B13" s="56">
        <v>1.68466E-2</v>
      </c>
      <c r="C13" s="45">
        <v>-1.96484E-2</v>
      </c>
      <c r="D13" s="75">
        <v>0</v>
      </c>
    </row>
    <row r="14" spans="1:8" s="53" customFormat="1" ht="18" customHeight="1" x14ac:dyDescent="0.35">
      <c r="A14" s="43">
        <v>2020</v>
      </c>
      <c r="B14" s="56">
        <v>1.0077000000000001E-2</v>
      </c>
      <c r="C14" s="45">
        <v>-6.7695999999999989E-3</v>
      </c>
      <c r="D14" s="75">
        <v>0</v>
      </c>
    </row>
    <row r="15" spans="1:8" s="53" customFormat="1" ht="18" customHeight="1" thickBot="1" x14ac:dyDescent="0.4">
      <c r="A15" s="48">
        <v>2021</v>
      </c>
      <c r="B15" s="57">
        <v>6.2899999999999998E-2</v>
      </c>
      <c r="C15" s="50">
        <v>5.2822999999999995E-2</v>
      </c>
      <c r="D15" s="85">
        <v>0</v>
      </c>
    </row>
    <row r="16" spans="1:8" s="53" customFormat="1" ht="18" customHeight="1" thickTop="1" x14ac:dyDescent="0.35">
      <c r="A16" s="43">
        <v>2022</v>
      </c>
      <c r="B16" s="56">
        <v>3.03286642966853E-2</v>
      </c>
      <c r="C16" s="45">
        <v>-3.2571335703314698E-2</v>
      </c>
      <c r="D16" s="75">
        <v>0</v>
      </c>
      <c r="H16" s="29" t="s">
        <v>19</v>
      </c>
    </row>
    <row r="17" spans="1:4" s="53" customFormat="1" ht="18" customHeight="1" x14ac:dyDescent="0.35">
      <c r="A17" s="43">
        <v>2023</v>
      </c>
      <c r="B17" s="56">
        <v>2.3759485981948499E-2</v>
      </c>
      <c r="C17" s="45">
        <v>-6.569178314736801E-3</v>
      </c>
      <c r="D17" s="75">
        <v>0</v>
      </c>
    </row>
    <row r="18" spans="1:4" s="53" customFormat="1" ht="18" customHeight="1" x14ac:dyDescent="0.35">
      <c r="A18" s="43">
        <v>2024</v>
      </c>
      <c r="B18" s="56">
        <v>2.4796735040393002E-2</v>
      </c>
      <c r="C18" s="45">
        <v>1.0372490584445032E-3</v>
      </c>
      <c r="D18" s="75">
        <v>0</v>
      </c>
    </row>
    <row r="19" spans="1:4" ht="18" customHeight="1" x14ac:dyDescent="0.35">
      <c r="A19" s="43">
        <v>2025</v>
      </c>
      <c r="B19" s="56">
        <v>2.5619513145706901E-2</v>
      </c>
      <c r="C19" s="45">
        <v>8.2277810531389967E-4</v>
      </c>
      <c r="D19" s="75">
        <v>0</v>
      </c>
    </row>
    <row r="20" spans="1:4" s="135" customFormat="1" ht="18" customHeight="1" x14ac:dyDescent="0.35">
      <c r="A20" s="43">
        <v>2026</v>
      </c>
      <c r="B20" s="56">
        <v>2.61989050739743E-2</v>
      </c>
      <c r="C20" s="45">
        <v>5.7939192826739899E-4</v>
      </c>
      <c r="D20" s="75">
        <v>0</v>
      </c>
    </row>
    <row r="21" spans="1:4" s="155" customFormat="1" ht="18" customHeight="1" x14ac:dyDescent="0.35">
      <c r="A21" s="43">
        <v>2027</v>
      </c>
      <c r="B21" s="56">
        <v>2.6885593294608098E-2</v>
      </c>
      <c r="C21" s="45">
        <v>6.8668822063379722E-4</v>
      </c>
      <c r="D21" s="75">
        <v>0</v>
      </c>
    </row>
    <row r="22" spans="1:4" s="157" customFormat="1" ht="18" customHeight="1" x14ac:dyDescent="0.35">
      <c r="A22" s="43">
        <v>2028</v>
      </c>
      <c r="B22" s="56">
        <v>2.7326702904747101E-2</v>
      </c>
      <c r="C22" s="45">
        <v>4.4110961013900385E-4</v>
      </c>
      <c r="D22" s="75">
        <v>0</v>
      </c>
    </row>
    <row r="23" spans="1:4" s="168" customFormat="1" ht="18" customHeight="1" x14ac:dyDescent="0.35">
      <c r="A23" s="43">
        <v>2029</v>
      </c>
      <c r="B23" s="56">
        <v>2.7880314715456999E-2</v>
      </c>
      <c r="C23" s="45">
        <v>5.5361181070989751E-4</v>
      </c>
      <c r="D23" s="75">
        <v>0</v>
      </c>
    </row>
    <row r="24" spans="1:4" s="171" customFormat="1" ht="18" customHeight="1" x14ac:dyDescent="0.35">
      <c r="A24" s="43">
        <v>2030</v>
      </c>
      <c r="B24" s="56">
        <v>2.8109364424611E-2</v>
      </c>
      <c r="C24" s="45">
        <v>2.2904970915400141E-4</v>
      </c>
      <c r="D24" s="75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206</v>
      </c>
      <c r="B26" s="3"/>
      <c r="C26" s="3"/>
    </row>
    <row r="27" spans="1:4" ht="21.75" customHeight="1" x14ac:dyDescent="0.35">
      <c r="A27" s="30" t="s">
        <v>182</v>
      </c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2" t="str">
        <f>Headings!F22</f>
        <v>Page 22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2" customWidth="1"/>
    <col min="2" max="3" width="22.7265625" style="82" customWidth="1"/>
    <col min="4" max="4" width="16.7265625" style="1" customWidth="1"/>
    <col min="5" max="16384" width="10.7265625" style="1"/>
  </cols>
  <sheetData>
    <row r="1" spans="1:9" ht="23.4" x14ac:dyDescent="0.45">
      <c r="A1" s="233" t="str">
        <f>Headings!E23</f>
        <v>August 2021 Outyear COLA Comparison Forecast</v>
      </c>
      <c r="B1" s="233"/>
      <c r="C1" s="233"/>
      <c r="D1" s="239"/>
    </row>
    <row r="2" spans="1:9" ht="21.75" customHeight="1" x14ac:dyDescent="0.35">
      <c r="A2" s="233" t="s">
        <v>86</v>
      </c>
      <c r="B2" s="233"/>
      <c r="C2" s="233"/>
      <c r="D2" s="240"/>
    </row>
    <row r="3" spans="1:9" ht="21.75" customHeight="1" x14ac:dyDescent="0.35">
      <c r="A3" s="241"/>
      <c r="B3" s="241"/>
      <c r="C3" s="241"/>
      <c r="D3" s="240"/>
    </row>
    <row r="4" spans="1:9" ht="66" customHeight="1" x14ac:dyDescent="0.35">
      <c r="A4" s="4" t="s">
        <v>81</v>
      </c>
      <c r="B4" s="18" t="s">
        <v>98</v>
      </c>
      <c r="C4" s="81"/>
      <c r="D4" s="81"/>
    </row>
    <row r="5" spans="1:9" s="60" customFormat="1" ht="18" customHeight="1" x14ac:dyDescent="0.35">
      <c r="A5" s="59">
        <v>2017</v>
      </c>
      <c r="B5" s="41">
        <v>1.78E-2</v>
      </c>
      <c r="C5" s="45"/>
      <c r="D5" s="90"/>
    </row>
    <row r="6" spans="1:9" s="60" customFormat="1" ht="18" customHeight="1" x14ac:dyDescent="0.35">
      <c r="A6" s="52">
        <v>2018</v>
      </c>
      <c r="B6" s="56">
        <v>2.7E-2</v>
      </c>
      <c r="C6" s="45"/>
      <c r="D6" s="90"/>
      <c r="G6" s="201"/>
    </row>
    <row r="7" spans="1:9" s="60" customFormat="1" ht="18" customHeight="1" x14ac:dyDescent="0.35">
      <c r="A7" s="52">
        <v>2019</v>
      </c>
      <c r="B7" s="56">
        <v>3.32E-2</v>
      </c>
      <c r="C7" s="45"/>
      <c r="D7" s="90"/>
      <c r="I7" s="125"/>
    </row>
    <row r="8" spans="1:9" s="60" customFormat="1" ht="18" customHeight="1" x14ac:dyDescent="0.35">
      <c r="A8" s="52">
        <v>2020</v>
      </c>
      <c r="B8" s="56">
        <v>2.4299999999999999E-2</v>
      </c>
      <c r="C8" s="45"/>
      <c r="D8" s="90"/>
      <c r="G8" s="125"/>
      <c r="H8" s="125"/>
      <c r="I8" s="125"/>
    </row>
    <row r="9" spans="1:9" s="60" customFormat="1" ht="18" customHeight="1" x14ac:dyDescent="0.35">
      <c r="A9" s="52">
        <v>2021</v>
      </c>
      <c r="B9" s="56">
        <v>1.7899999999999999E-2</v>
      </c>
      <c r="C9" s="45"/>
      <c r="D9" s="90"/>
      <c r="F9" s="225"/>
      <c r="G9" s="125"/>
      <c r="H9" s="125"/>
      <c r="I9" s="125"/>
    </row>
    <row r="10" spans="1:9" s="60" customFormat="1" ht="18" customHeight="1" thickBot="1" x14ac:dyDescent="0.4">
      <c r="A10" s="66">
        <v>2022</v>
      </c>
      <c r="B10" s="57">
        <v>2.8199999999999999E-2</v>
      </c>
      <c r="C10" s="45"/>
      <c r="D10" s="90"/>
      <c r="G10" s="125"/>
      <c r="H10" s="125"/>
    </row>
    <row r="11" spans="1:9" s="60" customFormat="1" ht="18" customHeight="1" thickTop="1" x14ac:dyDescent="0.35">
      <c r="A11" s="52">
        <v>2023</v>
      </c>
      <c r="B11" s="56">
        <v>3.5400000000000001E-2</v>
      </c>
      <c r="C11" s="45"/>
      <c r="D11" s="90"/>
      <c r="G11" s="125"/>
      <c r="H11" s="125"/>
    </row>
    <row r="12" spans="1:9" s="60" customFormat="1" ht="18" customHeight="1" x14ac:dyDescent="0.35">
      <c r="A12" s="52">
        <v>2024</v>
      </c>
      <c r="B12" s="56">
        <v>2.3300000000000001E-2</v>
      </c>
      <c r="C12" s="45"/>
      <c r="D12" s="90"/>
      <c r="G12" s="125"/>
      <c r="H12" s="125"/>
    </row>
    <row r="13" spans="1:9" s="60" customFormat="1" ht="18" customHeight="1" x14ac:dyDescent="0.35">
      <c r="A13" s="52">
        <v>2025</v>
      </c>
      <c r="B13" s="56">
        <v>2.3099999999999999E-2</v>
      </c>
      <c r="C13" s="45"/>
      <c r="D13" s="90"/>
      <c r="G13" s="125"/>
      <c r="H13" s="125"/>
    </row>
    <row r="14" spans="1:9" s="60" customFormat="1" ht="18" customHeight="1" x14ac:dyDescent="0.35">
      <c r="A14" s="43"/>
      <c r="B14" s="45"/>
      <c r="C14" s="45"/>
      <c r="D14" s="90"/>
      <c r="H14" s="125"/>
    </row>
    <row r="15" spans="1:9" s="60" customFormat="1" ht="17.25" customHeight="1" x14ac:dyDescent="0.35">
      <c r="A15" s="25" t="s">
        <v>4</v>
      </c>
      <c r="B15" s="45"/>
      <c r="C15" s="45"/>
      <c r="D15" s="90"/>
    </row>
    <row r="16" spans="1:9" s="60" customFormat="1" ht="21.75" customHeight="1" x14ac:dyDescent="0.35">
      <c r="A16" s="30" t="s">
        <v>154</v>
      </c>
      <c r="B16" s="45"/>
      <c r="C16" s="45"/>
      <c r="D16" s="90"/>
    </row>
    <row r="17" spans="1:5" s="60" customFormat="1" ht="21.75" customHeight="1" x14ac:dyDescent="0.35">
      <c r="A17" s="30" t="s">
        <v>155</v>
      </c>
      <c r="B17" s="45"/>
      <c r="C17" s="45"/>
      <c r="D17" s="90"/>
    </row>
    <row r="18" spans="1:5" s="60" customFormat="1" ht="21.75" customHeight="1" x14ac:dyDescent="0.35">
      <c r="A18" s="30" t="s">
        <v>156</v>
      </c>
      <c r="B18" s="45"/>
      <c r="C18" s="45"/>
      <c r="D18" s="90"/>
    </row>
    <row r="19" spans="1:5" s="60" customFormat="1" ht="21.75" customHeight="1" x14ac:dyDescent="0.35">
      <c r="A19" s="30" t="s">
        <v>162</v>
      </c>
      <c r="B19" s="45"/>
      <c r="C19" s="45"/>
      <c r="D19" s="90"/>
    </row>
    <row r="20" spans="1:5" ht="21.75" customHeight="1" x14ac:dyDescent="0.35">
      <c r="A20" s="30" t="s">
        <v>183</v>
      </c>
      <c r="B20" s="3"/>
      <c r="C20" s="3"/>
    </row>
    <row r="21" spans="1:5" ht="18" customHeight="1" x14ac:dyDescent="0.35">
      <c r="A21" s="89"/>
      <c r="B21" s="15"/>
      <c r="C21" s="15"/>
      <c r="D21" s="14"/>
    </row>
    <row r="22" spans="1:5" ht="18" customHeight="1" x14ac:dyDescent="0.35">
      <c r="B22" s="15"/>
      <c r="C22" s="15"/>
      <c r="D22" s="14"/>
    </row>
    <row r="23" spans="1:5" ht="18" customHeight="1" x14ac:dyDescent="0.35">
      <c r="B23" s="15"/>
      <c r="C23" s="15"/>
      <c r="D23" s="14"/>
    </row>
    <row r="24" spans="1:5" ht="18" customHeight="1" x14ac:dyDescent="0.35">
      <c r="B24" s="15"/>
      <c r="C24" s="15"/>
      <c r="D24" s="14"/>
    </row>
    <row r="25" spans="1:5" ht="18" customHeight="1" x14ac:dyDescent="0.35">
      <c r="B25" s="16"/>
      <c r="C25" s="16"/>
      <c r="D25" s="14"/>
    </row>
    <row r="26" spans="1:5" ht="18" customHeight="1" x14ac:dyDescent="0.35">
      <c r="A26" s="17"/>
      <c r="B26" s="16"/>
      <c r="C26" s="16"/>
      <c r="D26" s="14"/>
    </row>
    <row r="27" spans="1:5" ht="18" customHeight="1" x14ac:dyDescent="0.35">
      <c r="A27" s="27"/>
      <c r="B27" s="16"/>
      <c r="C27" s="16"/>
      <c r="D27" s="14"/>
    </row>
    <row r="28" spans="1:5" ht="18" customHeight="1" x14ac:dyDescent="0.35">
      <c r="A28" s="14"/>
      <c r="B28" s="16"/>
      <c r="C28" s="16"/>
      <c r="D28" s="14"/>
    </row>
    <row r="29" spans="1:5" ht="18" customHeight="1" x14ac:dyDescent="0.35">
      <c r="A29" s="17"/>
      <c r="B29" s="16"/>
      <c r="C29" s="16"/>
      <c r="D29" s="14"/>
    </row>
    <row r="30" spans="1:5" ht="18" customHeight="1" x14ac:dyDescent="0.35">
      <c r="A30" s="73"/>
      <c r="B30" s="16"/>
      <c r="C30" s="16"/>
      <c r="D30" s="14"/>
    </row>
    <row r="31" spans="1:5" ht="21.75" customHeight="1" x14ac:dyDescent="0.35">
      <c r="A31" s="237" t="str">
        <f>Headings!F23</f>
        <v>Page 23</v>
      </c>
      <c r="B31" s="234"/>
      <c r="C31" s="234"/>
      <c r="D31" s="234"/>
    </row>
    <row r="32" spans="1:5" ht="21.75" customHeight="1" x14ac:dyDescent="0.35">
      <c r="A32" s="1"/>
      <c r="B32" s="1"/>
      <c r="C32" s="1"/>
      <c r="E32" s="80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3" t="str">
        <f>Headings!E24</f>
        <v>August 2021 Pharmaceuticals PPI Forecast</v>
      </c>
      <c r="B1" s="238"/>
      <c r="C1" s="238"/>
      <c r="D1" s="238"/>
    </row>
    <row r="2" spans="1:4" ht="21.75" customHeight="1" x14ac:dyDescent="0.35">
      <c r="A2" s="233" t="s">
        <v>86</v>
      </c>
      <c r="B2" s="234"/>
      <c r="C2" s="234"/>
      <c r="D2" s="234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</row>
    <row r="5" spans="1:4" s="53" customFormat="1" ht="18" customHeight="1" x14ac:dyDescent="0.35">
      <c r="A5" s="38">
        <v>2011</v>
      </c>
      <c r="B5" s="41">
        <v>-5.0206733608978101E-2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3.2398753894080798E-2</v>
      </c>
      <c r="C6" s="45">
        <v>8.2605487503058905E-2</v>
      </c>
      <c r="D6" s="46">
        <v>0</v>
      </c>
    </row>
    <row r="7" spans="1:4" s="53" customFormat="1" ht="18" customHeight="1" x14ac:dyDescent="0.35">
      <c r="A7" s="43">
        <v>2013</v>
      </c>
      <c r="B7" s="56">
        <v>4.8854041013268901E-2</v>
      </c>
      <c r="C7" s="46">
        <v>1.6455287119188103E-2</v>
      </c>
      <c r="D7" s="46">
        <v>0</v>
      </c>
    </row>
    <row r="8" spans="1:4" s="53" customFormat="1" ht="18" customHeight="1" x14ac:dyDescent="0.35">
      <c r="A8" s="43">
        <v>2014</v>
      </c>
      <c r="B8" s="56">
        <v>2.8562392179413299E-2</v>
      </c>
      <c r="C8" s="46">
        <v>-2.0291648833855602E-2</v>
      </c>
      <c r="D8" s="46">
        <v>0</v>
      </c>
    </row>
    <row r="9" spans="1:4" s="53" customFormat="1" ht="18" customHeight="1" x14ac:dyDescent="0.35">
      <c r="A9" s="43">
        <v>2015</v>
      </c>
      <c r="B9" s="56">
        <v>-4.17013758826391E-2</v>
      </c>
      <c r="C9" s="45">
        <v>-7.0263768062052395E-2</v>
      </c>
      <c r="D9" s="46">
        <v>0</v>
      </c>
    </row>
    <row r="10" spans="1:4" s="53" customFormat="1" ht="18" customHeight="1" x14ac:dyDescent="0.35">
      <c r="A10" s="43">
        <v>2016</v>
      </c>
      <c r="B10" s="56">
        <v>-1.4682299999999999E-2</v>
      </c>
      <c r="C10" s="45">
        <v>2.7019075882639101E-2</v>
      </c>
      <c r="D10" s="46">
        <v>0</v>
      </c>
    </row>
    <row r="11" spans="1:4" s="53" customFormat="1" ht="18" customHeight="1" x14ac:dyDescent="0.35">
      <c r="A11" s="43">
        <v>2017</v>
      </c>
      <c r="B11" s="56">
        <v>-1.5197E-2</v>
      </c>
      <c r="C11" s="45">
        <v>-5.1470000000000161E-4</v>
      </c>
      <c r="D11" s="46">
        <v>0</v>
      </c>
    </row>
    <row r="12" spans="1:4" s="53" customFormat="1" ht="18" customHeight="1" x14ac:dyDescent="0.35">
      <c r="A12" s="43">
        <v>2018</v>
      </c>
      <c r="B12" s="56">
        <v>3.1465E-2</v>
      </c>
      <c r="C12" s="45">
        <v>4.6662000000000002E-2</v>
      </c>
      <c r="D12" s="46">
        <v>0</v>
      </c>
    </row>
    <row r="13" spans="1:4" s="53" customFormat="1" ht="18" customHeight="1" x14ac:dyDescent="0.35">
      <c r="A13" s="43">
        <v>2019</v>
      </c>
      <c r="B13" s="56">
        <v>2.6812999999999997E-2</v>
      </c>
      <c r="C13" s="45">
        <v>-4.6520000000000034E-3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1.7458000000000001E-2</v>
      </c>
      <c r="C14" s="50">
        <v>-9.3549999999999953E-3</v>
      </c>
      <c r="D14" s="55">
        <v>0</v>
      </c>
    </row>
    <row r="15" spans="1:4" s="53" customFormat="1" ht="18" customHeight="1" thickTop="1" x14ac:dyDescent="0.35">
      <c r="A15" s="43">
        <v>2021</v>
      </c>
      <c r="B15" s="56">
        <v>2.2478611250103499E-2</v>
      </c>
      <c r="C15" s="45">
        <v>5.0206112501034982E-3</v>
      </c>
      <c r="D15" s="46">
        <v>-2.9999999999999992E-3</v>
      </c>
    </row>
    <row r="16" spans="1:4" s="53" customFormat="1" ht="18" customHeight="1" x14ac:dyDescent="0.35">
      <c r="A16" s="43">
        <v>2022</v>
      </c>
      <c r="B16" s="56">
        <v>3.4895611053087798E-2</v>
      </c>
      <c r="C16" s="45">
        <v>1.2416999802984299E-2</v>
      </c>
      <c r="D16" s="46">
        <v>0</v>
      </c>
    </row>
    <row r="17" spans="1:4" s="53" customFormat="1" ht="18" customHeight="1" x14ac:dyDescent="0.35">
      <c r="A17" s="43">
        <v>2023</v>
      </c>
      <c r="B17" s="56">
        <v>3.6629081206132404E-2</v>
      </c>
      <c r="C17" s="45">
        <v>1.7334701530446056E-3</v>
      </c>
      <c r="D17" s="46">
        <v>0</v>
      </c>
    </row>
    <row r="18" spans="1:4" s="53" customFormat="1" ht="18" customHeight="1" x14ac:dyDescent="0.35">
      <c r="A18" s="43">
        <v>2024</v>
      </c>
      <c r="B18" s="56">
        <v>3.8984066479441699E-2</v>
      </c>
      <c r="C18" s="45">
        <v>2.3549852733092957E-3</v>
      </c>
      <c r="D18" s="46">
        <v>0</v>
      </c>
    </row>
    <row r="19" spans="1:4" ht="18" customHeight="1" x14ac:dyDescent="0.35">
      <c r="A19" s="43">
        <v>2025</v>
      </c>
      <c r="B19" s="56">
        <v>3.9755134940531296E-2</v>
      </c>
      <c r="C19" s="45">
        <v>7.7106846108959681E-4</v>
      </c>
      <c r="D19" s="46">
        <v>0</v>
      </c>
    </row>
    <row r="20" spans="1:4" s="135" customFormat="1" ht="18" customHeight="1" x14ac:dyDescent="0.35">
      <c r="A20" s="43">
        <v>2026</v>
      </c>
      <c r="B20" s="56">
        <v>3.9549112271909499E-2</v>
      </c>
      <c r="C20" s="45">
        <v>-2.0602266862179697E-4</v>
      </c>
      <c r="D20" s="46">
        <v>0</v>
      </c>
    </row>
    <row r="21" spans="1:4" s="155" customFormat="1" ht="18" customHeight="1" x14ac:dyDescent="0.35">
      <c r="A21" s="43">
        <v>2027</v>
      </c>
      <c r="B21" s="56">
        <v>3.96284836528248E-2</v>
      </c>
      <c r="C21" s="45">
        <v>7.9371380915300993E-5</v>
      </c>
      <c r="D21" s="46">
        <v>0</v>
      </c>
    </row>
    <row r="22" spans="1:4" s="157" customFormat="1" ht="18" customHeight="1" x14ac:dyDescent="0.35">
      <c r="A22" s="43">
        <v>2028</v>
      </c>
      <c r="B22" s="56">
        <v>3.8475277222695198E-2</v>
      </c>
      <c r="C22" s="45">
        <v>-1.1532064301296024E-3</v>
      </c>
      <c r="D22" s="46">
        <v>0</v>
      </c>
    </row>
    <row r="23" spans="1:4" s="168" customFormat="1" ht="18" customHeight="1" x14ac:dyDescent="0.35">
      <c r="A23" s="43">
        <v>2029</v>
      </c>
      <c r="B23" s="56">
        <v>3.6541408715391396E-2</v>
      </c>
      <c r="C23" s="45">
        <v>-1.9338685073038014E-3</v>
      </c>
      <c r="D23" s="46">
        <v>0</v>
      </c>
    </row>
    <row r="24" spans="1:4" s="171" customFormat="1" ht="18" customHeight="1" x14ac:dyDescent="0.35">
      <c r="A24" s="43">
        <v>2030</v>
      </c>
      <c r="B24" s="56">
        <v>3.5046241655465403E-2</v>
      </c>
      <c r="C24" s="45">
        <v>-1.4951670599259934E-3</v>
      </c>
      <c r="D24" s="46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93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2" t="str">
        <f>Headings!F24</f>
        <v>Page 24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3" t="str">
        <f>Headings!E25</f>
        <v>August 2021 Transportation CPI Forecast</v>
      </c>
      <c r="B1" s="233"/>
      <c r="C1" s="233"/>
      <c r="D1" s="233"/>
    </row>
    <row r="2" spans="1:4" ht="21.75" customHeight="1" x14ac:dyDescent="0.35">
      <c r="A2" s="233" t="s">
        <v>86</v>
      </c>
      <c r="B2" s="233"/>
      <c r="C2" s="233"/>
      <c r="D2" s="233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</row>
    <row r="5" spans="1:4" s="53" customFormat="1" ht="18" customHeight="1" x14ac:dyDescent="0.35">
      <c r="A5" s="38">
        <v>2011</v>
      </c>
      <c r="B5" s="41">
        <v>9.8089368484598399E-2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2.3409663819381001E-2</v>
      </c>
      <c r="C6" s="45">
        <v>-7.4679704665217395E-2</v>
      </c>
      <c r="D6" s="46">
        <v>0</v>
      </c>
    </row>
    <row r="7" spans="1:4" s="53" customFormat="1" ht="18" customHeight="1" x14ac:dyDescent="0.35">
      <c r="A7" s="43">
        <v>2013</v>
      </c>
      <c r="B7" s="56">
        <v>1.6870848668859499E-4</v>
      </c>
      <c r="C7" s="45">
        <v>-2.3240955332692406E-2</v>
      </c>
      <c r="D7" s="46">
        <v>0</v>
      </c>
    </row>
    <row r="8" spans="1:4" s="53" customFormat="1" ht="18" customHeight="1" x14ac:dyDescent="0.35">
      <c r="A8" s="43">
        <v>2014</v>
      </c>
      <c r="B8" s="56">
        <v>-6.6007562232389605E-3</v>
      </c>
      <c r="C8" s="45">
        <v>-6.7694647099275553E-3</v>
      </c>
      <c r="D8" s="46">
        <v>0</v>
      </c>
    </row>
    <row r="9" spans="1:4" s="53" customFormat="1" ht="18" customHeight="1" x14ac:dyDescent="0.35">
      <c r="A9" s="43">
        <v>2015</v>
      </c>
      <c r="B9" s="56">
        <v>-7.8136173329613007E-2</v>
      </c>
      <c r="C9" s="45">
        <v>-7.1535417106374052E-2</v>
      </c>
      <c r="D9" s="46">
        <v>0</v>
      </c>
    </row>
    <row r="10" spans="1:4" s="53" customFormat="1" ht="18" customHeight="1" x14ac:dyDescent="0.35">
      <c r="A10" s="43">
        <v>2016</v>
      </c>
      <c r="B10" s="56">
        <v>-2.0962835299244399E-2</v>
      </c>
      <c r="C10" s="45">
        <v>5.7173338030368608E-2</v>
      </c>
      <c r="D10" s="46">
        <v>0</v>
      </c>
    </row>
    <row r="11" spans="1:4" s="53" customFormat="1" ht="18" customHeight="1" x14ac:dyDescent="0.35">
      <c r="A11" s="43">
        <v>2017</v>
      </c>
      <c r="B11" s="56">
        <v>3.4231501550205004E-2</v>
      </c>
      <c r="C11" s="45">
        <v>5.5194336849449403E-2</v>
      </c>
      <c r="D11" s="46">
        <v>0</v>
      </c>
    </row>
    <row r="12" spans="1:4" s="53" customFormat="1" ht="18" customHeight="1" x14ac:dyDescent="0.35">
      <c r="A12" s="43">
        <v>2018</v>
      </c>
      <c r="B12" s="56">
        <v>4.5138853000747006E-2</v>
      </c>
      <c r="C12" s="45">
        <v>1.0907351450542002E-2</v>
      </c>
      <c r="D12" s="46">
        <v>0</v>
      </c>
    </row>
    <row r="13" spans="1:4" s="53" customFormat="1" ht="18" customHeight="1" x14ac:dyDescent="0.35">
      <c r="A13" s="43">
        <v>2019</v>
      </c>
      <c r="B13" s="56">
        <v>-2.8255962708300096E-3</v>
      </c>
      <c r="C13" s="45">
        <v>-4.7964449271577017E-2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-4.1576963677281101E-2</v>
      </c>
      <c r="C14" s="50">
        <v>-3.875136740645109E-2</v>
      </c>
      <c r="D14" s="55">
        <v>0</v>
      </c>
    </row>
    <row r="15" spans="1:4" s="53" customFormat="1" ht="18" customHeight="1" thickTop="1" x14ac:dyDescent="0.35">
      <c r="A15" s="43">
        <v>2021</v>
      </c>
      <c r="B15" s="56">
        <v>0.12534575507656801</v>
      </c>
      <c r="C15" s="45">
        <v>0.16692271875384912</v>
      </c>
      <c r="D15" s="46">
        <v>2.0000000000000157E-3</v>
      </c>
    </row>
    <row r="16" spans="1:4" s="53" customFormat="1" ht="18" customHeight="1" x14ac:dyDescent="0.35">
      <c r="A16" s="43">
        <v>2022</v>
      </c>
      <c r="B16" s="56">
        <v>3.4042456919477701E-2</v>
      </c>
      <c r="C16" s="45">
        <v>-9.1303298157090304E-2</v>
      </c>
      <c r="D16" s="46">
        <v>0</v>
      </c>
    </row>
    <row r="17" spans="1:4" s="53" customFormat="1" ht="18" customHeight="1" x14ac:dyDescent="0.35">
      <c r="A17" s="43">
        <v>2023</v>
      </c>
      <c r="B17" s="56">
        <v>1.99071950752257E-2</v>
      </c>
      <c r="C17" s="45">
        <v>-1.4135261844252001E-2</v>
      </c>
      <c r="D17" s="46">
        <v>0</v>
      </c>
    </row>
    <row r="18" spans="1:4" s="53" customFormat="1" ht="18" customHeight="1" x14ac:dyDescent="0.35">
      <c r="A18" s="43">
        <v>2024</v>
      </c>
      <c r="B18" s="56">
        <v>2.22030095983183E-2</v>
      </c>
      <c r="C18" s="45">
        <v>2.2958145230926007E-3</v>
      </c>
      <c r="D18" s="46">
        <v>0</v>
      </c>
    </row>
    <row r="19" spans="1:4" ht="18" customHeight="1" x14ac:dyDescent="0.35">
      <c r="A19" s="43">
        <v>2025</v>
      </c>
      <c r="B19" s="56">
        <v>2.3525388141928699E-2</v>
      </c>
      <c r="C19" s="45">
        <v>1.3223785436103988E-3</v>
      </c>
      <c r="D19" s="46">
        <v>0</v>
      </c>
    </row>
    <row r="20" spans="1:4" s="135" customFormat="1" ht="18" customHeight="1" x14ac:dyDescent="0.35">
      <c r="A20" s="43">
        <v>2026</v>
      </c>
      <c r="B20" s="56">
        <v>2.3975954581665501E-2</v>
      </c>
      <c r="C20" s="45">
        <v>4.5056643973680199E-4</v>
      </c>
      <c r="D20" s="46">
        <v>0</v>
      </c>
    </row>
    <row r="21" spans="1:4" s="155" customFormat="1" ht="18" customHeight="1" x14ac:dyDescent="0.35">
      <c r="A21" s="43">
        <v>2027</v>
      </c>
      <c r="B21" s="56">
        <v>2.5431855559358299E-2</v>
      </c>
      <c r="C21" s="45">
        <v>1.4559009776927978E-3</v>
      </c>
      <c r="D21" s="46">
        <v>0</v>
      </c>
    </row>
    <row r="22" spans="1:4" s="157" customFormat="1" ht="18" customHeight="1" x14ac:dyDescent="0.35">
      <c r="A22" s="43">
        <v>2028</v>
      </c>
      <c r="B22" s="56">
        <v>2.2519073653064301E-2</v>
      </c>
      <c r="C22" s="45">
        <v>-2.9127819062939979E-3</v>
      </c>
      <c r="D22" s="46">
        <v>0</v>
      </c>
    </row>
    <row r="23" spans="1:4" s="168" customFormat="1" ht="18" customHeight="1" x14ac:dyDescent="0.35">
      <c r="A23" s="43">
        <v>2029</v>
      </c>
      <c r="B23" s="56">
        <v>2.2950466198029099E-2</v>
      </c>
      <c r="C23" s="45">
        <v>4.3139254496479817E-4</v>
      </c>
      <c r="D23" s="46">
        <v>0</v>
      </c>
    </row>
    <row r="24" spans="1:4" s="171" customFormat="1" ht="18" customHeight="1" x14ac:dyDescent="0.35">
      <c r="A24" s="43">
        <v>2030</v>
      </c>
      <c r="B24" s="56">
        <v>2.3510488733232703E-2</v>
      </c>
      <c r="C24" s="45">
        <v>5.6002253520360396E-4</v>
      </c>
      <c r="D24" s="46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49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2" t="str">
        <f>Headings!F25</f>
        <v>Page 25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33" t="str">
        <f>Headings!E26</f>
        <v>August 2021 Retail Gas Forecast</v>
      </c>
      <c r="B1" s="236"/>
      <c r="C1" s="236"/>
      <c r="D1" s="236"/>
      <c r="E1" s="236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37" t="s">
        <v>77</v>
      </c>
      <c r="B4" s="32" t="s">
        <v>82</v>
      </c>
      <c r="C4" s="32" t="s">
        <v>6</v>
      </c>
      <c r="D4" s="35" t="str">
        <f>Headings!E51</f>
        <v>% Change from July 2021 Forecast</v>
      </c>
      <c r="E4" s="35" t="str">
        <f>Headings!F51</f>
        <v>$ Change from July 2021 Forecast</v>
      </c>
    </row>
    <row r="5" spans="1:5" s="53" customFormat="1" ht="18" customHeight="1" x14ac:dyDescent="0.35">
      <c r="A5" s="38" t="s">
        <v>145</v>
      </c>
      <c r="B5" s="61">
        <v>3.03266666666666</v>
      </c>
      <c r="C5" s="41">
        <v>-4.2683594177519435E-3</v>
      </c>
      <c r="D5" s="185">
        <v>0</v>
      </c>
      <c r="E5" s="101">
        <v>0</v>
      </c>
    </row>
    <row r="6" spans="1:5" s="53" customFormat="1" ht="18" customHeight="1" x14ac:dyDescent="0.35">
      <c r="A6" s="43" t="s">
        <v>146</v>
      </c>
      <c r="B6" s="62">
        <v>3.4740000000000002</v>
      </c>
      <c r="C6" s="56">
        <v>3.4031153884316101E-2</v>
      </c>
      <c r="D6" s="184">
        <v>0</v>
      </c>
      <c r="E6" s="63">
        <v>0</v>
      </c>
    </row>
    <row r="7" spans="1:5" s="53" customFormat="1" ht="18" customHeight="1" x14ac:dyDescent="0.35">
      <c r="A7" s="43" t="s">
        <v>147</v>
      </c>
      <c r="B7" s="62">
        <v>3.3006666666666602</v>
      </c>
      <c r="C7" s="56">
        <v>-6.2224006423132749E-3</v>
      </c>
      <c r="D7" s="184">
        <v>0</v>
      </c>
      <c r="E7" s="63">
        <v>0</v>
      </c>
    </row>
    <row r="8" spans="1:5" s="53" customFormat="1" ht="18" customHeight="1" x14ac:dyDescent="0.35">
      <c r="A8" s="43" t="s">
        <v>148</v>
      </c>
      <c r="B8" s="62">
        <v>3.3406666666666598</v>
      </c>
      <c r="C8" s="56">
        <v>-5.4579736032569492E-3</v>
      </c>
      <c r="D8" s="184">
        <v>0</v>
      </c>
      <c r="E8" s="63">
        <v>0</v>
      </c>
    </row>
    <row r="9" spans="1:5" s="53" customFormat="1" ht="18" customHeight="1" x14ac:dyDescent="0.35">
      <c r="A9" s="43" t="s">
        <v>197</v>
      </c>
      <c r="B9" s="62">
        <v>3.0859999999999999</v>
      </c>
      <c r="C9" s="56">
        <v>1.758628269949658E-2</v>
      </c>
      <c r="D9" s="184">
        <v>0</v>
      </c>
      <c r="E9" s="63">
        <v>0</v>
      </c>
    </row>
    <row r="10" spans="1:5" s="53" customFormat="1" ht="18" customHeight="1" x14ac:dyDescent="0.35">
      <c r="A10" s="43" t="s">
        <v>198</v>
      </c>
      <c r="B10" s="62">
        <v>2.6240000000000001</v>
      </c>
      <c r="C10" s="56">
        <v>-0.24467472654001154</v>
      </c>
      <c r="D10" s="184">
        <v>0</v>
      </c>
      <c r="E10" s="63">
        <v>0</v>
      </c>
    </row>
    <row r="11" spans="1:5" s="53" customFormat="1" ht="18" customHeight="1" x14ac:dyDescent="0.35">
      <c r="A11" s="43" t="s">
        <v>199</v>
      </c>
      <c r="B11" s="62">
        <v>2.8336666666666601</v>
      </c>
      <c r="C11" s="56">
        <v>-0.1414865683700266</v>
      </c>
      <c r="D11" s="184">
        <v>0</v>
      </c>
      <c r="E11" s="63">
        <v>0</v>
      </c>
    </row>
    <row r="12" spans="1:5" s="53" customFormat="1" ht="18" customHeight="1" x14ac:dyDescent="0.35">
      <c r="A12" s="43" t="s">
        <v>200</v>
      </c>
      <c r="B12" s="62">
        <v>2.79633333333333</v>
      </c>
      <c r="C12" s="56">
        <v>-0.16294152863699785</v>
      </c>
      <c r="D12" s="184">
        <v>0</v>
      </c>
      <c r="E12" s="63">
        <v>0</v>
      </c>
    </row>
    <row r="13" spans="1:5" s="53" customFormat="1" ht="18" customHeight="1" x14ac:dyDescent="0.35">
      <c r="A13" s="43" t="s">
        <v>213</v>
      </c>
      <c r="B13" s="62">
        <v>3.0409999999999999</v>
      </c>
      <c r="C13" s="56">
        <v>-1.4581983149708377E-2</v>
      </c>
      <c r="D13" s="184">
        <v>0</v>
      </c>
      <c r="E13" s="63">
        <v>0</v>
      </c>
    </row>
    <row r="14" spans="1:5" s="53" customFormat="1" ht="18" customHeight="1" thickBot="1" x14ac:dyDescent="0.4">
      <c r="A14" s="48" t="s">
        <v>214</v>
      </c>
      <c r="B14" s="67">
        <v>3.5586666666666602</v>
      </c>
      <c r="C14" s="57">
        <v>0.35619918699186748</v>
      </c>
      <c r="D14" s="223">
        <v>0</v>
      </c>
      <c r="E14" s="224">
        <v>0</v>
      </c>
    </row>
    <row r="15" spans="1:5" s="53" customFormat="1" ht="18" customHeight="1" thickTop="1" x14ac:dyDescent="0.35">
      <c r="A15" s="43" t="s">
        <v>215</v>
      </c>
      <c r="B15" s="62">
        <v>3.8929999999999998</v>
      </c>
      <c r="C15" s="56">
        <v>0.37383837195624348</v>
      </c>
      <c r="D15" s="184">
        <v>6.2492332957827745E-2</v>
      </c>
      <c r="E15" s="63">
        <v>0.22897356023977977</v>
      </c>
    </row>
    <row r="16" spans="1:5" s="53" customFormat="1" ht="18" customHeight="1" x14ac:dyDescent="0.35">
      <c r="A16" s="43" t="s">
        <v>216</v>
      </c>
      <c r="B16" s="62">
        <v>3.4537136350842701</v>
      </c>
      <c r="C16" s="56">
        <v>0.23508653060589135</v>
      </c>
      <c r="D16" s="184">
        <v>3.0827071054562172E-3</v>
      </c>
      <c r="E16" s="63">
        <v>1.0614067501780067E-2</v>
      </c>
    </row>
    <row r="17" spans="1:5" s="53" customFormat="1" ht="18" customHeight="1" x14ac:dyDescent="0.35">
      <c r="A17" s="43" t="s">
        <v>231</v>
      </c>
      <c r="B17" s="62">
        <v>3.3060537215766499</v>
      </c>
      <c r="C17" s="56">
        <v>8.7160053132735893E-2</v>
      </c>
      <c r="D17" s="184">
        <v>3.7373122799131631E-2</v>
      </c>
      <c r="E17" s="63">
        <v>0.11910618175995991</v>
      </c>
    </row>
    <row r="18" spans="1:5" s="53" customFormat="1" ht="18" customHeight="1" x14ac:dyDescent="0.35">
      <c r="A18" s="43" t="s">
        <v>232</v>
      </c>
      <c r="B18" s="62">
        <v>3.6555365903493802</v>
      </c>
      <c r="C18" s="56">
        <v>2.7220847793945291E-2</v>
      </c>
      <c r="D18" s="184">
        <v>3.8237955007275337E-2</v>
      </c>
      <c r="E18" s="63">
        <v>0.13463218426478019</v>
      </c>
    </row>
    <row r="19" spans="1:5" s="53" customFormat="1" ht="18" customHeight="1" x14ac:dyDescent="0.35">
      <c r="A19" s="43" t="s">
        <v>233</v>
      </c>
      <c r="B19" s="62">
        <v>3.6356085053817901</v>
      </c>
      <c r="C19" s="56">
        <v>-6.611648975551232E-2</v>
      </c>
      <c r="D19" s="184">
        <v>4.010187983653779E-2</v>
      </c>
      <c r="E19" s="63">
        <v>0.14017351400079026</v>
      </c>
    </row>
    <row r="20" spans="1:5" s="53" customFormat="1" ht="18" customHeight="1" x14ac:dyDescent="0.35">
      <c r="A20" s="43" t="s">
        <v>234</v>
      </c>
      <c r="B20" s="62">
        <v>3.3672467166480802</v>
      </c>
      <c r="C20" s="56">
        <v>-2.5035925838732709E-2</v>
      </c>
      <c r="D20" s="184">
        <v>6.0412704566010778E-3</v>
      </c>
      <c r="E20" s="63">
        <v>2.0220291857550254E-2</v>
      </c>
    </row>
    <row r="21" spans="1:5" s="53" customFormat="1" ht="18" customHeight="1" x14ac:dyDescent="0.35">
      <c r="A21" s="43" t="s">
        <v>235</v>
      </c>
      <c r="B21" s="62">
        <v>3.27915866220048</v>
      </c>
      <c r="C21" s="56">
        <v>-8.1350944785445467E-3</v>
      </c>
      <c r="D21" s="184">
        <v>3.177243057922019E-2</v>
      </c>
      <c r="E21" s="63">
        <v>0.10097850830781008</v>
      </c>
    </row>
    <row r="22" spans="1:5" s="53" customFormat="1" ht="18" customHeight="1" x14ac:dyDescent="0.35">
      <c r="A22" s="43" t="s">
        <v>236</v>
      </c>
      <c r="B22" s="62">
        <v>3.6547296331760499</v>
      </c>
      <c r="C22" s="56">
        <v>-2.2074930817561622E-4</v>
      </c>
      <c r="D22" s="184">
        <v>3.5182535984249252E-2</v>
      </c>
      <c r="E22" s="63">
        <v>0.1242125445148301</v>
      </c>
    </row>
    <row r="23" spans="1:5" s="53" customFormat="1" ht="18" customHeight="1" x14ac:dyDescent="0.35">
      <c r="A23" s="43" t="s">
        <v>237</v>
      </c>
      <c r="B23" s="62">
        <v>3.65956664712215</v>
      </c>
      <c r="C23" s="56">
        <v>6.5898574351155315E-3</v>
      </c>
      <c r="D23" s="184">
        <v>3.8284571538689471E-2</v>
      </c>
      <c r="E23" s="63">
        <v>0.13493886449137982</v>
      </c>
    </row>
    <row r="24" spans="1:5" s="53" customFormat="1" ht="18" customHeight="1" x14ac:dyDescent="0.35">
      <c r="A24" s="43" t="s">
        <v>238</v>
      </c>
      <c r="B24" s="62">
        <v>3.4158639983069601</v>
      </c>
      <c r="C24" s="56">
        <v>1.4438289127586046E-2</v>
      </c>
      <c r="D24" s="184">
        <v>5.1720954230480842E-3</v>
      </c>
      <c r="E24" s="63">
        <v>1.7576268413979967E-2</v>
      </c>
    </row>
    <row r="25" spans="1:5" s="53" customFormat="1" ht="18" customHeight="1" x14ac:dyDescent="0.35">
      <c r="A25" s="43"/>
      <c r="B25" s="98"/>
      <c r="C25" s="45"/>
      <c r="D25" s="158"/>
      <c r="E25" s="159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123</v>
      </c>
      <c r="B27" s="3"/>
    </row>
    <row r="28" spans="1:5" ht="21.75" customHeight="1" x14ac:dyDescent="0.35">
      <c r="A28" s="30" t="s">
        <v>193</v>
      </c>
      <c r="B28" s="3"/>
      <c r="C28" s="3"/>
    </row>
    <row r="29" spans="1:5" ht="21.75" customHeight="1" x14ac:dyDescent="0.35">
      <c r="A29" s="117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37" t="str">
        <f>Headings!F26</f>
        <v>Page 26</v>
      </c>
      <c r="B31" s="235"/>
      <c r="C31" s="235"/>
      <c r="D31" s="235"/>
      <c r="E31" s="234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33" t="s">
        <v>283</v>
      </c>
      <c r="B1" s="233"/>
      <c r="C1" s="233"/>
      <c r="D1" s="239"/>
      <c r="E1" s="238"/>
    </row>
    <row r="2" spans="1:14" ht="21.75" customHeight="1" x14ac:dyDescent="0.35">
      <c r="A2" s="233" t="s">
        <v>86</v>
      </c>
      <c r="B2" s="233"/>
      <c r="C2" s="233"/>
      <c r="D2" s="240"/>
      <c r="E2" s="234"/>
    </row>
    <row r="3" spans="1:14" ht="21.75" customHeight="1" x14ac:dyDescent="0.35">
      <c r="A3" s="241"/>
      <c r="B3" s="241"/>
      <c r="C3" s="241"/>
      <c r="D3" s="240"/>
    </row>
    <row r="4" spans="1:14" s="22" customFormat="1" ht="66" customHeight="1" x14ac:dyDescent="0.35">
      <c r="A4" s="21" t="s">
        <v>81</v>
      </c>
      <c r="B4" s="32" t="s">
        <v>78</v>
      </c>
      <c r="C4" s="32" t="s">
        <v>28</v>
      </c>
      <c r="D4" s="32" t="s">
        <v>79</v>
      </c>
      <c r="E4" s="33" t="s">
        <v>28</v>
      </c>
    </row>
    <row r="5" spans="1:14" s="60" customFormat="1" ht="18" customHeight="1" x14ac:dyDescent="0.35">
      <c r="A5" s="38">
        <v>2011</v>
      </c>
      <c r="B5" s="61">
        <v>3.1120411597542237</v>
      </c>
      <c r="C5" s="78" t="s">
        <v>80</v>
      </c>
      <c r="D5" s="79" t="s">
        <v>80</v>
      </c>
      <c r="E5" s="83" t="s">
        <v>80</v>
      </c>
    </row>
    <row r="6" spans="1:14" s="60" customFormat="1" ht="18" customHeight="1" x14ac:dyDescent="0.35">
      <c r="A6" s="52">
        <v>2012</v>
      </c>
      <c r="B6" s="62">
        <v>3.2200291935483878</v>
      </c>
      <c r="C6" s="56">
        <v>3.4700066050120215E-2</v>
      </c>
      <c r="D6" s="62" t="s">
        <v>80</v>
      </c>
      <c r="E6" s="75" t="s">
        <v>80</v>
      </c>
    </row>
    <row r="7" spans="1:14" s="60" customFormat="1" ht="18" customHeight="1" x14ac:dyDescent="0.35">
      <c r="A7" s="52">
        <v>2013</v>
      </c>
      <c r="B7" s="62">
        <v>3.0727322832955708</v>
      </c>
      <c r="C7" s="56">
        <v>-4.5743967336674851E-2</v>
      </c>
      <c r="D7" s="62" t="s">
        <v>80</v>
      </c>
      <c r="E7" s="75" t="s">
        <v>80</v>
      </c>
      <c r="M7" s="84"/>
      <c r="N7" s="84"/>
    </row>
    <row r="8" spans="1:14" s="60" customFormat="1" ht="18" customHeight="1" x14ac:dyDescent="0.35">
      <c r="A8" s="52">
        <v>2014</v>
      </c>
      <c r="B8" s="102">
        <v>2.8801839505785964</v>
      </c>
      <c r="C8" s="56">
        <v>-6.2663556393680375E-2</v>
      </c>
      <c r="D8" s="102">
        <v>2.8242224104958393</v>
      </c>
      <c r="E8" s="75" t="s">
        <v>80</v>
      </c>
      <c r="M8" s="84"/>
      <c r="N8" s="84"/>
    </row>
    <row r="9" spans="1:14" s="60" customFormat="1" ht="18" customHeight="1" x14ac:dyDescent="0.35">
      <c r="A9" s="52">
        <v>2015</v>
      </c>
      <c r="B9" s="102">
        <v>1.7715901884504606</v>
      </c>
      <c r="C9" s="56">
        <v>-0.38490380515641431</v>
      </c>
      <c r="D9" s="102">
        <v>2.1089905463641303</v>
      </c>
      <c r="E9" s="46">
        <v>-0.25324912849414649</v>
      </c>
      <c r="M9" s="84"/>
      <c r="N9" s="84"/>
    </row>
    <row r="10" spans="1:14" s="60" customFormat="1" ht="18" customHeight="1" x14ac:dyDescent="0.35">
      <c r="A10" s="52">
        <v>2016</v>
      </c>
      <c r="B10" s="102">
        <v>1.4279053011080214</v>
      </c>
      <c r="C10" s="56">
        <v>-0.19399796272469017</v>
      </c>
      <c r="D10" s="102">
        <v>1.8130092214897344</v>
      </c>
      <c r="E10" s="46">
        <v>-0.14034265131470758</v>
      </c>
      <c r="M10" s="84"/>
      <c r="N10" s="84"/>
    </row>
    <row r="11" spans="1:14" s="60" customFormat="1" ht="18" customHeight="1" x14ac:dyDescent="0.35">
      <c r="A11" s="52">
        <v>2017</v>
      </c>
      <c r="B11" s="102">
        <v>1.8102133466781876</v>
      </c>
      <c r="C11" s="56">
        <v>0.26774047639819254</v>
      </c>
      <c r="D11" s="102">
        <v>2.1067205148272401</v>
      </c>
      <c r="E11" s="46">
        <v>0.16200209566290313</v>
      </c>
      <c r="M11" s="84"/>
      <c r="N11" s="84"/>
    </row>
    <row r="12" spans="1:14" s="60" customFormat="1" ht="18" customHeight="1" x14ac:dyDescent="0.35">
      <c r="A12" s="52">
        <v>2018</v>
      </c>
      <c r="B12" s="62">
        <v>2.2156500000000001</v>
      </c>
      <c r="C12" s="56">
        <v>0.22397175121142743</v>
      </c>
      <c r="D12" s="62">
        <v>2.39</v>
      </c>
      <c r="E12" s="46">
        <v>0.13446467302094423</v>
      </c>
    </row>
    <row r="13" spans="1:14" s="60" customFormat="1" ht="18" customHeight="1" x14ac:dyDescent="0.35">
      <c r="A13" s="52">
        <v>2019</v>
      </c>
      <c r="B13" s="62">
        <v>2.0499999999999998</v>
      </c>
      <c r="C13" s="56">
        <v>-7.4763613386590988E-2</v>
      </c>
      <c r="D13" s="62">
        <v>2.37</v>
      </c>
      <c r="E13" s="46">
        <v>-8.3682008368201055E-3</v>
      </c>
    </row>
    <row r="14" spans="1:14" s="60" customFormat="1" ht="18" customHeight="1" thickBot="1" x14ac:dyDescent="0.4">
      <c r="A14" s="66">
        <v>2020</v>
      </c>
      <c r="B14" s="67">
        <v>1.32</v>
      </c>
      <c r="C14" s="57">
        <v>-0.35609756097560963</v>
      </c>
      <c r="D14" s="67">
        <v>1.85</v>
      </c>
      <c r="E14" s="55">
        <v>-0.21940928270042193</v>
      </c>
    </row>
    <row r="15" spans="1:14" s="60" customFormat="1" ht="18" customHeight="1" thickTop="1" x14ac:dyDescent="0.35">
      <c r="A15" s="52">
        <v>2021</v>
      </c>
      <c r="B15" s="62">
        <v>2.2000000000000002</v>
      </c>
      <c r="C15" s="56">
        <v>0.66666666666666674</v>
      </c>
      <c r="D15" s="62">
        <v>2.6</v>
      </c>
      <c r="E15" s="46">
        <v>0.40540540540540548</v>
      </c>
    </row>
    <row r="16" spans="1:14" s="60" customFormat="1" ht="18" customHeight="1" x14ac:dyDescent="0.35">
      <c r="A16" s="52">
        <v>2022</v>
      </c>
      <c r="B16" s="102">
        <v>2.4300000000000002</v>
      </c>
      <c r="C16" s="56">
        <v>0.1045454545454545</v>
      </c>
      <c r="D16" s="102">
        <v>2.74</v>
      </c>
      <c r="E16" s="46">
        <v>5.3846153846153877E-2</v>
      </c>
    </row>
    <row r="17" spans="1:7" s="60" customFormat="1" ht="18" customHeight="1" x14ac:dyDescent="0.35">
      <c r="A17" s="52">
        <v>2023</v>
      </c>
      <c r="B17" s="102">
        <v>2.5099999999999998</v>
      </c>
      <c r="C17" s="56">
        <v>3.2921810699588328E-2</v>
      </c>
      <c r="D17" s="102">
        <v>2.78</v>
      </c>
      <c r="E17" s="46">
        <v>1.4598540145985162E-2</v>
      </c>
    </row>
    <row r="18" spans="1:7" s="60" customFormat="1" ht="18" customHeight="1" x14ac:dyDescent="0.35">
      <c r="A18" s="52">
        <v>2024</v>
      </c>
      <c r="B18" s="102">
        <v>2.58</v>
      </c>
      <c r="C18" s="56">
        <v>2.788844621513964E-2</v>
      </c>
      <c r="D18" s="102">
        <v>2.85</v>
      </c>
      <c r="E18" s="46">
        <v>2.5179856115107979E-2</v>
      </c>
    </row>
    <row r="19" spans="1:7" ht="18" customHeight="1" x14ac:dyDescent="0.35">
      <c r="A19" s="52">
        <v>2025</v>
      </c>
      <c r="B19" s="56" t="s">
        <v>80</v>
      </c>
      <c r="C19" s="56" t="s">
        <v>80</v>
      </c>
      <c r="D19" s="64" t="s">
        <v>80</v>
      </c>
      <c r="E19" s="65" t="s">
        <v>80</v>
      </c>
    </row>
    <row r="20" spans="1:7" ht="18" customHeight="1" x14ac:dyDescent="0.35">
      <c r="A20" s="52">
        <v>2026</v>
      </c>
      <c r="B20" s="56" t="s">
        <v>80</v>
      </c>
      <c r="C20" s="56" t="s">
        <v>80</v>
      </c>
      <c r="D20" s="64" t="s">
        <v>80</v>
      </c>
      <c r="E20" s="65" t="s">
        <v>80</v>
      </c>
    </row>
    <row r="21" spans="1:7" ht="18" customHeight="1" x14ac:dyDescent="0.35">
      <c r="A21" s="52">
        <v>2027</v>
      </c>
      <c r="B21" s="56" t="s">
        <v>80</v>
      </c>
      <c r="C21" s="56" t="s">
        <v>80</v>
      </c>
      <c r="D21" s="64" t="s">
        <v>80</v>
      </c>
      <c r="E21" s="65" t="s">
        <v>80</v>
      </c>
    </row>
    <row r="22" spans="1:7" ht="18" customHeight="1" x14ac:dyDescent="0.35">
      <c r="A22" s="52">
        <v>2028</v>
      </c>
      <c r="B22" s="56" t="s">
        <v>80</v>
      </c>
      <c r="C22" s="56" t="s">
        <v>80</v>
      </c>
      <c r="D22" s="64" t="s">
        <v>80</v>
      </c>
      <c r="E22" s="65" t="s">
        <v>80</v>
      </c>
    </row>
    <row r="23" spans="1:7" ht="18" customHeight="1" x14ac:dyDescent="0.35">
      <c r="A23" s="52">
        <v>2029</v>
      </c>
      <c r="B23" s="56" t="s">
        <v>80</v>
      </c>
      <c r="C23" s="56" t="s">
        <v>80</v>
      </c>
      <c r="D23" s="64" t="s">
        <v>80</v>
      </c>
      <c r="E23" s="65" t="s">
        <v>80</v>
      </c>
    </row>
    <row r="24" spans="1:7" ht="18" customHeight="1" x14ac:dyDescent="0.35">
      <c r="A24" s="52">
        <v>2030</v>
      </c>
      <c r="B24" s="56" t="s">
        <v>80</v>
      </c>
      <c r="C24" s="56" t="s">
        <v>80</v>
      </c>
      <c r="D24" s="64" t="s">
        <v>80</v>
      </c>
      <c r="E24" s="65" t="s">
        <v>80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202</v>
      </c>
      <c r="D26" s="2"/>
      <c r="E26" s="2"/>
      <c r="F26" s="2"/>
      <c r="G26" s="2"/>
    </row>
    <row r="27" spans="1:7" ht="21.75" customHeight="1" x14ac:dyDescent="0.35">
      <c r="A27" s="30" t="s">
        <v>201</v>
      </c>
      <c r="D27" s="2"/>
      <c r="E27" s="2"/>
      <c r="F27" s="2"/>
      <c r="G27" s="2"/>
    </row>
    <row r="28" spans="1:7" ht="21.75" customHeight="1" x14ac:dyDescent="0.35">
      <c r="A28" s="30" t="s">
        <v>204</v>
      </c>
      <c r="B28" s="1"/>
      <c r="C28" s="1"/>
    </row>
    <row r="29" spans="1:7" ht="21.75" customHeight="1" x14ac:dyDescent="0.35">
      <c r="A29" s="30" t="s">
        <v>203</v>
      </c>
      <c r="B29" s="1"/>
      <c r="C29" s="1"/>
    </row>
    <row r="30" spans="1:7" ht="21.75" customHeight="1" x14ac:dyDescent="0.35">
      <c r="A30" s="237" t="str">
        <f>Headings!F27</f>
        <v>Page 27</v>
      </c>
      <c r="B30" s="235"/>
      <c r="C30" s="235"/>
      <c r="D30" s="235"/>
      <c r="E30" s="234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0" customWidth="1"/>
    <col min="2" max="2" width="20.7265625" style="170" customWidth="1"/>
    <col min="3" max="3" width="10.7265625" style="170" customWidth="1"/>
    <col min="4" max="5" width="17.7265625" style="171" customWidth="1"/>
    <col min="6" max="16384" width="10.7265625" style="171"/>
  </cols>
  <sheetData>
    <row r="1" spans="1:8" ht="23.4" x14ac:dyDescent="0.35">
      <c r="A1" s="233" t="str">
        <f>Headings!E28</f>
        <v>August 2021 Recorded Documents Forecast</v>
      </c>
      <c r="B1" s="234"/>
      <c r="C1" s="234"/>
      <c r="D1" s="234"/>
      <c r="E1" s="234"/>
    </row>
    <row r="2" spans="1:8" ht="21.75" customHeight="1" x14ac:dyDescent="0.35">
      <c r="A2" s="233" t="s">
        <v>86</v>
      </c>
      <c r="B2" s="234"/>
      <c r="C2" s="234"/>
      <c r="D2" s="234"/>
      <c r="E2" s="234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Headings!F52</f>
        <v># Change from July 2021 Forecast</v>
      </c>
    </row>
    <row r="5" spans="1:8" s="53" customFormat="1" ht="18" customHeight="1" x14ac:dyDescent="0.35">
      <c r="A5" s="38">
        <v>2011</v>
      </c>
      <c r="B5" s="172">
        <v>479542.99999999802</v>
      </c>
      <c r="C5" s="78" t="s">
        <v>80</v>
      </c>
      <c r="D5" s="41">
        <v>0</v>
      </c>
      <c r="E5" s="187">
        <v>0</v>
      </c>
      <c r="G5" s="128"/>
    </row>
    <row r="6" spans="1:8" s="53" customFormat="1" ht="18" customHeight="1" x14ac:dyDescent="0.35">
      <c r="A6" s="43">
        <v>2012</v>
      </c>
      <c r="B6" s="173">
        <v>572642.99999999907</v>
      </c>
      <c r="C6" s="56">
        <v>0.19414317381340451</v>
      </c>
      <c r="D6" s="56">
        <v>0</v>
      </c>
      <c r="E6" s="188">
        <v>0</v>
      </c>
      <c r="G6" s="128"/>
    </row>
    <row r="7" spans="1:8" s="53" customFormat="1" ht="18" customHeight="1" x14ac:dyDescent="0.35">
      <c r="A7" s="43">
        <v>2013</v>
      </c>
      <c r="B7" s="173">
        <v>589799</v>
      </c>
      <c r="C7" s="56">
        <v>2.9959328936180141E-2</v>
      </c>
      <c r="D7" s="56">
        <v>0</v>
      </c>
      <c r="E7" s="188">
        <v>0</v>
      </c>
      <c r="G7" s="128"/>
    </row>
    <row r="8" spans="1:8" s="53" customFormat="1" ht="18" customHeight="1" x14ac:dyDescent="0.35">
      <c r="A8" s="43">
        <v>2014</v>
      </c>
      <c r="B8" s="173">
        <v>436692.99999999889</v>
      </c>
      <c r="C8" s="56">
        <v>-0.2595901315532938</v>
      </c>
      <c r="D8" s="56">
        <v>0</v>
      </c>
      <c r="E8" s="188">
        <v>0</v>
      </c>
      <c r="G8" s="128"/>
    </row>
    <row r="9" spans="1:8" s="53" customFormat="1" ht="18" customHeight="1" x14ac:dyDescent="0.35">
      <c r="A9" s="43">
        <v>2015</v>
      </c>
      <c r="B9" s="173">
        <v>513348.99999999802</v>
      </c>
      <c r="C9" s="56">
        <v>0.17553750575346827</v>
      </c>
      <c r="D9" s="56">
        <v>0</v>
      </c>
      <c r="E9" s="188">
        <v>0</v>
      </c>
      <c r="G9" s="128"/>
    </row>
    <row r="10" spans="1:8" s="53" customFormat="1" ht="18" customHeight="1" x14ac:dyDescent="0.35">
      <c r="A10" s="43">
        <v>2016</v>
      </c>
      <c r="B10" s="173">
        <v>532499.99999999802</v>
      </c>
      <c r="C10" s="56">
        <v>3.7306004297271489E-2</v>
      </c>
      <c r="D10" s="56">
        <v>0</v>
      </c>
      <c r="E10" s="188">
        <v>0</v>
      </c>
      <c r="G10" s="128"/>
    </row>
    <row r="11" spans="1:8" s="53" customFormat="1" ht="18" customHeight="1" x14ac:dyDescent="0.35">
      <c r="A11" s="43">
        <v>2017</v>
      </c>
      <c r="B11" s="173">
        <v>491768.99999999901</v>
      </c>
      <c r="C11" s="56">
        <v>-7.6490140845068888E-2</v>
      </c>
      <c r="D11" s="56">
        <v>0</v>
      </c>
      <c r="E11" s="188">
        <v>0</v>
      </c>
      <c r="G11" s="128"/>
    </row>
    <row r="12" spans="1:8" s="53" customFormat="1" ht="18" customHeight="1" x14ac:dyDescent="0.35">
      <c r="A12" s="43">
        <v>2018</v>
      </c>
      <c r="B12" s="173">
        <v>421397.99999999697</v>
      </c>
      <c r="C12" s="56">
        <v>-0.14309767390787576</v>
      </c>
      <c r="D12" s="56">
        <v>0</v>
      </c>
      <c r="E12" s="188">
        <v>0</v>
      </c>
      <c r="H12" s="128"/>
    </row>
    <row r="13" spans="1:8" s="53" customFormat="1" ht="18" customHeight="1" x14ac:dyDescent="0.35">
      <c r="A13" s="43">
        <v>2019</v>
      </c>
      <c r="B13" s="173">
        <v>440934</v>
      </c>
      <c r="C13" s="56">
        <v>4.6359973231963947E-2</v>
      </c>
      <c r="D13" s="56">
        <v>0</v>
      </c>
      <c r="E13" s="188">
        <v>0</v>
      </c>
      <c r="H13" s="128"/>
    </row>
    <row r="14" spans="1:8" s="53" customFormat="1" ht="18" customHeight="1" thickBot="1" x14ac:dyDescent="0.4">
      <c r="A14" s="48">
        <v>2020</v>
      </c>
      <c r="B14" s="203">
        <v>638985.99999999907</v>
      </c>
      <c r="C14" s="57">
        <v>0.44916472760095405</v>
      </c>
      <c r="D14" s="57">
        <v>0</v>
      </c>
      <c r="E14" s="204">
        <v>0</v>
      </c>
      <c r="H14" s="128"/>
    </row>
    <row r="15" spans="1:8" s="53" customFormat="1" ht="18" customHeight="1" thickTop="1" x14ac:dyDescent="0.35">
      <c r="A15" s="43">
        <v>2021</v>
      </c>
      <c r="B15" s="173">
        <v>645568.78514565004</v>
      </c>
      <c r="C15" s="56">
        <v>1.0301923900760013E-2</v>
      </c>
      <c r="D15" s="56">
        <v>-1.5280947052120908E-3</v>
      </c>
      <c r="E15" s="188">
        <v>-988</v>
      </c>
      <c r="H15" s="128"/>
    </row>
    <row r="16" spans="1:8" s="53" customFormat="1" ht="18" customHeight="1" x14ac:dyDescent="0.35">
      <c r="A16" s="43">
        <v>2022</v>
      </c>
      <c r="B16" s="173">
        <v>527302.47640723106</v>
      </c>
      <c r="C16" s="56">
        <v>-0.18319706816638648</v>
      </c>
      <c r="D16" s="56">
        <v>0</v>
      </c>
      <c r="E16" s="188">
        <v>0</v>
      </c>
      <c r="H16" s="128"/>
    </row>
    <row r="17" spans="1:8" s="53" customFormat="1" ht="18" customHeight="1" x14ac:dyDescent="0.35">
      <c r="A17" s="43">
        <v>2023</v>
      </c>
      <c r="B17" s="173">
        <v>479913.748440567</v>
      </c>
      <c r="C17" s="56">
        <v>-8.9870103189248374E-2</v>
      </c>
      <c r="D17" s="56">
        <v>0</v>
      </c>
      <c r="E17" s="188">
        <v>0</v>
      </c>
      <c r="H17" s="128"/>
    </row>
    <row r="18" spans="1:8" s="53" customFormat="1" ht="18" customHeight="1" x14ac:dyDescent="0.35">
      <c r="A18" s="43">
        <v>2024</v>
      </c>
      <c r="B18" s="173">
        <v>474521.01573246799</v>
      </c>
      <c r="C18" s="56">
        <v>-1.1236878971736419E-2</v>
      </c>
      <c r="D18" s="56">
        <v>0</v>
      </c>
      <c r="E18" s="188">
        <v>0</v>
      </c>
      <c r="H18" s="128"/>
    </row>
    <row r="19" spans="1:8" s="53" customFormat="1" ht="18" customHeight="1" x14ac:dyDescent="0.35">
      <c r="A19" s="43">
        <v>2025</v>
      </c>
      <c r="B19" s="173">
        <v>474578.29333976499</v>
      </c>
      <c r="C19" s="56">
        <v>1.2070615504478077E-4</v>
      </c>
      <c r="D19" s="56">
        <v>0</v>
      </c>
      <c r="E19" s="188">
        <v>0</v>
      </c>
      <c r="H19" s="128"/>
    </row>
    <row r="20" spans="1:8" s="53" customFormat="1" ht="18" customHeight="1" x14ac:dyDescent="0.35">
      <c r="A20" s="43">
        <v>2026</v>
      </c>
      <c r="B20" s="173">
        <v>477604.18086109601</v>
      </c>
      <c r="C20" s="56">
        <v>6.3759501093840765E-3</v>
      </c>
      <c r="D20" s="56">
        <v>0</v>
      </c>
      <c r="E20" s="188">
        <v>0</v>
      </c>
      <c r="H20" s="128"/>
    </row>
    <row r="21" spans="1:8" s="53" customFormat="1" ht="18" customHeight="1" x14ac:dyDescent="0.35">
      <c r="A21" s="43">
        <v>2027</v>
      </c>
      <c r="B21" s="173">
        <v>466405.26674761402</v>
      </c>
      <c r="C21" s="56">
        <v>-2.3448107370607429E-2</v>
      </c>
      <c r="D21" s="56">
        <v>0</v>
      </c>
      <c r="E21" s="188">
        <v>0</v>
      </c>
      <c r="H21" s="128"/>
    </row>
    <row r="22" spans="1:8" s="53" customFormat="1" ht="18" customHeight="1" x14ac:dyDescent="0.35">
      <c r="A22" s="43">
        <v>2028</v>
      </c>
      <c r="B22" s="173">
        <v>471511.00048188999</v>
      </c>
      <c r="C22" s="56">
        <v>1.0946989878308555E-2</v>
      </c>
      <c r="D22" s="56">
        <v>0</v>
      </c>
      <c r="E22" s="188">
        <v>0</v>
      </c>
      <c r="G22" s="171"/>
      <c r="H22" s="128"/>
    </row>
    <row r="23" spans="1:8" s="53" customFormat="1" ht="18" customHeight="1" x14ac:dyDescent="0.35">
      <c r="A23" s="43">
        <v>2029</v>
      </c>
      <c r="B23" s="173">
        <v>477460.63177786703</v>
      </c>
      <c r="C23" s="56">
        <v>1.2618223731570399E-2</v>
      </c>
      <c r="D23" s="56">
        <v>0</v>
      </c>
      <c r="E23" s="188">
        <v>0</v>
      </c>
      <c r="G23" s="171"/>
      <c r="H23" s="128"/>
    </row>
    <row r="24" spans="1:8" s="53" customFormat="1" ht="18" customHeight="1" x14ac:dyDescent="0.35">
      <c r="A24" s="43">
        <v>2030</v>
      </c>
      <c r="B24" s="173">
        <v>481365.19269427797</v>
      </c>
      <c r="C24" s="56">
        <v>8.1777651528502915E-3</v>
      </c>
      <c r="D24" s="56">
        <v>0</v>
      </c>
      <c r="E24" s="188">
        <v>0</v>
      </c>
      <c r="G24" s="171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56</v>
      </c>
      <c r="B26" s="30"/>
      <c r="C26" s="30"/>
      <c r="G26" s="128"/>
    </row>
    <row r="27" spans="1:8" ht="21.75" customHeight="1" x14ac:dyDescent="0.35">
      <c r="A27" s="119"/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32" t="str">
        <f>Headings!F28</f>
        <v>Page 28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7" customWidth="1"/>
    <col min="2" max="2" width="20.7265625" style="107" customWidth="1"/>
    <col min="3" max="3" width="10.7265625" style="107" customWidth="1"/>
    <col min="4" max="5" width="17.7265625" style="108" customWidth="1"/>
    <col min="6" max="16384" width="10.7265625" style="108"/>
  </cols>
  <sheetData>
    <row r="1" spans="1:8" ht="23.4" x14ac:dyDescent="0.35">
      <c r="A1" s="233" t="str">
        <f>Headings!E29</f>
        <v>August 2021 Gambling Tax Forecast</v>
      </c>
      <c r="B1" s="234"/>
      <c r="C1" s="234"/>
      <c r="D1" s="234"/>
      <c r="E1" s="234"/>
    </row>
    <row r="2" spans="1:8" ht="21.75" customHeight="1" x14ac:dyDescent="0.35">
      <c r="A2" s="233" t="s">
        <v>86</v>
      </c>
      <c r="B2" s="234"/>
      <c r="C2" s="234"/>
      <c r="D2" s="234"/>
      <c r="E2" s="234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8" s="53" customFormat="1" ht="18" customHeight="1" x14ac:dyDescent="0.35">
      <c r="A5" s="38">
        <v>2011</v>
      </c>
      <c r="B5" s="39">
        <v>2405747.1</v>
      </c>
      <c r="C5" s="74" t="s">
        <v>80</v>
      </c>
      <c r="D5" s="51">
        <v>0</v>
      </c>
      <c r="E5" s="42">
        <v>0</v>
      </c>
      <c r="G5" s="128"/>
    </row>
    <row r="6" spans="1:8" s="53" customFormat="1" ht="18" customHeight="1" x14ac:dyDescent="0.35">
      <c r="A6" s="43">
        <v>2012</v>
      </c>
      <c r="B6" s="44">
        <v>1826238.15</v>
      </c>
      <c r="C6" s="45">
        <v>-0.24088523269964668</v>
      </c>
      <c r="D6" s="46">
        <v>0</v>
      </c>
      <c r="E6" s="47">
        <v>0</v>
      </c>
      <c r="G6" s="128"/>
    </row>
    <row r="7" spans="1:8" s="53" customFormat="1" ht="18" customHeight="1" x14ac:dyDescent="0.35">
      <c r="A7" s="43">
        <v>2013</v>
      </c>
      <c r="B7" s="44">
        <v>2102641.6899999995</v>
      </c>
      <c r="C7" s="46">
        <v>0.15135131198524121</v>
      </c>
      <c r="D7" s="46">
        <v>0</v>
      </c>
      <c r="E7" s="47">
        <v>0</v>
      </c>
      <c r="G7" s="128"/>
    </row>
    <row r="8" spans="1:8" s="53" customFormat="1" ht="18" customHeight="1" x14ac:dyDescent="0.35">
      <c r="A8" s="43">
        <v>2014</v>
      </c>
      <c r="B8" s="44">
        <v>2521819.6599999997</v>
      </c>
      <c r="C8" s="45">
        <v>0.19935777550382361</v>
      </c>
      <c r="D8" s="46">
        <v>0</v>
      </c>
      <c r="E8" s="47">
        <v>0</v>
      </c>
      <c r="G8" s="128"/>
    </row>
    <row r="9" spans="1:8" s="53" customFormat="1" ht="18" customHeight="1" x14ac:dyDescent="0.35">
      <c r="A9" s="43">
        <v>2015</v>
      </c>
      <c r="B9" s="44">
        <v>2437669.41</v>
      </c>
      <c r="C9" s="45">
        <v>-3.3368861118324156E-2</v>
      </c>
      <c r="D9" s="46">
        <v>0</v>
      </c>
      <c r="E9" s="47">
        <v>0</v>
      </c>
      <c r="G9" s="128"/>
    </row>
    <row r="10" spans="1:8" s="53" customFormat="1" ht="18" customHeight="1" x14ac:dyDescent="0.35">
      <c r="A10" s="43">
        <v>2016</v>
      </c>
      <c r="B10" s="44">
        <v>2609974.0699999998</v>
      </c>
      <c r="C10" s="45">
        <v>7.0684178622892002E-2</v>
      </c>
      <c r="D10" s="46">
        <v>0</v>
      </c>
      <c r="E10" s="47">
        <v>0</v>
      </c>
      <c r="G10" s="128"/>
    </row>
    <row r="11" spans="1:8" s="53" customFormat="1" ht="18" customHeight="1" x14ac:dyDescent="0.35">
      <c r="A11" s="43">
        <v>2017</v>
      </c>
      <c r="B11" s="44">
        <v>2731608.1999999997</v>
      </c>
      <c r="C11" s="45">
        <v>4.6603577942825991E-2</v>
      </c>
      <c r="D11" s="46">
        <v>0</v>
      </c>
      <c r="E11" s="47">
        <v>0</v>
      </c>
      <c r="G11" s="128"/>
    </row>
    <row r="12" spans="1:8" s="53" customFormat="1" ht="18" customHeight="1" x14ac:dyDescent="0.35">
      <c r="A12" s="43">
        <v>2018</v>
      </c>
      <c r="B12" s="44">
        <v>2313241.1899999995</v>
      </c>
      <c r="C12" s="45">
        <v>-0.15315776618330557</v>
      </c>
      <c r="D12" s="46">
        <v>0</v>
      </c>
      <c r="E12" s="47">
        <v>0</v>
      </c>
      <c r="H12" s="128"/>
    </row>
    <row r="13" spans="1:8" s="53" customFormat="1" ht="18" customHeight="1" x14ac:dyDescent="0.35">
      <c r="A13" s="43">
        <v>2019</v>
      </c>
      <c r="B13" s="44">
        <v>2486780.3599999994</v>
      </c>
      <c r="C13" s="45">
        <v>7.5019920426023567E-2</v>
      </c>
      <c r="D13" s="46">
        <v>0</v>
      </c>
      <c r="E13" s="47">
        <v>0</v>
      </c>
      <c r="H13" s="128"/>
    </row>
    <row r="14" spans="1:8" s="53" customFormat="1" ht="18" customHeight="1" thickBot="1" x14ac:dyDescent="0.4">
      <c r="A14" s="48">
        <v>2020</v>
      </c>
      <c r="B14" s="49">
        <v>1556790.81</v>
      </c>
      <c r="C14" s="50">
        <v>-0.37397333715471337</v>
      </c>
      <c r="D14" s="55">
        <v>0</v>
      </c>
      <c r="E14" s="77">
        <v>0</v>
      </c>
      <c r="H14" s="128"/>
    </row>
    <row r="15" spans="1:8" s="53" customFormat="1" ht="18" customHeight="1" thickTop="1" x14ac:dyDescent="0.35">
      <c r="A15" s="43">
        <v>2021</v>
      </c>
      <c r="B15" s="44">
        <v>2170508.8202018263</v>
      </c>
      <c r="C15" s="45">
        <v>0.39421995958585221</v>
      </c>
      <c r="D15" s="46">
        <v>2.6369954807045959E-2</v>
      </c>
      <c r="E15" s="47">
        <v>55765.681009024847</v>
      </c>
      <c r="H15" s="128"/>
    </row>
    <row r="16" spans="1:8" s="53" customFormat="1" ht="18" customHeight="1" x14ac:dyDescent="0.35">
      <c r="A16" s="43">
        <v>2022</v>
      </c>
      <c r="B16" s="44">
        <v>2469064.4816718269</v>
      </c>
      <c r="C16" s="45">
        <v>0.13755100126349129</v>
      </c>
      <c r="D16" s="46">
        <v>4.0860184226483298E-3</v>
      </c>
      <c r="E16" s="47">
        <v>10047.588327806909</v>
      </c>
      <c r="H16" s="128"/>
    </row>
    <row r="17" spans="1:8" s="53" customFormat="1" ht="18" customHeight="1" x14ac:dyDescent="0.35">
      <c r="A17" s="43">
        <v>2023</v>
      </c>
      <c r="B17" s="44">
        <v>2734431.7973796898</v>
      </c>
      <c r="C17" s="45">
        <v>0.10747686732271178</v>
      </c>
      <c r="D17" s="46">
        <v>5.0475544393284721E-3</v>
      </c>
      <c r="E17" s="47">
        <v>13732.875919094775</v>
      </c>
      <c r="H17" s="128"/>
    </row>
    <row r="18" spans="1:8" s="53" customFormat="1" ht="18" customHeight="1" x14ac:dyDescent="0.35">
      <c r="A18" s="43">
        <v>2024</v>
      </c>
      <c r="B18" s="44">
        <v>2199266.4395371121</v>
      </c>
      <c r="C18" s="45">
        <v>-0.1957135512962539</v>
      </c>
      <c r="D18" s="46">
        <v>4.4995627511515979E-2</v>
      </c>
      <c r="E18" s="47">
        <v>94696.447436474264</v>
      </c>
      <c r="H18" s="128"/>
    </row>
    <row r="19" spans="1:8" s="53" customFormat="1" ht="18" customHeight="1" x14ac:dyDescent="0.35">
      <c r="A19" s="43">
        <v>2025</v>
      </c>
      <c r="B19" s="44">
        <v>139203.65524154331</v>
      </c>
      <c r="C19" s="45">
        <v>-0.93670450622124624</v>
      </c>
      <c r="D19" s="46">
        <v>-8.1710059665176527E-2</v>
      </c>
      <c r="E19" s="47">
        <v>-12386.435346607293</v>
      </c>
      <c r="H19" s="128"/>
    </row>
    <row r="20" spans="1:8" s="53" customFormat="1" ht="18" customHeight="1" x14ac:dyDescent="0.35">
      <c r="A20" s="43">
        <v>2026</v>
      </c>
      <c r="B20" s="44">
        <v>105075.32651507432</v>
      </c>
      <c r="C20" s="45">
        <v>-0.24516833747828115</v>
      </c>
      <c r="D20" s="46">
        <v>-0.14459145746960844</v>
      </c>
      <c r="E20" s="47">
        <v>-17761.09759199628</v>
      </c>
      <c r="H20" s="128"/>
    </row>
    <row r="21" spans="1:8" s="53" customFormat="1" ht="18" customHeight="1" x14ac:dyDescent="0.35">
      <c r="A21" s="43">
        <v>2027</v>
      </c>
      <c r="B21" s="44">
        <v>87695.200234582662</v>
      </c>
      <c r="C21" s="45">
        <v>-0.16540635044325347</v>
      </c>
      <c r="D21" s="46">
        <v>-0.1771225304454328</v>
      </c>
      <c r="E21" s="47">
        <v>-18876.195239464112</v>
      </c>
      <c r="H21" s="128"/>
    </row>
    <row r="22" spans="1:8" s="53" customFormat="1" ht="18" customHeight="1" x14ac:dyDescent="0.35">
      <c r="A22" s="43">
        <v>2028</v>
      </c>
      <c r="B22" s="44">
        <v>76522.262702980152</v>
      </c>
      <c r="C22" s="45">
        <v>-0.12740648863010928</v>
      </c>
      <c r="D22" s="46">
        <v>-0.17675437246160053</v>
      </c>
      <c r="E22" s="47">
        <v>-16429.65850161908</v>
      </c>
      <c r="G22" s="108"/>
      <c r="H22" s="128"/>
    </row>
    <row r="23" spans="1:8" s="53" customFormat="1" ht="18" customHeight="1" x14ac:dyDescent="0.35">
      <c r="A23" s="43">
        <v>2029</v>
      </c>
      <c r="B23" s="44">
        <v>76570.671272909618</v>
      </c>
      <c r="C23" s="45">
        <v>6.3260766500539134E-4</v>
      </c>
      <c r="D23" s="46">
        <v>-0.1750447235253012</v>
      </c>
      <c r="E23" s="47">
        <v>-16247.295296285389</v>
      </c>
      <c r="G23" s="168"/>
      <c r="H23" s="128"/>
    </row>
    <row r="24" spans="1:8" s="53" customFormat="1" ht="18" customHeight="1" x14ac:dyDescent="0.35">
      <c r="A24" s="43">
        <v>2030</v>
      </c>
      <c r="B24" s="44">
        <v>77585.450784378278</v>
      </c>
      <c r="C24" s="45">
        <v>1.3252848572423037E-2</v>
      </c>
      <c r="D24" s="46">
        <v>-0.23045782671692405</v>
      </c>
      <c r="E24" s="47">
        <v>-23234.820641913626</v>
      </c>
      <c r="G24" s="171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119</v>
      </c>
      <c r="B26" s="30"/>
      <c r="C26" s="30"/>
      <c r="G26" s="128"/>
    </row>
    <row r="27" spans="1:8" ht="21.75" customHeight="1" x14ac:dyDescent="0.35">
      <c r="A27" s="119" t="s">
        <v>212</v>
      </c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32" t="str">
        <f>Headings!F29</f>
        <v>Page 29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6" width="19.08984375" style="19" bestFit="1" customWidth="1"/>
    <col min="7" max="16384" width="10.7265625" style="19"/>
  </cols>
  <sheetData>
    <row r="1" spans="1:6" ht="23.4" x14ac:dyDescent="0.35">
      <c r="A1" s="233" t="str">
        <f>Headings!E3</f>
        <v>August 2021 Unincorporated Assessed Value Forecast</v>
      </c>
      <c r="B1" s="234"/>
      <c r="C1" s="234"/>
      <c r="D1" s="234"/>
      <c r="E1" s="234"/>
    </row>
    <row r="2" spans="1:6" ht="21.75" customHeight="1" x14ac:dyDescent="0.35">
      <c r="A2" s="233" t="s">
        <v>86</v>
      </c>
      <c r="B2" s="234"/>
      <c r="C2" s="234"/>
      <c r="D2" s="234"/>
      <c r="E2" s="234"/>
    </row>
    <row r="4" spans="1:6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6" ht="18" customHeight="1" x14ac:dyDescent="0.35">
      <c r="A5" s="38">
        <v>2011</v>
      </c>
      <c r="B5" s="39">
        <v>39449376049.999992</v>
      </c>
      <c r="C5" s="74" t="s">
        <v>80</v>
      </c>
      <c r="D5" s="51">
        <v>0</v>
      </c>
      <c r="E5" s="42">
        <v>0</v>
      </c>
    </row>
    <row r="6" spans="1:6" ht="18" customHeight="1" x14ac:dyDescent="0.35">
      <c r="A6" s="43">
        <v>2012</v>
      </c>
      <c r="B6" s="44">
        <v>32758485327</v>
      </c>
      <c r="C6" s="45">
        <v>-0.16960701012151991</v>
      </c>
      <c r="D6" s="46">
        <v>0</v>
      </c>
      <c r="E6" s="47">
        <v>0</v>
      </c>
    </row>
    <row r="7" spans="1:6" ht="18" customHeight="1" x14ac:dyDescent="0.35">
      <c r="A7" s="52">
        <v>2013</v>
      </c>
      <c r="B7" s="44">
        <v>30016733777.777802</v>
      </c>
      <c r="C7" s="46">
        <v>-8.3695919449682465E-2</v>
      </c>
      <c r="D7" s="46">
        <v>0</v>
      </c>
      <c r="E7" s="47">
        <v>0</v>
      </c>
      <c r="F7" s="36"/>
    </row>
    <row r="8" spans="1:6" ht="18" customHeight="1" x14ac:dyDescent="0.35">
      <c r="A8" s="43">
        <v>2014</v>
      </c>
      <c r="B8" s="44">
        <v>31876016756</v>
      </c>
      <c r="C8" s="45">
        <v>6.1941548737014074E-2</v>
      </c>
      <c r="D8" s="46">
        <v>0</v>
      </c>
      <c r="E8" s="47">
        <v>0</v>
      </c>
    </row>
    <row r="9" spans="1:6" ht="18" customHeight="1" x14ac:dyDescent="0.35">
      <c r="A9" s="43">
        <v>2015</v>
      </c>
      <c r="B9" s="44">
        <v>36080918262</v>
      </c>
      <c r="C9" s="45">
        <v>0.13191427078819418</v>
      </c>
      <c r="D9" s="46">
        <v>0</v>
      </c>
      <c r="E9" s="47">
        <v>0</v>
      </c>
    </row>
    <row r="10" spans="1:6" ht="18" customHeight="1" x14ac:dyDescent="0.35">
      <c r="A10" s="43">
        <v>2016</v>
      </c>
      <c r="B10" s="44">
        <v>36633108444.444504</v>
      </c>
      <c r="C10" s="45">
        <v>1.5304216440246821E-2</v>
      </c>
      <c r="D10" s="46">
        <v>0</v>
      </c>
      <c r="E10" s="47">
        <v>0</v>
      </c>
    </row>
    <row r="11" spans="1:6" ht="18" customHeight="1" x14ac:dyDescent="0.35">
      <c r="A11" s="43">
        <v>2017</v>
      </c>
      <c r="B11" s="44">
        <v>39044967515</v>
      </c>
      <c r="C11" s="45">
        <v>6.5838231396966318E-2</v>
      </c>
      <c r="D11" s="46">
        <v>0</v>
      </c>
      <c r="E11" s="47">
        <v>0</v>
      </c>
    </row>
    <row r="12" spans="1:6" ht="18" customHeight="1" x14ac:dyDescent="0.35">
      <c r="A12" s="43">
        <v>2018</v>
      </c>
      <c r="B12" s="44">
        <v>43501122097</v>
      </c>
      <c r="C12" s="45">
        <v>0.11412878190481446</v>
      </c>
      <c r="D12" s="46">
        <v>0</v>
      </c>
      <c r="E12" s="47">
        <v>0</v>
      </c>
    </row>
    <row r="13" spans="1:6" ht="18" customHeight="1" x14ac:dyDescent="0.35">
      <c r="A13" s="43">
        <v>2019</v>
      </c>
      <c r="B13" s="44">
        <v>48607292257</v>
      </c>
      <c r="C13" s="45">
        <v>0.11738019420772927</v>
      </c>
      <c r="D13" s="46">
        <v>0</v>
      </c>
      <c r="E13" s="47">
        <v>0</v>
      </c>
    </row>
    <row r="14" spans="1:6" ht="18" customHeight="1" x14ac:dyDescent="0.35">
      <c r="A14" s="43">
        <v>2020</v>
      </c>
      <c r="B14" s="44">
        <v>50973173419</v>
      </c>
      <c r="C14" s="45">
        <v>4.8673379078409518E-2</v>
      </c>
      <c r="D14" s="46">
        <v>0</v>
      </c>
      <c r="E14" s="47">
        <v>0</v>
      </c>
      <c r="F14" s="200"/>
    </row>
    <row r="15" spans="1:6" ht="18" customHeight="1" thickBot="1" x14ac:dyDescent="0.4">
      <c r="A15" s="48">
        <v>2021</v>
      </c>
      <c r="B15" s="49">
        <v>51792407262.999985</v>
      </c>
      <c r="C15" s="50">
        <v>1.6071862688749494E-2</v>
      </c>
      <c r="D15" s="55">
        <v>0</v>
      </c>
      <c r="E15" s="77">
        <v>0</v>
      </c>
      <c r="F15" s="200"/>
    </row>
    <row r="16" spans="1:6" ht="18" customHeight="1" thickTop="1" x14ac:dyDescent="0.35">
      <c r="A16" s="43">
        <v>2022</v>
      </c>
      <c r="B16" s="44">
        <v>58360777660.592285</v>
      </c>
      <c r="C16" s="45">
        <v>0.12682110650386158</v>
      </c>
      <c r="D16" s="46">
        <v>8.4923194245463129E-3</v>
      </c>
      <c r="E16" s="47">
        <v>491444859.03619385</v>
      </c>
      <c r="F16" s="200"/>
    </row>
    <row r="17" spans="1:6" ht="18" customHeight="1" x14ac:dyDescent="0.35">
      <c r="A17" s="43">
        <v>2023</v>
      </c>
      <c r="B17" s="44">
        <v>61879792999.294189</v>
      </c>
      <c r="C17" s="45">
        <v>6.0297608766753941E-2</v>
      </c>
      <c r="D17" s="46">
        <v>1.4957544656211796E-2</v>
      </c>
      <c r="E17" s="47">
        <v>911929540.28199768</v>
      </c>
      <c r="F17" s="200"/>
    </row>
    <row r="18" spans="1:6" ht="18" customHeight="1" x14ac:dyDescent="0.35">
      <c r="A18" s="43">
        <v>2024</v>
      </c>
      <c r="B18" s="44">
        <v>61394977878.353889</v>
      </c>
      <c r="C18" s="45">
        <v>-7.834788990742636E-3</v>
      </c>
      <c r="D18" s="46">
        <v>1.7464386719404867E-2</v>
      </c>
      <c r="E18" s="47">
        <v>1053821293.6907196</v>
      </c>
      <c r="F18" s="200"/>
    </row>
    <row r="19" spans="1:6" ht="18" customHeight="1" x14ac:dyDescent="0.35">
      <c r="A19" s="43">
        <v>2025</v>
      </c>
      <c r="B19" s="44">
        <v>61015047324.591324</v>
      </c>
      <c r="C19" s="45">
        <v>-6.1883001980284069E-3</v>
      </c>
      <c r="D19" s="46">
        <v>1.8094017221814251E-2</v>
      </c>
      <c r="E19" s="47">
        <v>1084386410.6908264</v>
      </c>
      <c r="F19" s="200"/>
    </row>
    <row r="20" spans="1:6" s="135" customFormat="1" ht="18" customHeight="1" x14ac:dyDescent="0.35">
      <c r="A20" s="43">
        <v>2026</v>
      </c>
      <c r="B20" s="44">
        <v>58782770326.987518</v>
      </c>
      <c r="C20" s="45">
        <v>-3.6585680016413158E-2</v>
      </c>
      <c r="D20" s="46">
        <v>1.8679785618883171E-2</v>
      </c>
      <c r="E20" s="47">
        <v>1077914339.0236969</v>
      </c>
      <c r="F20" s="200"/>
    </row>
    <row r="21" spans="1:6" s="155" customFormat="1" ht="18" customHeight="1" x14ac:dyDescent="0.35">
      <c r="A21" s="43">
        <v>2027</v>
      </c>
      <c r="B21" s="44">
        <v>60128550028.890251</v>
      </c>
      <c r="C21" s="45">
        <v>2.2894118368641747E-2</v>
      </c>
      <c r="D21" s="46">
        <v>1.9177885079540991E-2</v>
      </c>
      <c r="E21" s="47">
        <v>1131439799.9947739</v>
      </c>
      <c r="F21" s="200"/>
    </row>
    <row r="22" spans="1:6" s="157" customFormat="1" ht="18" customHeight="1" x14ac:dyDescent="0.35">
      <c r="A22" s="43">
        <v>2028</v>
      </c>
      <c r="B22" s="44">
        <v>58869242002.992371</v>
      </c>
      <c r="C22" s="45">
        <v>-2.0943595434994133E-2</v>
      </c>
      <c r="D22" s="46">
        <v>1.6929407754620041E-2</v>
      </c>
      <c r="E22" s="47">
        <v>980030073.3505249</v>
      </c>
      <c r="F22" s="200"/>
    </row>
    <row r="23" spans="1:6" s="167" customFormat="1" ht="18" customHeight="1" x14ac:dyDescent="0.35">
      <c r="A23" s="43">
        <v>2029</v>
      </c>
      <c r="B23" s="44">
        <v>62069340778.35556</v>
      </c>
      <c r="C23" s="45">
        <v>5.4359435699894432E-2</v>
      </c>
      <c r="D23" s="46">
        <v>1.6624727287548824E-2</v>
      </c>
      <c r="E23" s="47">
        <v>1015011572.7671356</v>
      </c>
      <c r="F23" s="200"/>
    </row>
    <row r="24" spans="1:6" s="171" customFormat="1" ht="18" customHeight="1" x14ac:dyDescent="0.35">
      <c r="A24" s="43">
        <v>2030</v>
      </c>
      <c r="B24" s="44">
        <v>65245636170.974525</v>
      </c>
      <c r="C24" s="45">
        <v>5.1173338604662444E-2</v>
      </c>
      <c r="D24" s="46">
        <v>1.634474710054401E-2</v>
      </c>
      <c r="E24" s="47">
        <v>1049273315.6451187</v>
      </c>
      <c r="F24" s="200"/>
    </row>
    <row r="25" spans="1:6" s="100" customFormat="1" ht="21.75" customHeight="1" x14ac:dyDescent="0.35">
      <c r="A25" s="25" t="s">
        <v>4</v>
      </c>
      <c r="B25" s="97"/>
      <c r="C25" s="45"/>
      <c r="D25" s="45"/>
      <c r="E25" s="71"/>
    </row>
    <row r="26" spans="1:6" ht="21.75" customHeight="1" x14ac:dyDescent="0.35">
      <c r="A26" s="26" t="s">
        <v>139</v>
      </c>
      <c r="B26" s="3"/>
      <c r="C26" s="3"/>
    </row>
    <row r="27" spans="1:6" ht="21.75" customHeight="1" x14ac:dyDescent="0.35">
      <c r="A27" s="30" t="s">
        <v>175</v>
      </c>
      <c r="B27" s="3"/>
      <c r="C27" s="3"/>
    </row>
    <row r="28" spans="1:6" ht="21.75" customHeight="1" x14ac:dyDescent="0.35">
      <c r="A28" s="119"/>
      <c r="B28" s="3"/>
      <c r="C28" s="3"/>
    </row>
    <row r="29" spans="1:6" ht="21.75" customHeight="1" x14ac:dyDescent="0.35">
      <c r="A29" s="117"/>
      <c r="B29" s="3"/>
      <c r="C29" s="3"/>
    </row>
    <row r="30" spans="1:6" ht="21.75" customHeight="1" x14ac:dyDescent="0.35">
      <c r="A30" s="232" t="str">
        <f>Headings!F3</f>
        <v>Page 3</v>
      </c>
      <c r="B30" s="235"/>
      <c r="C30" s="235"/>
      <c r="D30" s="235"/>
      <c r="E30" s="234"/>
    </row>
    <row r="32" spans="1:6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0" customWidth="1"/>
    <col min="2" max="2" width="20.7265625" style="170" customWidth="1"/>
    <col min="3" max="3" width="10.7265625" style="170" customWidth="1"/>
    <col min="4" max="5" width="17.7265625" style="171" customWidth="1"/>
    <col min="6" max="16384" width="10.7265625" style="171"/>
  </cols>
  <sheetData>
    <row r="1" spans="1:8" ht="23.4" x14ac:dyDescent="0.35">
      <c r="A1" s="233" t="str">
        <f>Headings!E30</f>
        <v>August 2021 E-911 Tax Forecast</v>
      </c>
      <c r="B1" s="234"/>
      <c r="C1" s="234"/>
      <c r="D1" s="234"/>
      <c r="E1" s="234"/>
    </row>
    <row r="2" spans="1:8" ht="21.75" customHeight="1" x14ac:dyDescent="0.35">
      <c r="A2" s="233" t="s">
        <v>86</v>
      </c>
      <c r="B2" s="234"/>
      <c r="C2" s="234"/>
      <c r="D2" s="234"/>
      <c r="E2" s="234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8" s="53" customFormat="1" ht="18" customHeight="1" x14ac:dyDescent="0.35">
      <c r="A5" s="38">
        <v>2011</v>
      </c>
      <c r="B5" s="39">
        <v>0</v>
      </c>
      <c r="C5" s="78" t="s">
        <v>80</v>
      </c>
      <c r="D5" s="78" t="s">
        <v>80</v>
      </c>
      <c r="E5" s="42">
        <v>0</v>
      </c>
      <c r="G5" s="128"/>
    </row>
    <row r="6" spans="1:8" s="53" customFormat="1" ht="18" customHeight="1" x14ac:dyDescent="0.35">
      <c r="A6" s="43">
        <v>2012</v>
      </c>
      <c r="B6" s="44">
        <v>23736718.556170613</v>
      </c>
      <c r="C6" s="87" t="s">
        <v>80</v>
      </c>
      <c r="D6" s="56">
        <v>0</v>
      </c>
      <c r="E6" s="47">
        <v>0</v>
      </c>
      <c r="G6" s="128"/>
    </row>
    <row r="7" spans="1:8" s="53" customFormat="1" ht="18" customHeight="1" x14ac:dyDescent="0.35">
      <c r="A7" s="43">
        <v>2013</v>
      </c>
      <c r="B7" s="44">
        <v>23317377.920000002</v>
      </c>
      <c r="C7" s="56">
        <v>-1.766632717906147E-2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2014</v>
      </c>
      <c r="B8" s="44">
        <v>24453879</v>
      </c>
      <c r="C8" s="56">
        <v>4.8740518076227923E-2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2015</v>
      </c>
      <c r="B9" s="44">
        <v>23082630</v>
      </c>
      <c r="C9" s="56">
        <v>-5.607490737972487E-2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2016</v>
      </c>
      <c r="B10" s="44">
        <v>23228850</v>
      </c>
      <c r="C10" s="56">
        <v>6.3346334451490627E-3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2017</v>
      </c>
      <c r="B11" s="44">
        <v>24263242</v>
      </c>
      <c r="C11" s="56">
        <v>4.4530486873004982E-2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2018</v>
      </c>
      <c r="B12" s="44">
        <v>24268746.920000002</v>
      </c>
      <c r="C12" s="56">
        <v>2.2688311809293538E-4</v>
      </c>
      <c r="D12" s="56">
        <v>0</v>
      </c>
      <c r="E12" s="47">
        <v>0</v>
      </c>
      <c r="H12" s="128"/>
    </row>
    <row r="13" spans="1:8" s="53" customFormat="1" ht="18" customHeight="1" x14ac:dyDescent="0.35">
      <c r="A13" s="43">
        <v>2019</v>
      </c>
      <c r="B13" s="44">
        <v>24438615</v>
      </c>
      <c r="C13" s="56">
        <v>6.999458215125598E-3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8">
        <v>2020</v>
      </c>
      <c r="B14" s="49">
        <v>25506633.289999999</v>
      </c>
      <c r="C14" s="57">
        <v>4.3702079270858896E-2</v>
      </c>
      <c r="D14" s="57">
        <v>0</v>
      </c>
      <c r="E14" s="77">
        <v>0</v>
      </c>
      <c r="H14" s="128"/>
    </row>
    <row r="15" spans="1:8" s="53" customFormat="1" ht="18" customHeight="1" thickTop="1" x14ac:dyDescent="0.35">
      <c r="A15" s="43">
        <v>2021</v>
      </c>
      <c r="B15" s="44">
        <v>25702391</v>
      </c>
      <c r="C15" s="56">
        <v>7.6747765090874331E-3</v>
      </c>
      <c r="D15" s="56">
        <v>5.0553798232313429E-3</v>
      </c>
      <c r="E15" s="47">
        <v>129281.78036622703</v>
      </c>
      <c r="H15" s="128"/>
    </row>
    <row r="16" spans="1:8" s="53" customFormat="1" ht="18" customHeight="1" x14ac:dyDescent="0.35">
      <c r="A16" s="43">
        <v>2022</v>
      </c>
      <c r="B16" s="44">
        <v>25746174.819963749</v>
      </c>
      <c r="C16" s="56">
        <v>1.7034920978264978E-3</v>
      </c>
      <c r="D16" s="56">
        <v>-1.2762892064689391E-3</v>
      </c>
      <c r="E16" s="47">
        <v>-32901.556932572275</v>
      </c>
      <c r="H16" s="128"/>
    </row>
    <row r="17" spans="1:8" s="53" customFormat="1" ht="18" customHeight="1" x14ac:dyDescent="0.35">
      <c r="A17" s="43">
        <v>2023</v>
      </c>
      <c r="B17" s="44">
        <v>26044253.4696647</v>
      </c>
      <c r="C17" s="56">
        <v>1.1577589750141115E-2</v>
      </c>
      <c r="D17" s="56">
        <v>-1.4038068295183503E-3</v>
      </c>
      <c r="E17" s="47">
        <v>-36612.497764829546</v>
      </c>
      <c r="H17" s="128"/>
    </row>
    <row r="18" spans="1:8" s="53" customFormat="1" ht="18" customHeight="1" x14ac:dyDescent="0.35">
      <c r="A18" s="43">
        <v>2024</v>
      </c>
      <c r="B18" s="44">
        <v>26364212.651922211</v>
      </c>
      <c r="C18" s="56">
        <v>1.228521226880952E-2</v>
      </c>
      <c r="D18" s="56">
        <v>-1.1465933253067551E-3</v>
      </c>
      <c r="E18" s="47">
        <v>-30263.730444990098</v>
      </c>
      <c r="H18" s="128"/>
    </row>
    <row r="19" spans="1:8" s="53" customFormat="1" ht="18" customHeight="1" x14ac:dyDescent="0.35">
      <c r="A19" s="43">
        <v>2025</v>
      </c>
      <c r="B19" s="44">
        <v>26634374.729521658</v>
      </c>
      <c r="C19" s="56">
        <v>1.0247303083399606E-2</v>
      </c>
      <c r="D19" s="56">
        <v>-1.3545184778592789E-3</v>
      </c>
      <c r="E19" s="47">
        <v>-36125.685626070946</v>
      </c>
      <c r="H19" s="128"/>
    </row>
    <row r="20" spans="1:8" s="53" customFormat="1" ht="18" customHeight="1" x14ac:dyDescent="0.35">
      <c r="A20" s="43">
        <v>2026</v>
      </c>
      <c r="B20" s="44">
        <v>26885000.705770217</v>
      </c>
      <c r="C20" s="56">
        <v>9.409868967968027E-3</v>
      </c>
      <c r="D20" s="56">
        <v>-1.4194528515225624E-3</v>
      </c>
      <c r="E20" s="47">
        <v>-38216.237061664462</v>
      </c>
      <c r="H20" s="128"/>
    </row>
    <row r="21" spans="1:8" s="53" customFormat="1" ht="18" customHeight="1" x14ac:dyDescent="0.35">
      <c r="A21" s="43">
        <v>2027</v>
      </c>
      <c r="B21" s="44">
        <v>27120568.873329889</v>
      </c>
      <c r="C21" s="56">
        <v>8.7620666310457285E-3</v>
      </c>
      <c r="D21" s="56">
        <v>-1.4877638109439539E-3</v>
      </c>
      <c r="E21" s="47">
        <v>-40409.120128512383</v>
      </c>
      <c r="H21" s="128"/>
    </row>
    <row r="22" spans="1:8" s="53" customFormat="1" ht="18" customHeight="1" x14ac:dyDescent="0.35">
      <c r="A22" s="43">
        <v>2028</v>
      </c>
      <c r="B22" s="44">
        <v>27368714.047710702</v>
      </c>
      <c r="C22" s="56">
        <v>9.1497038848928902E-3</v>
      </c>
      <c r="D22" s="56">
        <v>-1.556165079736993E-3</v>
      </c>
      <c r="E22" s="47">
        <v>-42656.617817420512</v>
      </c>
      <c r="G22" s="171"/>
      <c r="H22" s="128"/>
    </row>
    <row r="23" spans="1:8" s="53" customFormat="1" ht="18" customHeight="1" x14ac:dyDescent="0.35">
      <c r="A23" s="43">
        <v>2029</v>
      </c>
      <c r="B23" s="44">
        <v>27628631.384366527</v>
      </c>
      <c r="C23" s="56">
        <v>9.4968779389021929E-3</v>
      </c>
      <c r="D23" s="56">
        <v>-1.6247593207114885E-3</v>
      </c>
      <c r="E23" s="47">
        <v>-44962.930300343782</v>
      </c>
      <c r="G23" s="171"/>
      <c r="H23" s="128"/>
    </row>
    <row r="24" spans="1:8" s="53" customFormat="1" ht="18" customHeight="1" x14ac:dyDescent="0.35">
      <c r="A24" s="43">
        <v>2030</v>
      </c>
      <c r="B24" s="44">
        <v>27899588.373693909</v>
      </c>
      <c r="C24" s="56">
        <v>9.8071086315445477E-3</v>
      </c>
      <c r="D24" s="56">
        <v>-1.6936238820034477E-3</v>
      </c>
      <c r="E24" s="47">
        <v>-47331.571046851575</v>
      </c>
      <c r="G24" s="171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54" t="s">
        <v>144</v>
      </c>
      <c r="B26" s="30"/>
      <c r="C26" s="30"/>
      <c r="G26" s="128"/>
    </row>
    <row r="27" spans="1:8" ht="21.75" customHeight="1" x14ac:dyDescent="0.35">
      <c r="A27" s="30" t="s">
        <v>265</v>
      </c>
      <c r="B27" s="3"/>
      <c r="C27" s="3"/>
      <c r="G27" s="128"/>
    </row>
    <row r="28" spans="1:8" ht="21.75" customHeight="1" x14ac:dyDescent="0.35">
      <c r="A28" s="30" t="s">
        <v>267</v>
      </c>
      <c r="B28" s="3"/>
      <c r="C28" s="3"/>
    </row>
    <row r="29" spans="1:8" ht="21.75" customHeight="1" x14ac:dyDescent="0.35">
      <c r="A29" s="72" t="s">
        <v>266</v>
      </c>
    </row>
    <row r="30" spans="1:8" ht="21.75" customHeight="1" x14ac:dyDescent="0.35">
      <c r="A30" s="232" t="str">
        <f>Headings!F30</f>
        <v>Page 30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0" customWidth="1"/>
    <col min="2" max="2" width="20.7265625" style="170" customWidth="1"/>
    <col min="3" max="3" width="10.7265625" style="170" customWidth="1"/>
    <col min="4" max="5" width="17.7265625" style="171" customWidth="1"/>
    <col min="6" max="16384" width="10.7265625" style="171"/>
  </cols>
  <sheetData>
    <row r="1" spans="1:8" ht="20.399999999999999" x14ac:dyDescent="0.35">
      <c r="A1" s="241" t="str">
        <f>Headings!E31</f>
        <v>August 2021 Penalties and Interest on Delinquent Property Taxes Forecast</v>
      </c>
      <c r="B1" s="242"/>
      <c r="C1" s="242"/>
      <c r="D1" s="242"/>
      <c r="E1" s="242"/>
    </row>
    <row r="2" spans="1:8" ht="21.75" customHeight="1" x14ac:dyDescent="0.35">
      <c r="A2" s="233" t="s">
        <v>86</v>
      </c>
      <c r="B2" s="234"/>
      <c r="C2" s="234"/>
      <c r="D2" s="234"/>
      <c r="E2" s="234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8" s="53" customFormat="1" ht="18" customHeight="1" x14ac:dyDescent="0.35">
      <c r="A5" s="38">
        <v>2011</v>
      </c>
      <c r="B5" s="39">
        <v>21889467.019999981</v>
      </c>
      <c r="C5" s="78" t="s">
        <v>80</v>
      </c>
      <c r="D5" s="41">
        <v>0</v>
      </c>
      <c r="E5" s="42">
        <v>0</v>
      </c>
      <c r="G5" s="128"/>
    </row>
    <row r="6" spans="1:8" s="53" customFormat="1" ht="18" customHeight="1" x14ac:dyDescent="0.35">
      <c r="A6" s="43">
        <v>2012</v>
      </c>
      <c r="B6" s="44">
        <v>21475855.979999989</v>
      </c>
      <c r="C6" s="56">
        <v>-1.8895436769752472E-2</v>
      </c>
      <c r="D6" s="56">
        <v>0</v>
      </c>
      <c r="E6" s="47">
        <v>0</v>
      </c>
      <c r="G6" s="128"/>
    </row>
    <row r="7" spans="1:8" s="53" customFormat="1" ht="18" customHeight="1" x14ac:dyDescent="0.35">
      <c r="A7" s="43">
        <v>2013</v>
      </c>
      <c r="B7" s="44">
        <v>20868553</v>
      </c>
      <c r="C7" s="56">
        <v>-2.8278406251446175E-2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2014</v>
      </c>
      <c r="B8" s="44">
        <v>20992713.189999968</v>
      </c>
      <c r="C8" s="56">
        <v>5.9496310069973024E-3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2015</v>
      </c>
      <c r="B9" s="44">
        <v>20035786.429999992</v>
      </c>
      <c r="C9" s="56">
        <v>-4.5583758104017491E-2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2016</v>
      </c>
      <c r="B10" s="44">
        <v>17563229.40999997</v>
      </c>
      <c r="C10" s="56">
        <v>-0.12340703613699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2017</v>
      </c>
      <c r="B11" s="44">
        <v>19839056.089999989</v>
      </c>
      <c r="C11" s="56">
        <v>0.12957905558668115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2018</v>
      </c>
      <c r="B12" s="44">
        <v>20836238.569999989</v>
      </c>
      <c r="C12" s="56">
        <v>5.0263605056423799E-2</v>
      </c>
      <c r="D12" s="56">
        <v>0</v>
      </c>
      <c r="E12" s="47">
        <v>0</v>
      </c>
      <c r="H12" s="128"/>
    </row>
    <row r="13" spans="1:8" s="53" customFormat="1" ht="18" customHeight="1" x14ac:dyDescent="0.35">
      <c r="A13" s="43">
        <v>2019</v>
      </c>
      <c r="B13" s="44">
        <v>21270217.999999989</v>
      </c>
      <c r="C13" s="56">
        <v>2.082810813199476E-2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8">
        <v>2020</v>
      </c>
      <c r="B14" s="49">
        <v>20379664.999999978</v>
      </c>
      <c r="C14" s="57">
        <v>-4.1868541262718217E-2</v>
      </c>
      <c r="D14" s="57">
        <v>-1.8771527016412604E-2</v>
      </c>
      <c r="E14" s="77">
        <v>-389875.99999998882</v>
      </c>
      <c r="H14" s="128"/>
    </row>
    <row r="15" spans="1:8" s="53" customFormat="1" ht="18" customHeight="1" thickTop="1" x14ac:dyDescent="0.35">
      <c r="A15" s="43">
        <v>2021</v>
      </c>
      <c r="B15" s="44">
        <v>25936451.644891329</v>
      </c>
      <c r="C15" s="56">
        <v>0.27266329671716183</v>
      </c>
      <c r="D15" s="56">
        <v>6.6752325878605134E-5</v>
      </c>
      <c r="E15" s="47">
        <v>1731.2029105126858</v>
      </c>
      <c r="H15" s="128"/>
    </row>
    <row r="16" spans="1:8" s="53" customFormat="1" ht="18" customHeight="1" x14ac:dyDescent="0.35">
      <c r="A16" s="43">
        <v>2022</v>
      </c>
      <c r="B16" s="44">
        <v>23541677.459997509</v>
      </c>
      <c r="C16" s="56">
        <v>-9.233237521006521E-2</v>
      </c>
      <c r="D16" s="56">
        <v>3.8905411810621349E-2</v>
      </c>
      <c r="E16" s="47">
        <v>881599.65852693096</v>
      </c>
      <c r="H16" s="128"/>
    </row>
    <row r="17" spans="1:8" s="53" customFormat="1" ht="18" customHeight="1" x14ac:dyDescent="0.35">
      <c r="A17" s="43">
        <v>2023</v>
      </c>
      <c r="B17" s="44">
        <v>22262684.863985319</v>
      </c>
      <c r="C17" s="56">
        <v>-5.4328864125569587E-2</v>
      </c>
      <c r="D17" s="56">
        <v>9.4215844128830994E-5</v>
      </c>
      <c r="E17" s="47">
        <v>2097.3000481389463</v>
      </c>
      <c r="H17" s="128"/>
    </row>
    <row r="18" spans="1:8" s="53" customFormat="1" ht="18" customHeight="1" x14ac:dyDescent="0.35">
      <c r="A18" s="43">
        <v>2024</v>
      </c>
      <c r="B18" s="44">
        <v>22795740.061447613</v>
      </c>
      <c r="C18" s="56">
        <v>2.3943886405391579E-2</v>
      </c>
      <c r="D18" s="56">
        <v>-4.7651737460430166E-4</v>
      </c>
      <c r="E18" s="47">
        <v>-10867.744875498116</v>
      </c>
      <c r="H18" s="128"/>
    </row>
    <row r="19" spans="1:8" s="53" customFormat="1" ht="18" customHeight="1" x14ac:dyDescent="0.35">
      <c r="A19" s="43">
        <v>2025</v>
      </c>
      <c r="B19" s="44">
        <v>23087693.950623289</v>
      </c>
      <c r="C19" s="56">
        <v>1.2807388064115965E-2</v>
      </c>
      <c r="D19" s="56">
        <v>2.8063679141856479E-3</v>
      </c>
      <c r="E19" s="47">
        <v>64611.240603040904</v>
      </c>
      <c r="H19" s="128"/>
    </row>
    <row r="20" spans="1:8" s="53" customFormat="1" ht="18" customHeight="1" x14ac:dyDescent="0.35">
      <c r="A20" s="43">
        <v>2026</v>
      </c>
      <c r="B20" s="44">
        <v>23533990.570604958</v>
      </c>
      <c r="C20" s="56">
        <v>1.933049792396524E-2</v>
      </c>
      <c r="D20" s="56">
        <v>2.9097550906644898E-3</v>
      </c>
      <c r="E20" s="47">
        <v>68279.472324281931</v>
      </c>
      <c r="H20" s="128"/>
    </row>
    <row r="21" spans="1:8" s="53" customFormat="1" ht="18" customHeight="1" x14ac:dyDescent="0.35">
      <c r="A21" s="43">
        <v>2027</v>
      </c>
      <c r="B21" s="44">
        <v>23808286.718919121</v>
      </c>
      <c r="C21" s="56">
        <v>1.1655318187165919E-2</v>
      </c>
      <c r="D21" s="56">
        <v>-1.4010210872631434E-3</v>
      </c>
      <c r="E21" s="47">
        <v>-33402.709645397961</v>
      </c>
      <c r="H21" s="128"/>
    </row>
    <row r="22" spans="1:8" s="53" customFormat="1" ht="18" customHeight="1" x14ac:dyDescent="0.35">
      <c r="A22" s="43">
        <v>2028</v>
      </c>
      <c r="B22" s="44">
        <v>24042965.122138489</v>
      </c>
      <c r="C22" s="56">
        <v>9.8570050835653511E-3</v>
      </c>
      <c r="D22" s="56">
        <v>-4.4587776516801236E-3</v>
      </c>
      <c r="E22" s="47">
        <v>-107682.36729951203</v>
      </c>
      <c r="G22" s="171"/>
      <c r="H22" s="128"/>
    </row>
    <row r="23" spans="1:8" s="53" customFormat="1" ht="18" customHeight="1" x14ac:dyDescent="0.35">
      <c r="A23" s="43">
        <v>2029</v>
      </c>
      <c r="B23" s="44">
        <v>24316158.75968048</v>
      </c>
      <c r="C23" s="56">
        <v>1.1362726525375066E-2</v>
      </c>
      <c r="D23" s="56">
        <v>-5.0669618899021884E-3</v>
      </c>
      <c r="E23" s="47">
        <v>-123836.52469532192</v>
      </c>
      <c r="G23" s="171"/>
      <c r="H23" s="128"/>
    </row>
    <row r="24" spans="1:8" s="53" customFormat="1" ht="18" customHeight="1" x14ac:dyDescent="0.35">
      <c r="A24" s="43">
        <v>2030</v>
      </c>
      <c r="B24" s="44">
        <v>24556273.757552307</v>
      </c>
      <c r="C24" s="56">
        <v>9.8747092517741386E-3</v>
      </c>
      <c r="D24" s="56">
        <v>-4.9704295988988179E-3</v>
      </c>
      <c r="E24" s="47">
        <v>-122664.92730864137</v>
      </c>
      <c r="G24" s="171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30" t="s">
        <v>268</v>
      </c>
      <c r="B26" s="30"/>
      <c r="C26" s="30"/>
      <c r="G26" s="128"/>
    </row>
    <row r="27" spans="1:8" ht="21.75" customHeight="1" x14ac:dyDescent="0.35">
      <c r="A27" s="30" t="s">
        <v>259</v>
      </c>
      <c r="B27" s="3"/>
      <c r="C27" s="3"/>
      <c r="G27" s="128"/>
    </row>
    <row r="28" spans="1:8" ht="21.75" customHeight="1" x14ac:dyDescent="0.35">
      <c r="A28" s="72" t="s">
        <v>260</v>
      </c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32" t="str">
        <f>Headings!F31</f>
        <v>Page 31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Headings!E32</f>
        <v>August 2021 Current Expense Property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278152152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284318327</v>
      </c>
      <c r="C6" s="45">
        <v>2.2168352664767355E-2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313137887</v>
      </c>
      <c r="C7" s="46">
        <v>0.10136370843234466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69">
        <v>320290885</v>
      </c>
      <c r="C8" s="56">
        <v>2.2842965661322268E-2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69">
        <v>327660659</v>
      </c>
      <c r="C9" s="56">
        <v>2.3009627638950869E-2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69">
        <v>336385866</v>
      </c>
      <c r="C10" s="56">
        <v>2.6628790366926447E-2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69">
        <v>346643924</v>
      </c>
      <c r="C11" s="56">
        <v>3.0494913838026605E-2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69">
        <v>358276382</v>
      </c>
      <c r="C12" s="56">
        <v>3.3557368800152476E-2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69">
        <v>369308535</v>
      </c>
      <c r="C13" s="56">
        <v>3.0792297662534773E-2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69">
        <v>379849947.59997839</v>
      </c>
      <c r="C14" s="56">
        <v>2.8543647386807258E-2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68">
        <v>389618952</v>
      </c>
      <c r="C15" s="57">
        <v>2.5718061728704944E-2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69">
        <v>399320107.89433479</v>
      </c>
      <c r="C16" s="56">
        <v>2.4899086259887016E-2</v>
      </c>
      <c r="D16" s="46">
        <v>-2.288071317030238E-3</v>
      </c>
      <c r="E16" s="47">
        <v>-915768.2282024622</v>
      </c>
    </row>
    <row r="17" spans="1:5" s="53" customFormat="1" ht="18" customHeight="1" x14ac:dyDescent="0.35">
      <c r="A17" s="43">
        <v>2023</v>
      </c>
      <c r="B17" s="69">
        <v>408589531.69667804</v>
      </c>
      <c r="C17" s="56">
        <v>2.3213015370606049E-2</v>
      </c>
      <c r="D17" s="46">
        <v>-3.6971655737921827E-3</v>
      </c>
      <c r="E17" s="47">
        <v>-1516228.8996907473</v>
      </c>
    </row>
    <row r="18" spans="1:5" s="53" customFormat="1" ht="18" customHeight="1" x14ac:dyDescent="0.35">
      <c r="A18" s="43">
        <v>2024</v>
      </c>
      <c r="B18" s="69">
        <v>418145829.62488824</v>
      </c>
      <c r="C18" s="56">
        <v>2.338850407774129E-2</v>
      </c>
      <c r="D18" s="46">
        <v>-4.0990721404087216E-3</v>
      </c>
      <c r="E18" s="47">
        <v>-1721064.6891626716</v>
      </c>
    </row>
    <row r="19" spans="1:5" s="53" customFormat="1" ht="18" customHeight="1" x14ac:dyDescent="0.35">
      <c r="A19" s="43">
        <v>2025</v>
      </c>
      <c r="B19" s="69">
        <v>427790587.20445561</v>
      </c>
      <c r="C19" s="56">
        <v>2.3065535744358767E-2</v>
      </c>
      <c r="D19" s="46">
        <v>-4.2186770019676523E-3</v>
      </c>
      <c r="E19" s="47">
        <v>-1812356.0567135215</v>
      </c>
    </row>
    <row r="20" spans="1:5" s="53" customFormat="1" ht="18" customHeight="1" x14ac:dyDescent="0.35">
      <c r="A20" s="43">
        <v>2026</v>
      </c>
      <c r="B20" s="69">
        <v>437492330.24715561</v>
      </c>
      <c r="C20" s="56">
        <v>2.267872022640649E-2</v>
      </c>
      <c r="D20" s="46">
        <v>-4.4968383060434158E-3</v>
      </c>
      <c r="E20" s="47">
        <v>-1976219.0065855384</v>
      </c>
    </row>
    <row r="21" spans="1:5" s="53" customFormat="1" ht="18" customHeight="1" x14ac:dyDescent="0.35">
      <c r="A21" s="43">
        <v>2027</v>
      </c>
      <c r="B21" s="69">
        <v>447308095.34565586</v>
      </c>
      <c r="C21" s="56">
        <v>2.2436427840814899E-2</v>
      </c>
      <c r="D21" s="46">
        <v>-4.7952582527787113E-3</v>
      </c>
      <c r="E21" s="47">
        <v>-2155293.0223937631</v>
      </c>
    </row>
    <row r="22" spans="1:5" s="53" customFormat="1" ht="18" customHeight="1" x14ac:dyDescent="0.35">
      <c r="A22" s="43">
        <v>2028</v>
      </c>
      <c r="B22" s="69">
        <v>457172251.55220705</v>
      </c>
      <c r="C22" s="56">
        <v>2.2052263996985566E-2</v>
      </c>
      <c r="D22" s="46">
        <v>-5.1365894074051344E-3</v>
      </c>
      <c r="E22" s="47">
        <v>-2360430.7080545425</v>
      </c>
    </row>
    <row r="23" spans="1:5" s="53" customFormat="1" ht="18" customHeight="1" x14ac:dyDescent="0.35">
      <c r="A23" s="43">
        <v>2029</v>
      </c>
      <c r="B23" s="69">
        <v>467156758.7681663</v>
      </c>
      <c r="C23" s="56">
        <v>2.1839705235957574E-2</v>
      </c>
      <c r="D23" s="46">
        <v>-5.4862770628617552E-3</v>
      </c>
      <c r="E23" s="47">
        <v>-2577090.0403680205</v>
      </c>
    </row>
    <row r="24" spans="1:5" s="53" customFormat="1" ht="18" customHeight="1" x14ac:dyDescent="0.35">
      <c r="A24" s="43">
        <v>2030</v>
      </c>
      <c r="B24" s="69">
        <v>477273277.77019441</v>
      </c>
      <c r="C24" s="56">
        <v>2.1655512442341873E-2</v>
      </c>
      <c r="D24" s="46">
        <v>-5.8323459051686788E-3</v>
      </c>
      <c r="E24" s="47">
        <v>-2799953.1424947381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115</v>
      </c>
      <c r="B26" s="3"/>
      <c r="C26" s="3"/>
    </row>
    <row r="27" spans="1:5" ht="21.75" customHeight="1" x14ac:dyDescent="0.35">
      <c r="A27" s="30" t="s">
        <v>184</v>
      </c>
      <c r="B27" s="3"/>
      <c r="C27" s="3"/>
    </row>
    <row r="28" spans="1:5" ht="21.75" customHeight="1" x14ac:dyDescent="0.35">
      <c r="A28" s="30" t="s">
        <v>173</v>
      </c>
      <c r="B28" s="3"/>
      <c r="C28" s="3"/>
    </row>
    <row r="29" spans="1:5" ht="21.75" customHeight="1" x14ac:dyDescent="0.35">
      <c r="A29" s="72" t="s">
        <v>143</v>
      </c>
      <c r="B29" s="19"/>
      <c r="C29" s="19"/>
    </row>
    <row r="30" spans="1:5" ht="21.75" customHeight="1" x14ac:dyDescent="0.35">
      <c r="A30" s="232" t="str">
        <f>Headings!F32</f>
        <v>Page 32</v>
      </c>
      <c r="B30" s="235"/>
      <c r="C30" s="235"/>
      <c r="D30" s="235"/>
      <c r="E30" s="234"/>
    </row>
    <row r="34" spans="1:2" ht="21.75" customHeight="1" x14ac:dyDescent="0.35">
      <c r="A34" s="30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Headings!E33</f>
        <v>August 2021 Dev. Disabilities &amp; Mental Health Property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5737359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5838960</v>
      </c>
      <c r="C6" s="45">
        <v>1.7708670487588396E-2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5944036</v>
      </c>
      <c r="C7" s="46">
        <v>1.7995670461863122E-2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6068166</v>
      </c>
      <c r="C8" s="45">
        <v>2.0883117127823647E-2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6196773</v>
      </c>
      <c r="C9" s="45">
        <v>2.1193718167894504E-2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6366874</v>
      </c>
      <c r="C10" s="45">
        <v>2.7449932408368127E-2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6554111</v>
      </c>
      <c r="C11" s="45">
        <v>2.9407995195130265E-2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6762538</v>
      </c>
      <c r="C12" s="45">
        <v>3.1800956681997006E-2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6978846</v>
      </c>
      <c r="C13" s="45">
        <v>3.1986215826069975E-2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7175843.3465132145</v>
      </c>
      <c r="C14" s="45">
        <v>2.8227782431825332E-2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7371146</v>
      </c>
      <c r="C15" s="50">
        <v>2.721668298147617E-2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7552455.9892020067</v>
      </c>
      <c r="C16" s="45">
        <v>2.4597259259551585E-2</v>
      </c>
      <c r="D16" s="46">
        <v>-2.3184818185143508E-3</v>
      </c>
      <c r="E16" s="47">
        <v>-17550.923392878845</v>
      </c>
    </row>
    <row r="17" spans="1:5" s="53" customFormat="1" ht="18" customHeight="1" x14ac:dyDescent="0.35">
      <c r="A17" s="43">
        <v>2023</v>
      </c>
      <c r="B17" s="44">
        <v>7726966.3473373912</v>
      </c>
      <c r="C17" s="45">
        <v>2.3106438274501429E-2</v>
      </c>
      <c r="D17" s="46">
        <v>-3.7262805600308813E-3</v>
      </c>
      <c r="E17" s="47">
        <v>-28900.535993543454</v>
      </c>
    </row>
    <row r="18" spans="1:5" s="53" customFormat="1" ht="18" customHeight="1" x14ac:dyDescent="0.35">
      <c r="A18" s="43">
        <v>2024</v>
      </c>
      <c r="B18" s="44">
        <v>7906817.5214332649</v>
      </c>
      <c r="C18" s="45">
        <v>2.3275780689513192E-2</v>
      </c>
      <c r="D18" s="46">
        <v>-4.1267234451823898E-3</v>
      </c>
      <c r="E18" s="47">
        <v>-32764.459104031324</v>
      </c>
    </row>
    <row r="19" spans="1:5" s="53" customFormat="1" ht="18" customHeight="1" x14ac:dyDescent="0.35">
      <c r="A19" s="43">
        <v>2025</v>
      </c>
      <c r="B19" s="44">
        <v>8088435.3261940451</v>
      </c>
      <c r="C19" s="45">
        <v>2.2969773144310368E-2</v>
      </c>
      <c r="D19" s="46">
        <v>-4.2512659987754553E-3</v>
      </c>
      <c r="E19" s="47">
        <v>-34532.898623299785</v>
      </c>
    </row>
    <row r="20" spans="1:5" s="53" customFormat="1" ht="18" customHeight="1" x14ac:dyDescent="0.35">
      <c r="A20" s="43">
        <v>2026</v>
      </c>
      <c r="B20" s="44">
        <v>8271130.2074259622</v>
      </c>
      <c r="C20" s="45">
        <v>2.2587172161748992E-2</v>
      </c>
      <c r="D20" s="46">
        <v>-4.533152422439235E-3</v>
      </c>
      <c r="E20" s="47">
        <v>-37665.035282033496</v>
      </c>
    </row>
    <row r="21" spans="1:5" s="53" customFormat="1" ht="18" customHeight="1" x14ac:dyDescent="0.35">
      <c r="A21" s="43">
        <v>2027</v>
      </c>
      <c r="B21" s="44">
        <v>8455918.63871908</v>
      </c>
      <c r="C21" s="45">
        <v>2.2341376167335891E-2</v>
      </c>
      <c r="D21" s="46">
        <v>-4.8341565281690979E-3</v>
      </c>
      <c r="E21" s="47">
        <v>-41075.801141267642</v>
      </c>
    </row>
    <row r="22" spans="1:5" s="53" customFormat="1" ht="18" customHeight="1" x14ac:dyDescent="0.35">
      <c r="A22" s="43">
        <v>2028</v>
      </c>
      <c r="B22" s="44">
        <v>8641577.923477862</v>
      </c>
      <c r="C22" s="45">
        <v>2.1956134240537883E-2</v>
      </c>
      <c r="D22" s="46">
        <v>-5.1743371542671834E-3</v>
      </c>
      <c r="E22" s="47">
        <v>-44947.008698025718</v>
      </c>
    </row>
    <row r="23" spans="1:5" s="53" customFormat="1" ht="18" customHeight="1" x14ac:dyDescent="0.35">
      <c r="A23" s="43">
        <v>2029</v>
      </c>
      <c r="B23" s="44">
        <v>8829398.8511419315</v>
      </c>
      <c r="C23" s="45">
        <v>2.173456391034656E-2</v>
      </c>
      <c r="D23" s="46">
        <v>-5.5253732664330979E-3</v>
      </c>
      <c r="E23" s="47">
        <v>-49056.781399255618</v>
      </c>
    </row>
    <row r="24" spans="1:5" s="53" customFormat="1" ht="18" customHeight="1" x14ac:dyDescent="0.35">
      <c r="A24" s="43">
        <v>2030</v>
      </c>
      <c r="B24" s="44">
        <v>9019701.0839889571</v>
      </c>
      <c r="C24" s="45">
        <v>2.1553249100578764E-2</v>
      </c>
      <c r="D24" s="46">
        <v>-5.8722999627894845E-3</v>
      </c>
      <c r="E24" s="47">
        <v>-53279.262149015442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26" t="s">
        <v>115</v>
      </c>
      <c r="B26" s="3"/>
      <c r="C26" s="3"/>
    </row>
    <row r="27" spans="1:5" ht="21.75" customHeight="1" x14ac:dyDescent="0.35">
      <c r="A27" s="26"/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2" t="str">
        <f>Headings!F33</f>
        <v>Page 33</v>
      </c>
      <c r="B30" s="235"/>
      <c r="C30" s="235"/>
      <c r="D30" s="235"/>
      <c r="E30" s="234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Headings!E34</f>
        <v>August 2021 Veterans Aid Property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2556438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2601709</v>
      </c>
      <c r="C6" s="45">
        <v>1.7708624265481809E-2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2648529</v>
      </c>
      <c r="C7" s="46">
        <v>1.7995863488191821E-2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2703839</v>
      </c>
      <c r="C8" s="45">
        <v>2.088329030945113E-2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2761143</v>
      </c>
      <c r="C9" s="45">
        <v>2.1193569587538263E-2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2836936</v>
      </c>
      <c r="C10" s="45">
        <v>2.7449864059920115E-2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2920364</v>
      </c>
      <c r="C11" s="45">
        <v>2.9407783608794924E-2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3013234</v>
      </c>
      <c r="C12" s="45">
        <v>3.1800830307454842E-2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3109616</v>
      </c>
      <c r="C13" s="45">
        <v>3.1986231404530718E-2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3197393.5638945228</v>
      </c>
      <c r="C14" s="45">
        <v>2.8227782431825332E-2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3284416</v>
      </c>
      <c r="C15" s="50">
        <v>2.7216679575560621E-2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3365203.6318682195</v>
      </c>
      <c r="C16" s="45">
        <v>2.4597259259551585E-2</v>
      </c>
      <c r="D16" s="46">
        <v>-2.3184818185143508E-3</v>
      </c>
      <c r="E16" s="47">
        <v>-7820.2946470393799</v>
      </c>
    </row>
    <row r="17" spans="1:5" s="53" customFormat="1" ht="18" customHeight="1" x14ac:dyDescent="0.35">
      <c r="A17" s="43">
        <v>2023</v>
      </c>
      <c r="B17" s="44">
        <v>3442961.5018691104</v>
      </c>
      <c r="C17" s="45">
        <v>2.3106438274501429E-2</v>
      </c>
      <c r="D17" s="46">
        <v>-3.7262805600308813E-3</v>
      </c>
      <c r="E17" s="47">
        <v>-12877.425413330551</v>
      </c>
    </row>
    <row r="18" spans="1:5" s="53" customFormat="1" ht="18" customHeight="1" x14ac:dyDescent="0.35">
      <c r="A18" s="43">
        <v>2024</v>
      </c>
      <c r="B18" s="44">
        <v>3523099.1187090529</v>
      </c>
      <c r="C18" s="45">
        <v>2.3275780689513192E-2</v>
      </c>
      <c r="D18" s="46">
        <v>-4.1267234451822787E-3</v>
      </c>
      <c r="E18" s="47">
        <v>-14599.102190164384</v>
      </c>
    </row>
    <row r="19" spans="1:5" s="53" customFormat="1" ht="18" customHeight="1" x14ac:dyDescent="0.35">
      <c r="A19" s="43">
        <v>2025</v>
      </c>
      <c r="B19" s="44">
        <v>3604023.9062307198</v>
      </c>
      <c r="C19" s="45">
        <v>2.2969773144310368E-2</v>
      </c>
      <c r="D19" s="46">
        <v>-4.2512659987753443E-3</v>
      </c>
      <c r="E19" s="47">
        <v>-15387.078856495209</v>
      </c>
    </row>
    <row r="20" spans="1:5" s="53" customFormat="1" ht="18" customHeight="1" x14ac:dyDescent="0.35">
      <c r="A20" s="43">
        <v>2026</v>
      </c>
      <c r="B20" s="44">
        <v>3685428.614675812</v>
      </c>
      <c r="C20" s="45">
        <v>2.2587172161748992E-2</v>
      </c>
      <c r="D20" s="46">
        <v>-4.533152422439124E-3</v>
      </c>
      <c r="E20" s="47">
        <v>-16782.688135721721</v>
      </c>
    </row>
    <row r="21" spans="1:5" s="53" customFormat="1" ht="18" customHeight="1" x14ac:dyDescent="0.35">
      <c r="A21" s="43">
        <v>2027</v>
      </c>
      <c r="B21" s="44">
        <v>3767766.1616941481</v>
      </c>
      <c r="C21" s="45">
        <v>2.2341376167335891E-2</v>
      </c>
      <c r="D21" s="46">
        <v>-4.8341565281687648E-3</v>
      </c>
      <c r="E21" s="47">
        <v>-18302.448287035339</v>
      </c>
    </row>
    <row r="22" spans="1:5" s="53" customFormat="1" ht="18" customHeight="1" x14ac:dyDescent="0.35">
      <c r="A22" s="43">
        <v>2028</v>
      </c>
      <c r="B22" s="44">
        <v>3850491.7413272611</v>
      </c>
      <c r="C22" s="45">
        <v>2.1956134240537883E-2</v>
      </c>
      <c r="D22" s="46">
        <v>-5.1743371542666283E-3</v>
      </c>
      <c r="E22" s="47">
        <v>-20027.370848429855</v>
      </c>
    </row>
    <row r="23" spans="1:5" s="53" customFormat="1" ht="18" customHeight="1" x14ac:dyDescent="0.35">
      <c r="A23" s="43">
        <v>2029</v>
      </c>
      <c r="B23" s="44">
        <v>3934180.5001654001</v>
      </c>
      <c r="C23" s="45">
        <v>2.173456391034656E-2</v>
      </c>
      <c r="D23" s="46">
        <v>-5.5253732664326538E-3</v>
      </c>
      <c r="E23" s="47">
        <v>-21858.592644373421</v>
      </c>
    </row>
    <row r="24" spans="1:5" s="53" customFormat="1" ht="18" customHeight="1" x14ac:dyDescent="0.35">
      <c r="A24" s="43">
        <v>2030</v>
      </c>
      <c r="B24" s="44">
        <v>4018974.8724921043</v>
      </c>
      <c r="C24" s="45">
        <v>2.1553249100578764E-2</v>
      </c>
      <c r="D24" s="46">
        <v>-5.8722999627889294E-3</v>
      </c>
      <c r="E24" s="47">
        <v>-23740.034598474391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2" t="str">
        <f>Headings!F34</f>
        <v>Page 34</v>
      </c>
      <c r="B30" s="235"/>
      <c r="C30" s="235"/>
      <c r="D30" s="235"/>
      <c r="E30" s="234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Headings!E35</f>
        <v>August 2021 AFIS Lid Lift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11592601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11212493</v>
      </c>
      <c r="C6" s="45">
        <v>-3.2788845229815067E-2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18528341</v>
      </c>
      <c r="C7" s="45">
        <v>0.65247291570215471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18945323</v>
      </c>
      <c r="C8" s="45">
        <v>2.2505090984670462E-2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19590685</v>
      </c>
      <c r="C9" s="45">
        <v>3.4064449574177313E-2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20234950</v>
      </c>
      <c r="C10" s="45">
        <v>3.2886292643672155E-2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21022256</v>
      </c>
      <c r="C11" s="45">
        <v>3.8908225619534553E-2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22120820</v>
      </c>
      <c r="C12" s="56">
        <v>5.225718876223362E-2</v>
      </c>
      <c r="D12" s="5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21170033</v>
      </c>
      <c r="C13" s="56">
        <v>-4.2981544083808831E-2</v>
      </c>
      <c r="D13" s="5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21767616</v>
      </c>
      <c r="C14" s="56">
        <v>2.8227778388441704E-2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22359967</v>
      </c>
      <c r="C15" s="57">
        <v>2.7212488496673126E-2</v>
      </c>
      <c r="D15" s="57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22909928.580808938</v>
      </c>
      <c r="C16" s="56">
        <v>2.4595813616761442E-2</v>
      </c>
      <c r="D16" s="56">
        <v>-2.3182553461994493E-3</v>
      </c>
      <c r="E16" s="47">
        <v>-53234.475520987064</v>
      </c>
    </row>
    <row r="17" spans="1:5" s="53" customFormat="1" ht="18" customHeight="1" x14ac:dyDescent="0.35">
      <c r="A17" s="43">
        <v>2023</v>
      </c>
      <c r="B17" s="44">
        <v>23439291.43253601</v>
      </c>
      <c r="C17" s="56">
        <v>2.3106263725785059E-2</v>
      </c>
      <c r="D17" s="56">
        <v>-3.7263498722792665E-3</v>
      </c>
      <c r="E17" s="47">
        <v>-87669.688568748534</v>
      </c>
    </row>
    <row r="18" spans="1:5" s="53" customFormat="1" ht="18" customHeight="1" x14ac:dyDescent="0.35">
      <c r="A18" s="43">
        <v>2024</v>
      </c>
      <c r="B18" s="44">
        <v>23984836.221014831</v>
      </c>
      <c r="C18" s="56">
        <v>2.3274798645216421E-2</v>
      </c>
      <c r="D18" s="56">
        <v>-4.125712334440923E-3</v>
      </c>
      <c r="E18" s="47">
        <v>-99364.483913473785</v>
      </c>
    </row>
    <row r="19" spans="1:5" ht="18" customHeight="1" x14ac:dyDescent="0.35">
      <c r="A19" s="43">
        <v>2025</v>
      </c>
      <c r="B19" s="86" t="s">
        <v>80</v>
      </c>
      <c r="C19" s="87" t="s">
        <v>80</v>
      </c>
      <c r="D19" s="87" t="s">
        <v>80</v>
      </c>
      <c r="E19" s="76" t="s">
        <v>80</v>
      </c>
    </row>
    <row r="20" spans="1:5" s="135" customFormat="1" ht="18" customHeight="1" x14ac:dyDescent="0.35">
      <c r="A20" s="43">
        <v>2026</v>
      </c>
      <c r="B20" s="44" t="s">
        <v>80</v>
      </c>
      <c r="C20" s="45" t="s">
        <v>80</v>
      </c>
      <c r="D20" s="75" t="s">
        <v>80</v>
      </c>
      <c r="E20" s="47" t="s">
        <v>80</v>
      </c>
    </row>
    <row r="21" spans="1:5" s="155" customFormat="1" ht="18" customHeight="1" x14ac:dyDescent="0.35">
      <c r="A21" s="43">
        <v>2027</v>
      </c>
      <c r="B21" s="44" t="s">
        <v>80</v>
      </c>
      <c r="C21" s="45" t="s">
        <v>80</v>
      </c>
      <c r="D21" s="46" t="s">
        <v>80</v>
      </c>
      <c r="E21" s="47" t="s">
        <v>80</v>
      </c>
    </row>
    <row r="22" spans="1:5" s="157" customFormat="1" ht="18" customHeight="1" x14ac:dyDescent="0.35">
      <c r="A22" s="43">
        <v>2028</v>
      </c>
      <c r="B22" s="44" t="s">
        <v>80</v>
      </c>
      <c r="C22" s="45" t="s">
        <v>80</v>
      </c>
      <c r="D22" s="46" t="s">
        <v>80</v>
      </c>
      <c r="E22" s="47" t="s">
        <v>80</v>
      </c>
    </row>
    <row r="23" spans="1:5" s="168" customFormat="1" ht="18" customHeight="1" x14ac:dyDescent="0.35">
      <c r="A23" s="43">
        <v>2029</v>
      </c>
      <c r="B23" s="44" t="s">
        <v>80</v>
      </c>
      <c r="C23" s="45" t="s">
        <v>80</v>
      </c>
      <c r="D23" s="46" t="s">
        <v>80</v>
      </c>
      <c r="E23" s="47" t="s">
        <v>80</v>
      </c>
    </row>
    <row r="24" spans="1:5" s="171" customFormat="1" ht="18" customHeight="1" x14ac:dyDescent="0.35">
      <c r="A24" s="43">
        <v>2030</v>
      </c>
      <c r="B24" s="44" t="s">
        <v>80</v>
      </c>
      <c r="C24" s="45" t="s">
        <v>80</v>
      </c>
      <c r="D24" s="46" t="s">
        <v>80</v>
      </c>
      <c r="E24" s="47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210</v>
      </c>
      <c r="B27" s="3"/>
      <c r="C27" s="3"/>
    </row>
    <row r="28" spans="1:5" ht="21.75" customHeight="1" x14ac:dyDescent="0.35">
      <c r="A28" s="30"/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32" t="str">
        <f>Headings!F35</f>
        <v>Page 35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Headings!E36</f>
        <v>August 2021 Parks Lid Lift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38260504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40076386</v>
      </c>
      <c r="C6" s="45">
        <v>4.7461005741064044E-2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41283924</v>
      </c>
      <c r="C7" s="46">
        <v>3.0130910506750874E-2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63633007.528015107</v>
      </c>
      <c r="C8" s="46">
        <v>0.54135075745258865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65762804</v>
      </c>
      <c r="C9" s="46">
        <v>3.3469995442966027E-2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67925490</v>
      </c>
      <c r="C10" s="46">
        <v>3.2886158564650048E-2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70568324</v>
      </c>
      <c r="C11" s="46">
        <v>3.8907838574296694E-2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74256788</v>
      </c>
      <c r="C12" s="46">
        <v>5.2267983578581312E-2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78148624</v>
      </c>
      <c r="C13" s="46">
        <v>5.2410508248754262E-2</v>
      </c>
      <c r="D13" s="5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116827149</v>
      </c>
      <c r="C14" s="46">
        <v>0.4949354578527192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121752034</v>
      </c>
      <c r="C15" s="55">
        <v>4.2155312717594429E-2</v>
      </c>
      <c r="D15" s="57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132908775.9713769</v>
      </c>
      <c r="C16" s="46">
        <v>9.1634953477466308E-2</v>
      </c>
      <c r="D16" s="56">
        <v>-2.1848641654663714E-3</v>
      </c>
      <c r="E16" s="47">
        <v>-291023.46864381433</v>
      </c>
    </row>
    <row r="17" spans="1:5" s="53" customFormat="1" ht="18" customHeight="1" x14ac:dyDescent="0.35">
      <c r="A17" s="43">
        <v>2023</v>
      </c>
      <c r="B17" s="44">
        <v>140074133.81549686</v>
      </c>
      <c r="C17" s="46">
        <v>5.3911848873418933E-2</v>
      </c>
      <c r="D17" s="56">
        <v>2.0707002171649336E-4</v>
      </c>
      <c r="E17" s="47">
        <v>28999.149076670408</v>
      </c>
    </row>
    <row r="18" spans="1:5" s="53" customFormat="1" ht="18" customHeight="1" x14ac:dyDescent="0.35">
      <c r="A18" s="43">
        <v>2024</v>
      </c>
      <c r="B18" s="44">
        <v>146824382.27254978</v>
      </c>
      <c r="C18" s="46">
        <v>4.8190542202061426E-2</v>
      </c>
      <c r="D18" s="56">
        <v>-1.8687942019024462E-4</v>
      </c>
      <c r="E18" s="47">
        <v>-27443.58406996727</v>
      </c>
    </row>
    <row r="19" spans="1:5" ht="18" customHeight="1" x14ac:dyDescent="0.35">
      <c r="A19" s="43">
        <v>2025</v>
      </c>
      <c r="B19" s="44">
        <v>153815299.17602903</v>
      </c>
      <c r="C19" s="46">
        <v>4.7614141433961699E-2</v>
      </c>
      <c r="D19" s="56">
        <v>-3.0954801712435032E-4</v>
      </c>
      <c r="E19" s="47">
        <v>-47627.96400514245</v>
      </c>
    </row>
    <row r="20" spans="1:5" s="135" customFormat="1" ht="18" customHeight="1" x14ac:dyDescent="0.35">
      <c r="A20" s="43">
        <v>2026</v>
      </c>
      <c r="B20" s="44" t="s">
        <v>80</v>
      </c>
      <c r="C20" s="45" t="s">
        <v>80</v>
      </c>
      <c r="D20" s="46" t="s">
        <v>80</v>
      </c>
      <c r="E20" s="47" t="s">
        <v>80</v>
      </c>
    </row>
    <row r="21" spans="1:5" s="155" customFormat="1" ht="18" customHeight="1" x14ac:dyDescent="0.35">
      <c r="A21" s="43">
        <v>2027</v>
      </c>
      <c r="B21" s="44" t="s">
        <v>80</v>
      </c>
      <c r="C21" s="45" t="s">
        <v>80</v>
      </c>
      <c r="D21" s="46" t="s">
        <v>80</v>
      </c>
      <c r="E21" s="47" t="s">
        <v>80</v>
      </c>
    </row>
    <row r="22" spans="1:5" s="157" customFormat="1" ht="18" customHeight="1" x14ac:dyDescent="0.35">
      <c r="A22" s="43">
        <v>2028</v>
      </c>
      <c r="B22" s="44" t="s">
        <v>80</v>
      </c>
      <c r="C22" s="45" t="s">
        <v>80</v>
      </c>
      <c r="D22" s="46" t="s">
        <v>80</v>
      </c>
      <c r="E22" s="47" t="s">
        <v>80</v>
      </c>
    </row>
    <row r="23" spans="1:5" s="168" customFormat="1" ht="18" customHeight="1" x14ac:dyDescent="0.35">
      <c r="A23" s="43">
        <v>2029</v>
      </c>
      <c r="B23" s="44" t="s">
        <v>80</v>
      </c>
      <c r="C23" s="45" t="s">
        <v>80</v>
      </c>
      <c r="D23" s="46" t="s">
        <v>80</v>
      </c>
      <c r="E23" s="47" t="s">
        <v>80</v>
      </c>
    </row>
    <row r="24" spans="1:5" s="171" customFormat="1" ht="18" customHeight="1" x14ac:dyDescent="0.35">
      <c r="A24" s="43">
        <v>2030</v>
      </c>
      <c r="B24" s="44" t="s">
        <v>80</v>
      </c>
      <c r="C24" s="45" t="s">
        <v>80</v>
      </c>
      <c r="D24" s="46" t="s">
        <v>80</v>
      </c>
      <c r="E24" s="47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185</v>
      </c>
      <c r="B27" s="3"/>
      <c r="C27" s="3"/>
    </row>
    <row r="28" spans="1:5" ht="21.75" customHeight="1" x14ac:dyDescent="0.35">
      <c r="A28" s="30" t="s">
        <v>243</v>
      </c>
      <c r="B28" s="19"/>
      <c r="C28" s="19"/>
    </row>
    <row r="29" spans="1:5" ht="21.75" customHeight="1" x14ac:dyDescent="0.35">
      <c r="A29" s="30" t="s">
        <v>242</v>
      </c>
      <c r="B29" s="19"/>
      <c r="C29" s="19"/>
    </row>
    <row r="30" spans="1:5" ht="21.75" customHeight="1" x14ac:dyDescent="0.35">
      <c r="A30" s="232" t="str">
        <f>Headings!F36</f>
        <v>Page 36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Headings!E37</f>
        <v>August 2021 Veterans, Seniors, and Human Services Lid Lift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15469686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15882255</v>
      </c>
      <c r="C6" s="45">
        <v>2.666951352470881E-2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16409992</v>
      </c>
      <c r="C7" s="46">
        <v>3.322809009174077E-2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16774932</v>
      </c>
      <c r="C8" s="46">
        <v>2.2238889574108356E-2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17350514</v>
      </c>
      <c r="C9" s="46">
        <v>3.431203178647757E-2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17918894</v>
      </c>
      <c r="C10" s="46">
        <v>3.2758683690869317E-2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18616034</v>
      </c>
      <c r="C11" s="46">
        <v>3.8905302972382039E-2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53265713</v>
      </c>
      <c r="C12" s="46">
        <v>1.861281463065656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56301126</v>
      </c>
      <c r="C13" s="46">
        <v>5.6986245542230973E-2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59351012</v>
      </c>
      <c r="C14" s="46">
        <v>5.4170959209590253E-2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62489739</v>
      </c>
      <c r="C15" s="55">
        <v>5.2884136162665518E-2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65502554.039025091</v>
      </c>
      <c r="C16" s="46">
        <v>4.821295603467135E-2</v>
      </c>
      <c r="D16" s="46">
        <v>-2.275215034290512E-3</v>
      </c>
      <c r="E16" s="47">
        <v>-149372.24972228706</v>
      </c>
    </row>
    <row r="17" spans="1:5" s="53" customFormat="1" ht="18" customHeight="1" x14ac:dyDescent="0.35">
      <c r="A17" s="43">
        <v>2023</v>
      </c>
      <c r="B17" s="44">
        <v>68653634.359459579</v>
      </c>
      <c r="C17" s="46">
        <v>4.8106220691137347E-2</v>
      </c>
      <c r="D17" s="46">
        <v>-3.6500707106387198E-3</v>
      </c>
      <c r="E17" s="47">
        <v>-251508.64429035783</v>
      </c>
    </row>
    <row r="18" spans="1:5" s="53" customFormat="1" ht="18" customHeight="1" x14ac:dyDescent="0.35">
      <c r="A18" s="43">
        <v>2024</v>
      </c>
      <c r="B18" s="86" t="s">
        <v>80</v>
      </c>
      <c r="C18" s="86" t="s">
        <v>80</v>
      </c>
      <c r="D18" s="75" t="s">
        <v>80</v>
      </c>
      <c r="E18" s="76" t="s">
        <v>80</v>
      </c>
    </row>
    <row r="19" spans="1:5" ht="18" customHeight="1" x14ac:dyDescent="0.35">
      <c r="A19" s="43">
        <v>2025</v>
      </c>
      <c r="B19" s="86" t="s">
        <v>80</v>
      </c>
      <c r="C19" s="86" t="s">
        <v>80</v>
      </c>
      <c r="D19" s="75" t="s">
        <v>80</v>
      </c>
      <c r="E19" s="76" t="s">
        <v>80</v>
      </c>
    </row>
    <row r="20" spans="1:5" s="135" customFormat="1" ht="18" customHeight="1" x14ac:dyDescent="0.35">
      <c r="A20" s="43">
        <v>2026</v>
      </c>
      <c r="B20" s="86" t="s">
        <v>80</v>
      </c>
      <c r="C20" s="86" t="s">
        <v>80</v>
      </c>
      <c r="D20" s="75" t="s">
        <v>80</v>
      </c>
      <c r="E20" s="76" t="s">
        <v>80</v>
      </c>
    </row>
    <row r="21" spans="1:5" s="155" customFormat="1" ht="18" customHeight="1" x14ac:dyDescent="0.35">
      <c r="A21" s="43">
        <v>2027</v>
      </c>
      <c r="B21" s="86" t="s">
        <v>80</v>
      </c>
      <c r="C21" s="86" t="s">
        <v>80</v>
      </c>
      <c r="D21" s="75" t="s">
        <v>80</v>
      </c>
      <c r="E21" s="76" t="s">
        <v>80</v>
      </c>
    </row>
    <row r="22" spans="1:5" s="157" customFormat="1" ht="18" customHeight="1" x14ac:dyDescent="0.35">
      <c r="A22" s="43">
        <v>2028</v>
      </c>
      <c r="B22" s="86" t="s">
        <v>80</v>
      </c>
      <c r="C22" s="86" t="s">
        <v>80</v>
      </c>
      <c r="D22" s="75" t="s">
        <v>80</v>
      </c>
      <c r="E22" s="76" t="s">
        <v>80</v>
      </c>
    </row>
    <row r="23" spans="1:5" s="168" customFormat="1" ht="18" customHeight="1" x14ac:dyDescent="0.35">
      <c r="A23" s="43">
        <v>2029</v>
      </c>
      <c r="B23" s="86" t="s">
        <v>80</v>
      </c>
      <c r="C23" s="86" t="s">
        <v>80</v>
      </c>
      <c r="D23" s="75" t="s">
        <v>80</v>
      </c>
      <c r="E23" s="76" t="s">
        <v>80</v>
      </c>
    </row>
    <row r="24" spans="1:5" s="171" customFormat="1" ht="18" customHeight="1" x14ac:dyDescent="0.35">
      <c r="A24" s="43">
        <v>2030</v>
      </c>
      <c r="B24" s="86" t="s">
        <v>80</v>
      </c>
      <c r="C24" s="86" t="s">
        <v>80</v>
      </c>
      <c r="D24" s="75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229</v>
      </c>
      <c r="B27" s="3"/>
      <c r="C27" s="3"/>
    </row>
    <row r="28" spans="1:5" ht="21.75" customHeight="1" x14ac:dyDescent="0.35">
      <c r="A28" s="72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2" t="str">
        <f>Headings!F37</f>
        <v>Page 37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33" t="str">
        <f>+Headings!E38</f>
        <v>August 2021 PSERN Forecast</v>
      </c>
      <c r="B1" s="234"/>
      <c r="C1" s="234"/>
      <c r="D1" s="234"/>
      <c r="E1" s="234"/>
    </row>
    <row r="2" spans="1:7" ht="21.75" customHeight="1" x14ac:dyDescent="0.35">
      <c r="A2" s="233" t="s">
        <v>86</v>
      </c>
      <c r="B2" s="234"/>
      <c r="C2" s="234"/>
      <c r="D2" s="234"/>
      <c r="E2" s="234"/>
    </row>
    <row r="3" spans="1:7" ht="21.75" customHeight="1" x14ac:dyDescent="0.35">
      <c r="A3" s="233"/>
      <c r="B3" s="234"/>
      <c r="C3" s="234"/>
      <c r="D3" s="234"/>
      <c r="E3" s="234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7" s="53" customFormat="1" ht="18" customHeight="1" x14ac:dyDescent="0.35">
      <c r="A5" s="38">
        <v>2011</v>
      </c>
      <c r="B5" s="39" t="s">
        <v>80</v>
      </c>
      <c r="C5" s="40" t="s">
        <v>80</v>
      </c>
      <c r="D5" s="51" t="s">
        <v>80</v>
      </c>
      <c r="E5" s="42" t="s">
        <v>80</v>
      </c>
    </row>
    <row r="6" spans="1:7" s="53" customFormat="1" ht="18" customHeight="1" x14ac:dyDescent="0.35">
      <c r="A6" s="43">
        <v>2012</v>
      </c>
      <c r="B6" s="44" t="s">
        <v>80</v>
      </c>
      <c r="C6" s="45" t="s">
        <v>80</v>
      </c>
      <c r="D6" s="46" t="s">
        <v>80</v>
      </c>
      <c r="E6" s="47" t="s">
        <v>80</v>
      </c>
    </row>
    <row r="7" spans="1:7" s="53" customFormat="1" ht="18" customHeight="1" x14ac:dyDescent="0.35">
      <c r="A7" s="43">
        <v>2013</v>
      </c>
      <c r="B7" s="44" t="s">
        <v>80</v>
      </c>
      <c r="C7" s="45" t="s">
        <v>80</v>
      </c>
      <c r="D7" s="46" t="s">
        <v>80</v>
      </c>
      <c r="E7" s="47" t="s">
        <v>80</v>
      </c>
    </row>
    <row r="8" spans="1:7" s="53" customFormat="1" ht="18" customHeight="1" x14ac:dyDescent="0.35">
      <c r="A8" s="43">
        <v>2014</v>
      </c>
      <c r="B8" s="44" t="s">
        <v>80</v>
      </c>
      <c r="C8" s="45" t="s">
        <v>80</v>
      </c>
      <c r="D8" s="46" t="s">
        <v>80</v>
      </c>
      <c r="E8" s="47" t="s">
        <v>80</v>
      </c>
      <c r="F8" s="58"/>
      <c r="G8" s="71"/>
    </row>
    <row r="9" spans="1:7" s="53" customFormat="1" ht="18" customHeight="1" x14ac:dyDescent="0.35">
      <c r="A9" s="43">
        <v>2015</v>
      </c>
      <c r="B9" s="44" t="s">
        <v>80</v>
      </c>
      <c r="C9" s="45" t="s">
        <v>80</v>
      </c>
      <c r="D9" s="46" t="s">
        <v>80</v>
      </c>
      <c r="E9" s="47" t="s">
        <v>80</v>
      </c>
    </row>
    <row r="10" spans="1:7" s="53" customFormat="1" ht="18" customHeight="1" x14ac:dyDescent="0.35">
      <c r="A10" s="43">
        <v>2016</v>
      </c>
      <c r="B10" s="44">
        <v>29727603</v>
      </c>
      <c r="C10" s="56" t="s">
        <v>80</v>
      </c>
      <c r="D10" s="46">
        <v>0</v>
      </c>
      <c r="E10" s="47">
        <v>0</v>
      </c>
    </row>
    <row r="11" spans="1:7" s="53" customFormat="1" ht="18" customHeight="1" x14ac:dyDescent="0.35">
      <c r="A11" s="43">
        <v>2017</v>
      </c>
      <c r="B11" s="44">
        <v>30601830</v>
      </c>
      <c r="C11" s="46">
        <v>2.9407920981721958E-2</v>
      </c>
      <c r="D11" s="46">
        <v>0</v>
      </c>
      <c r="E11" s="47">
        <v>0</v>
      </c>
    </row>
    <row r="12" spans="1:7" s="53" customFormat="1" ht="18" customHeight="1" x14ac:dyDescent="0.35">
      <c r="A12" s="43">
        <v>2018</v>
      </c>
      <c r="B12" s="44">
        <v>31588828</v>
      </c>
      <c r="C12" s="46">
        <v>3.2252907750941695E-2</v>
      </c>
      <c r="D12" s="46">
        <v>0</v>
      </c>
      <c r="E12" s="47">
        <v>0</v>
      </c>
    </row>
    <row r="13" spans="1:7" s="53" customFormat="1" ht="18" customHeight="1" x14ac:dyDescent="0.35">
      <c r="A13" s="43">
        <v>2019</v>
      </c>
      <c r="B13" s="44">
        <v>32612888</v>
      </c>
      <c r="C13" s="46">
        <v>3.2418423374238614E-2</v>
      </c>
      <c r="D13" s="46">
        <v>0</v>
      </c>
      <c r="E13" s="47">
        <v>0</v>
      </c>
    </row>
    <row r="14" spans="1:7" s="53" customFormat="1" ht="18" customHeight="1" x14ac:dyDescent="0.35">
      <c r="A14" s="43">
        <v>2020</v>
      </c>
      <c r="B14" s="44">
        <v>33533496</v>
      </c>
      <c r="C14" s="46">
        <v>2.8228349479506365E-2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2021</v>
      </c>
      <c r="B15" s="49">
        <v>34446316</v>
      </c>
      <c r="C15" s="55">
        <v>2.7221140318921755E-2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2022</v>
      </c>
      <c r="B16" s="44">
        <v>35293544.858851969</v>
      </c>
      <c r="C16" s="46">
        <v>2.459563045441393E-2</v>
      </c>
      <c r="D16" s="46">
        <v>-2.3182280532416666E-3</v>
      </c>
      <c r="E16" s="47">
        <v>-82008.600428253412</v>
      </c>
    </row>
    <row r="17" spans="1:5" s="53" customFormat="1" ht="18" customHeight="1" x14ac:dyDescent="0.35">
      <c r="A17" s="43">
        <v>2023</v>
      </c>
      <c r="B17" s="44">
        <v>36109093.53261406</v>
      </c>
      <c r="C17" s="46">
        <v>2.3107587436277166E-2</v>
      </c>
      <c r="D17" s="46">
        <v>-3.7238036791463758E-3</v>
      </c>
      <c r="E17" s="47">
        <v>-134965.76134604961</v>
      </c>
    </row>
    <row r="18" spans="1:5" s="53" customFormat="1" ht="18" customHeight="1" x14ac:dyDescent="0.35">
      <c r="A18" s="43">
        <v>2024</v>
      </c>
      <c r="B18" s="44">
        <v>36949609.330878466</v>
      </c>
      <c r="C18" s="46">
        <v>2.3277122631318425E-2</v>
      </c>
      <c r="D18" s="46">
        <v>-4.1221401343064512E-3</v>
      </c>
      <c r="E18" s="47">
        <v>-152941.91557817906</v>
      </c>
    </row>
    <row r="19" spans="1:5" ht="18" customHeight="1" x14ac:dyDescent="0.35">
      <c r="A19" s="43">
        <v>2025</v>
      </c>
      <c r="B19" s="86" t="s">
        <v>80</v>
      </c>
      <c r="C19" s="75" t="s">
        <v>80</v>
      </c>
      <c r="D19" s="75" t="s">
        <v>80</v>
      </c>
      <c r="E19" s="76" t="s">
        <v>80</v>
      </c>
    </row>
    <row r="20" spans="1:5" s="135" customFormat="1" ht="18" customHeight="1" x14ac:dyDescent="0.35">
      <c r="A20" s="43">
        <v>2026</v>
      </c>
      <c r="B20" s="86" t="s">
        <v>80</v>
      </c>
      <c r="C20" s="75" t="s">
        <v>80</v>
      </c>
      <c r="D20" s="75" t="s">
        <v>80</v>
      </c>
      <c r="E20" s="76" t="s">
        <v>80</v>
      </c>
    </row>
    <row r="21" spans="1:5" s="155" customFormat="1" ht="18" customHeight="1" x14ac:dyDescent="0.35">
      <c r="A21" s="43">
        <v>2027</v>
      </c>
      <c r="B21" s="86" t="s">
        <v>80</v>
      </c>
      <c r="C21" s="75" t="s">
        <v>80</v>
      </c>
      <c r="D21" s="75" t="s">
        <v>80</v>
      </c>
      <c r="E21" s="76" t="s">
        <v>80</v>
      </c>
    </row>
    <row r="22" spans="1:5" s="157" customFormat="1" ht="18" customHeight="1" x14ac:dyDescent="0.35">
      <c r="A22" s="43">
        <v>2028</v>
      </c>
      <c r="B22" s="86" t="s">
        <v>80</v>
      </c>
      <c r="C22" s="75" t="s">
        <v>80</v>
      </c>
      <c r="D22" s="75" t="s">
        <v>80</v>
      </c>
      <c r="E22" s="76" t="s">
        <v>80</v>
      </c>
    </row>
    <row r="23" spans="1:5" s="168" customFormat="1" ht="18" customHeight="1" x14ac:dyDescent="0.35">
      <c r="A23" s="43">
        <v>2029</v>
      </c>
      <c r="B23" s="86" t="s">
        <v>80</v>
      </c>
      <c r="C23" s="75" t="s">
        <v>80</v>
      </c>
      <c r="D23" s="75" t="s">
        <v>80</v>
      </c>
      <c r="E23" s="76" t="s">
        <v>80</v>
      </c>
    </row>
    <row r="24" spans="1:5" s="171" customFormat="1" ht="18" customHeight="1" x14ac:dyDescent="0.35">
      <c r="A24" s="43">
        <v>2030</v>
      </c>
      <c r="B24" s="86" t="s">
        <v>80</v>
      </c>
      <c r="C24" s="75" t="s">
        <v>80</v>
      </c>
      <c r="D24" s="75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186</v>
      </c>
      <c r="B27" s="3"/>
      <c r="C27" s="3"/>
    </row>
    <row r="28" spans="1:5" ht="21.75" customHeight="1" x14ac:dyDescent="0.35">
      <c r="A28" s="30" t="s">
        <v>164</v>
      </c>
      <c r="B28" s="92"/>
      <c r="C28" s="92"/>
    </row>
    <row r="29" spans="1:5" ht="21.75" customHeight="1" x14ac:dyDescent="0.35">
      <c r="A29" s="3"/>
      <c r="B29" s="92"/>
      <c r="C29" s="92"/>
    </row>
    <row r="30" spans="1:5" ht="21.75" customHeight="1" x14ac:dyDescent="0.35">
      <c r="A30" s="232" t="str">
        <f>+Headings!F38</f>
        <v>Page 38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33" t="str">
        <f>Headings!E39</f>
        <v>August 2021 Best Start For Kids Forecast</v>
      </c>
      <c r="B1" s="234"/>
      <c r="C1" s="234"/>
      <c r="D1" s="234"/>
      <c r="E1" s="234"/>
    </row>
    <row r="2" spans="1:7" ht="21.75" customHeight="1" x14ac:dyDescent="0.35">
      <c r="A2" s="233" t="s">
        <v>86</v>
      </c>
      <c r="B2" s="234"/>
      <c r="C2" s="234"/>
      <c r="D2" s="234"/>
      <c r="E2" s="234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7" s="53" customFormat="1" ht="18" customHeight="1" x14ac:dyDescent="0.35">
      <c r="A5" s="38">
        <v>2011</v>
      </c>
      <c r="B5" s="106" t="s">
        <v>80</v>
      </c>
      <c r="C5" s="83" t="s">
        <v>80</v>
      </c>
      <c r="D5" s="83" t="s">
        <v>80</v>
      </c>
      <c r="E5" s="103" t="s">
        <v>80</v>
      </c>
    </row>
    <row r="6" spans="1:7" s="53" customFormat="1" ht="18" customHeight="1" x14ac:dyDescent="0.35">
      <c r="A6" s="43">
        <v>2012</v>
      </c>
      <c r="B6" s="86" t="s">
        <v>80</v>
      </c>
      <c r="C6" s="75" t="s">
        <v>80</v>
      </c>
      <c r="D6" s="75" t="s">
        <v>80</v>
      </c>
      <c r="E6" s="76" t="s">
        <v>80</v>
      </c>
    </row>
    <row r="7" spans="1:7" s="53" customFormat="1" ht="18" customHeight="1" x14ac:dyDescent="0.35">
      <c r="A7" s="43">
        <v>2013</v>
      </c>
      <c r="B7" s="86" t="s">
        <v>80</v>
      </c>
      <c r="C7" s="75" t="s">
        <v>80</v>
      </c>
      <c r="D7" s="75" t="s">
        <v>80</v>
      </c>
      <c r="E7" s="76" t="s">
        <v>80</v>
      </c>
    </row>
    <row r="8" spans="1:7" s="53" customFormat="1" ht="18" customHeight="1" x14ac:dyDescent="0.35">
      <c r="A8" s="43">
        <v>2014</v>
      </c>
      <c r="B8" s="86" t="s">
        <v>80</v>
      </c>
      <c r="C8" s="75" t="s">
        <v>80</v>
      </c>
      <c r="D8" s="75" t="s">
        <v>80</v>
      </c>
      <c r="E8" s="76" t="s">
        <v>80</v>
      </c>
      <c r="F8" s="58"/>
      <c r="G8" s="71"/>
    </row>
    <row r="9" spans="1:7" s="53" customFormat="1" ht="18" customHeight="1" x14ac:dyDescent="0.35">
      <c r="A9" s="43">
        <v>2015</v>
      </c>
      <c r="B9" s="86" t="s">
        <v>80</v>
      </c>
      <c r="C9" s="75" t="s">
        <v>80</v>
      </c>
      <c r="D9" s="75" t="s">
        <v>80</v>
      </c>
      <c r="E9" s="76" t="s">
        <v>80</v>
      </c>
    </row>
    <row r="10" spans="1:7" s="53" customFormat="1" ht="18" customHeight="1" x14ac:dyDescent="0.35">
      <c r="A10" s="43">
        <v>2016</v>
      </c>
      <c r="B10" s="44">
        <v>59455206</v>
      </c>
      <c r="C10" s="75" t="s">
        <v>80</v>
      </c>
      <c r="D10" s="75" t="s">
        <v>80</v>
      </c>
      <c r="E10" s="76" t="s">
        <v>80</v>
      </c>
    </row>
    <row r="11" spans="1:7" s="53" customFormat="1" ht="18" customHeight="1" x14ac:dyDescent="0.35">
      <c r="A11" s="43">
        <v>2017</v>
      </c>
      <c r="B11" s="44">
        <v>62379867</v>
      </c>
      <c r="C11" s="46">
        <v>4.9190999355043896E-2</v>
      </c>
      <c r="D11" s="46">
        <v>0</v>
      </c>
      <c r="E11" s="47">
        <v>0</v>
      </c>
    </row>
    <row r="12" spans="1:7" s="53" customFormat="1" ht="18" customHeight="1" x14ac:dyDescent="0.35">
      <c r="A12" s="43">
        <v>2018</v>
      </c>
      <c r="B12" s="44">
        <v>65652750</v>
      </c>
      <c r="C12" s="46">
        <v>5.2466976244114116E-2</v>
      </c>
      <c r="D12" s="46">
        <v>0</v>
      </c>
      <c r="E12" s="47">
        <v>0</v>
      </c>
    </row>
    <row r="13" spans="1:7" s="53" customFormat="1" ht="18" customHeight="1" x14ac:dyDescent="0.35">
      <c r="A13" s="43">
        <v>2019</v>
      </c>
      <c r="B13" s="44">
        <v>69094328</v>
      </c>
      <c r="C13" s="46">
        <v>5.2420926770013532E-2</v>
      </c>
      <c r="D13" s="46">
        <v>0</v>
      </c>
      <c r="E13" s="47">
        <v>0</v>
      </c>
    </row>
    <row r="14" spans="1:7" s="53" customFormat="1" ht="18" customHeight="1" x14ac:dyDescent="0.35">
      <c r="A14" s="43">
        <v>2020</v>
      </c>
      <c r="B14" s="69">
        <v>72426449</v>
      </c>
      <c r="C14" s="56">
        <v>4.8225680695526796E-2</v>
      </c>
      <c r="D14" s="56">
        <v>0</v>
      </c>
      <c r="E14" s="47">
        <v>0</v>
      </c>
    </row>
    <row r="15" spans="1:7" s="53" customFormat="1" ht="18" customHeight="1" thickBot="1" x14ac:dyDescent="0.4">
      <c r="A15" s="48">
        <v>2021</v>
      </c>
      <c r="B15" s="69">
        <v>75846946</v>
      </c>
      <c r="C15" s="56">
        <v>4.7227180777563715E-2</v>
      </c>
      <c r="D15" s="56">
        <v>0</v>
      </c>
      <c r="E15" s="47">
        <v>0</v>
      </c>
    </row>
    <row r="16" spans="1:7" s="53" customFormat="1" ht="18" customHeight="1" thickTop="1" x14ac:dyDescent="0.35">
      <c r="A16" s="43">
        <v>2022</v>
      </c>
      <c r="B16" s="208">
        <v>133656602.36062425</v>
      </c>
      <c r="C16" s="209">
        <v>0.76218832015496374</v>
      </c>
      <c r="D16" s="209">
        <v>1.2421527754486572E-2</v>
      </c>
      <c r="E16" s="222">
        <v>1639849.7565289438</v>
      </c>
    </row>
    <row r="17" spans="1:5" s="53" customFormat="1" ht="18" customHeight="1" x14ac:dyDescent="0.35">
      <c r="A17" s="43">
        <v>2023</v>
      </c>
      <c r="B17" s="156">
        <v>139424934.1405862</v>
      </c>
      <c r="C17" s="56">
        <v>4.3157851374959977E-2</v>
      </c>
      <c r="D17" s="56">
        <v>1.1014863293723032E-2</v>
      </c>
      <c r="E17" s="47">
        <v>1519014.8483986557</v>
      </c>
    </row>
    <row r="18" spans="1:5" s="53" customFormat="1" ht="18" customHeight="1" x14ac:dyDescent="0.35">
      <c r="A18" s="43">
        <v>2024</v>
      </c>
      <c r="B18" s="156">
        <v>145458685.04143661</v>
      </c>
      <c r="C18" s="56">
        <v>4.3275981717634693E-2</v>
      </c>
      <c r="D18" s="56">
        <v>1.061617824479888E-2</v>
      </c>
      <c r="E18" s="47">
        <v>1527993.8723481297</v>
      </c>
    </row>
    <row r="19" spans="1:5" ht="18" customHeight="1" x14ac:dyDescent="0.35">
      <c r="A19" s="43">
        <v>2025</v>
      </c>
      <c r="B19" s="156">
        <v>151709010.72970524</v>
      </c>
      <c r="C19" s="56">
        <v>4.2969766201915727E-2</v>
      </c>
      <c r="D19" s="56">
        <v>1.0492438323980169E-2</v>
      </c>
      <c r="E19" s="47">
        <v>1575269.0251830816</v>
      </c>
    </row>
    <row r="20" spans="1:5" s="135" customFormat="1" ht="18" customHeight="1" x14ac:dyDescent="0.35">
      <c r="A20" s="43">
        <v>2026</v>
      </c>
      <c r="B20" s="156">
        <v>158169866.30368212</v>
      </c>
      <c r="C20" s="56">
        <v>4.2587157762751238E-2</v>
      </c>
      <c r="D20" s="56">
        <v>1.0211534231163499E-2</v>
      </c>
      <c r="E20" s="47">
        <v>1598830.4918017387</v>
      </c>
    </row>
    <row r="21" spans="1:5" s="155" customFormat="1" ht="18" customHeight="1" x14ac:dyDescent="0.35">
      <c r="A21" s="43">
        <v>2027</v>
      </c>
      <c r="B21" s="156">
        <v>164867027.81842488</v>
      </c>
      <c r="C21" s="56">
        <v>4.2341576630559929E-2</v>
      </c>
      <c r="D21" s="56">
        <v>9.9118640711695072E-3</v>
      </c>
      <c r="E21" s="47">
        <v>1618101.1706966162</v>
      </c>
    </row>
    <row r="22" spans="1:5" s="157" customFormat="1" ht="18" customHeight="1" x14ac:dyDescent="0.35">
      <c r="A22" s="43">
        <v>2028</v>
      </c>
      <c r="B22" s="156" t="s">
        <v>80</v>
      </c>
      <c r="C22" s="87" t="s">
        <v>80</v>
      </c>
      <c r="D22" s="87" t="s">
        <v>80</v>
      </c>
      <c r="E22" s="76" t="s">
        <v>80</v>
      </c>
    </row>
    <row r="23" spans="1:5" s="168" customFormat="1" ht="18" customHeight="1" x14ac:dyDescent="0.35">
      <c r="A23" s="43">
        <v>2029</v>
      </c>
      <c r="B23" s="156" t="s">
        <v>80</v>
      </c>
      <c r="C23" s="87" t="s">
        <v>80</v>
      </c>
      <c r="D23" s="87" t="s">
        <v>80</v>
      </c>
      <c r="E23" s="76" t="s">
        <v>80</v>
      </c>
    </row>
    <row r="24" spans="1:5" s="171" customFormat="1" ht="18" customHeight="1" x14ac:dyDescent="0.35">
      <c r="A24" s="43">
        <v>2030</v>
      </c>
      <c r="B24" s="156" t="s">
        <v>80</v>
      </c>
      <c r="C24" s="87" t="s">
        <v>80</v>
      </c>
      <c r="D24" s="87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276</v>
      </c>
      <c r="B27" s="3"/>
      <c r="C27" s="3"/>
    </row>
    <row r="28" spans="1:5" ht="21.75" customHeight="1" x14ac:dyDescent="0.35">
      <c r="A28" s="30" t="s">
        <v>285</v>
      </c>
      <c r="B28" s="92"/>
      <c r="C28" s="92"/>
    </row>
    <row r="29" spans="1:5" ht="21.75" customHeight="1" x14ac:dyDescent="0.35">
      <c r="A29" s="72" t="s">
        <v>284</v>
      </c>
      <c r="B29" s="92"/>
      <c r="C29" s="92"/>
    </row>
    <row r="30" spans="1:5" ht="21.75" customHeight="1" x14ac:dyDescent="0.35">
      <c r="A30" s="232" t="str">
        <f>Headings!F39</f>
        <v>Page 39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Headings!E4</f>
        <v>August 2021 Countywide New Construction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2457642885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1925434669</v>
      </c>
      <c r="C6" s="45">
        <v>-0.21655229864692083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1983503613</v>
      </c>
      <c r="C7" s="46">
        <v>3.0158875258104123E-2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3406198290</v>
      </c>
      <c r="C8" s="45">
        <v>0.71726346636102645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4994659235</v>
      </c>
      <c r="C9" s="45">
        <v>0.46634423769850453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6111997054</v>
      </c>
      <c r="C10" s="45">
        <v>0.22370651658681173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8438451607.000001</v>
      </c>
      <c r="C11" s="45">
        <v>0.38063738127580593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9789738887</v>
      </c>
      <c r="C12" s="45">
        <v>0.16013450606021817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11561210136</v>
      </c>
      <c r="C13" s="45">
        <v>0.18095183839401208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11025221474</v>
      </c>
      <c r="C14" s="45">
        <v>-4.6360948005867098E-2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10610155850</v>
      </c>
      <c r="C15" s="50">
        <v>-3.7646919381966182E-2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9481967650.0492687</v>
      </c>
      <c r="C16" s="45">
        <v>-0.1063309734466088</v>
      </c>
      <c r="D16" s="46">
        <v>-0.14150943396226101</v>
      </c>
      <c r="E16" s="47">
        <v>-1562961700.5575314</v>
      </c>
    </row>
    <row r="17" spans="1:5" s="53" customFormat="1" ht="18" customHeight="1" x14ac:dyDescent="0.35">
      <c r="A17" s="43">
        <v>2023</v>
      </c>
      <c r="B17" s="44">
        <v>9255966890.227541</v>
      </c>
      <c r="C17" s="45">
        <v>-2.3834795494219296E-2</v>
      </c>
      <c r="D17" s="46">
        <v>-8.8159674848119929E-2</v>
      </c>
      <c r="E17" s="47">
        <v>-894896846.4533596</v>
      </c>
    </row>
    <row r="18" spans="1:5" s="53" customFormat="1" ht="18" customHeight="1" x14ac:dyDescent="0.35">
      <c r="A18" s="43">
        <v>2024</v>
      </c>
      <c r="B18" s="44">
        <v>9880974091.8850803</v>
      </c>
      <c r="C18" s="45">
        <v>6.7524787963256783E-2</v>
      </c>
      <c r="D18" s="46">
        <v>-1.9175827440545135E-2</v>
      </c>
      <c r="E18" s="47">
        <v>-193180245.17691994</v>
      </c>
    </row>
    <row r="19" spans="1:5" s="53" customFormat="1" ht="18" customHeight="1" x14ac:dyDescent="0.35">
      <c r="A19" s="43">
        <v>2025</v>
      </c>
      <c r="B19" s="44">
        <v>10184986973.090399</v>
      </c>
      <c r="C19" s="45">
        <v>3.0767501096374161E-2</v>
      </c>
      <c r="D19" s="46">
        <v>1.1306289238532941E-4</v>
      </c>
      <c r="E19" s="47">
        <v>1151413.9038982391</v>
      </c>
    </row>
    <row r="20" spans="1:5" s="53" customFormat="1" ht="18" customHeight="1" x14ac:dyDescent="0.35">
      <c r="A20" s="43">
        <v>2026</v>
      </c>
      <c r="B20" s="44">
        <v>10350616575.8888</v>
      </c>
      <c r="C20" s="45">
        <v>1.6262132021966025E-2</v>
      </c>
      <c r="D20" s="46">
        <v>-1.1347025912604614E-2</v>
      </c>
      <c r="E20" s="47">
        <v>-118796703.77410126</v>
      </c>
    </row>
    <row r="21" spans="1:5" s="53" customFormat="1" ht="18" customHeight="1" x14ac:dyDescent="0.35">
      <c r="A21" s="43">
        <v>2027</v>
      </c>
      <c r="B21" s="44">
        <v>10602137332.349998</v>
      </c>
      <c r="C21" s="45">
        <v>2.4300074745991829E-2</v>
      </c>
      <c r="D21" s="46">
        <v>-1.2452506433348831E-2</v>
      </c>
      <c r="E21" s="47">
        <v>-133687933.18640137</v>
      </c>
    </row>
    <row r="22" spans="1:5" s="53" customFormat="1" ht="18" customHeight="1" x14ac:dyDescent="0.35">
      <c r="A22" s="43">
        <v>2028</v>
      </c>
      <c r="B22" s="44">
        <v>10736153039.405401</v>
      </c>
      <c r="C22" s="45">
        <v>1.2640442474413538E-2</v>
      </c>
      <c r="D22" s="46">
        <v>-1.6078881807532142E-2</v>
      </c>
      <c r="E22" s="47">
        <v>-175446316.37269974</v>
      </c>
    </row>
    <row r="23" spans="1:5" s="53" customFormat="1" ht="18" customHeight="1" x14ac:dyDescent="0.35">
      <c r="A23" s="43">
        <v>2029</v>
      </c>
      <c r="B23" s="44">
        <v>11010204687.939199</v>
      </c>
      <c r="C23" s="45">
        <v>2.5526056449450163E-2</v>
      </c>
      <c r="D23" s="46">
        <v>-1.8509147611490362E-2</v>
      </c>
      <c r="E23" s="47">
        <v>-207632606.36190033</v>
      </c>
    </row>
    <row r="24" spans="1:5" s="53" customFormat="1" ht="18" customHeight="1" x14ac:dyDescent="0.35">
      <c r="A24" s="43">
        <v>2030</v>
      </c>
      <c r="B24" s="44">
        <v>11353105837.615601</v>
      </c>
      <c r="C24" s="45">
        <v>3.114393959015338E-2</v>
      </c>
      <c r="D24" s="46">
        <v>-1.8754944390456552E-2</v>
      </c>
      <c r="E24" s="47">
        <v>-216996628.34089851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150</v>
      </c>
      <c r="B26" s="3"/>
      <c r="C26" s="3"/>
    </row>
    <row r="27" spans="1:5" ht="21.75" customHeight="1" x14ac:dyDescent="0.35">
      <c r="A27" s="119" t="s">
        <v>176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2" t="str">
        <f>Headings!F4</f>
        <v>Page 4</v>
      </c>
      <c r="B30" s="235"/>
      <c r="C30" s="235"/>
      <c r="D30" s="235"/>
      <c r="E30" s="234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41" t="str">
        <f>Headings!E40</f>
        <v>August 2021 Emergency Medical Services (EMS) Property Tax Forecast</v>
      </c>
      <c r="B1" s="242"/>
      <c r="C1" s="242"/>
      <c r="D1" s="242"/>
      <c r="E1" s="242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98589189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95268834</v>
      </c>
      <c r="C6" s="45">
        <v>-3.3678692701285984E-2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93870870</v>
      </c>
      <c r="C7" s="46">
        <v>-1.4673885900608363E-2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113541014.793615</v>
      </c>
      <c r="C8" s="46">
        <v>0.2095447159871322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116769207</v>
      </c>
      <c r="C9" s="46">
        <v>2.8431947805406921E-2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119879727</v>
      </c>
      <c r="C10" s="46">
        <v>2.6638187240579647E-2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123483769</v>
      </c>
      <c r="C11" s="46">
        <v>3.0063815544057793E-2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127489160</v>
      </c>
      <c r="C12" s="46">
        <v>3.2436578770121516E-2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69">
        <v>131539324</v>
      </c>
      <c r="C13" s="56">
        <v>3.1768693118693347E-2</v>
      </c>
      <c r="D13" s="45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169415530</v>
      </c>
      <c r="C14" s="56">
        <v>0.28794587693030871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173903481</v>
      </c>
      <c r="C15" s="57">
        <v>2.6490788654381259E-2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178399463.22263768</v>
      </c>
      <c r="C16" s="56">
        <v>2.5853319305538802E-2</v>
      </c>
      <c r="D16" s="46">
        <v>-2.30129531447687E-3</v>
      </c>
      <c r="E16" s="47">
        <v>-411496.82453367114</v>
      </c>
    </row>
    <row r="17" spans="1:5" s="53" customFormat="1" ht="18" customHeight="1" x14ac:dyDescent="0.35">
      <c r="A17" s="43">
        <v>2023</v>
      </c>
      <c r="B17" s="44">
        <v>182531803.54056621</v>
      </c>
      <c r="C17" s="56">
        <v>2.3163412284326723E-2</v>
      </c>
      <c r="D17" s="46">
        <v>-3.7101345846087819E-3</v>
      </c>
      <c r="E17" s="47">
        <v>-679739.48206782341</v>
      </c>
    </row>
    <row r="18" spans="1:5" s="53" customFormat="1" ht="18" customHeight="1" x14ac:dyDescent="0.35">
      <c r="A18" s="43">
        <v>2024</v>
      </c>
      <c r="B18" s="44">
        <v>186791349.88777047</v>
      </c>
      <c r="C18" s="56">
        <v>2.3335913328975666E-2</v>
      </c>
      <c r="D18" s="46">
        <v>-4.1114252600918944E-3</v>
      </c>
      <c r="E18" s="47">
        <v>-771149.19658136368</v>
      </c>
    </row>
    <row r="19" spans="1:5" ht="18" customHeight="1" x14ac:dyDescent="0.35">
      <c r="A19" s="43">
        <v>2025</v>
      </c>
      <c r="B19" s="44">
        <v>191091530.66993451</v>
      </c>
      <c r="C19" s="56">
        <v>2.3021305776459666E-2</v>
      </c>
      <c r="D19" s="46">
        <v>-4.2335096197533284E-3</v>
      </c>
      <c r="E19" s="47">
        <v>-812427.25193095207</v>
      </c>
    </row>
    <row r="20" spans="1:5" s="135" customFormat="1" ht="18" customHeight="1" x14ac:dyDescent="0.35">
      <c r="A20" s="43">
        <v>2026</v>
      </c>
      <c r="B20" s="156" t="s">
        <v>80</v>
      </c>
      <c r="C20" s="87" t="s">
        <v>80</v>
      </c>
      <c r="D20" s="163" t="s">
        <v>80</v>
      </c>
      <c r="E20" s="76" t="s">
        <v>80</v>
      </c>
    </row>
    <row r="21" spans="1:5" s="155" customFormat="1" ht="18" customHeight="1" x14ac:dyDescent="0.35">
      <c r="A21" s="43">
        <v>2027</v>
      </c>
      <c r="B21" s="156" t="s">
        <v>80</v>
      </c>
      <c r="C21" s="87" t="s">
        <v>80</v>
      </c>
      <c r="D21" s="163" t="s">
        <v>80</v>
      </c>
      <c r="E21" s="76" t="s">
        <v>80</v>
      </c>
    </row>
    <row r="22" spans="1:5" s="157" customFormat="1" ht="18" customHeight="1" x14ac:dyDescent="0.35">
      <c r="A22" s="43">
        <v>2028</v>
      </c>
      <c r="B22" s="156" t="s">
        <v>80</v>
      </c>
      <c r="C22" s="87" t="s">
        <v>80</v>
      </c>
      <c r="D22" s="163" t="s">
        <v>80</v>
      </c>
      <c r="E22" s="76" t="s">
        <v>80</v>
      </c>
    </row>
    <row r="23" spans="1:5" s="168" customFormat="1" ht="18" customHeight="1" x14ac:dyDescent="0.35">
      <c r="A23" s="43">
        <v>2029</v>
      </c>
      <c r="B23" s="156" t="s">
        <v>80</v>
      </c>
      <c r="C23" s="87" t="s">
        <v>80</v>
      </c>
      <c r="D23" s="163" t="s">
        <v>80</v>
      </c>
      <c r="E23" s="76" t="s">
        <v>80</v>
      </c>
    </row>
    <row r="24" spans="1:5" s="171" customFormat="1" ht="18" customHeight="1" x14ac:dyDescent="0.35">
      <c r="A24" s="43">
        <v>2030</v>
      </c>
      <c r="B24" s="156" t="s">
        <v>80</v>
      </c>
      <c r="C24" s="87" t="s">
        <v>80</v>
      </c>
      <c r="D24" s="163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270</v>
      </c>
      <c r="B27" s="3"/>
      <c r="C27" s="3"/>
    </row>
    <row r="28" spans="1:5" ht="21.75" customHeight="1" x14ac:dyDescent="0.35">
      <c r="A28" s="30" t="s">
        <v>269</v>
      </c>
      <c r="B28" s="19"/>
      <c r="C28" s="19"/>
    </row>
    <row r="29" spans="1:5" ht="21.75" customHeight="1" x14ac:dyDescent="0.35">
      <c r="B29" s="19"/>
      <c r="C29" s="19"/>
    </row>
    <row r="30" spans="1:5" ht="21.75" customHeight="1" x14ac:dyDescent="0.35">
      <c r="A30" s="232" t="str">
        <f>Headings!F40</f>
        <v>Page 40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Headings!E41</f>
        <v>August 2021 Conservation Futures Property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17061273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17416782</v>
      </c>
      <c r="C6" s="45">
        <v>2.0837190753585588E-2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17566647</v>
      </c>
      <c r="C7" s="46">
        <v>8.6046320152597389E-3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17955638</v>
      </c>
      <c r="C8" s="56">
        <v>2.2143724980640878E-2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18389600</v>
      </c>
      <c r="C9" s="46">
        <v>2.4168564770575163E-2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18877155</v>
      </c>
      <c r="C10" s="46">
        <v>2.6512539696350146E-2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19443654</v>
      </c>
      <c r="C11" s="46">
        <v>3.0009765772437635E-2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20072804</v>
      </c>
      <c r="C12" s="46">
        <v>3.2357601096995481E-2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20712946</v>
      </c>
      <c r="C13" s="46">
        <v>3.189101034414521E-2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21297118</v>
      </c>
      <c r="C14" s="46">
        <v>2.8203230964827464E-2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21858694</v>
      </c>
      <c r="C15" s="55">
        <v>2.6368638235464426E-2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22398188.420013614</v>
      </c>
      <c r="C16" s="46">
        <v>2.4680999698043049E-2</v>
      </c>
      <c r="D16" s="46">
        <v>-2.1824933877585551E-3</v>
      </c>
      <c r="E16" s="47">
        <v>-48990.820265740156</v>
      </c>
    </row>
    <row r="17" spans="1:5" s="53" customFormat="1" ht="18" customHeight="1" x14ac:dyDescent="0.35">
      <c r="A17" s="43">
        <v>2023</v>
      </c>
      <c r="B17" s="44">
        <v>22916557.557286475</v>
      </c>
      <c r="C17" s="46">
        <v>2.3143351040376015E-2</v>
      </c>
      <c r="D17" s="46">
        <v>-3.6619641179449491E-3</v>
      </c>
      <c r="E17" s="47">
        <v>-84228.051584228873</v>
      </c>
    </row>
    <row r="18" spans="1:5" s="53" customFormat="1" ht="18" customHeight="1" x14ac:dyDescent="0.35">
      <c r="A18" s="43">
        <v>2024</v>
      </c>
      <c r="B18" s="44">
        <v>23448653.082254753</v>
      </c>
      <c r="C18" s="46">
        <v>2.3218824364791946E-2</v>
      </c>
      <c r="D18" s="46">
        <v>-4.2505530289850268E-3</v>
      </c>
      <c r="E18" s="47">
        <v>-100095.20335420221</v>
      </c>
    </row>
    <row r="19" spans="1:5" ht="18" customHeight="1" x14ac:dyDescent="0.35">
      <c r="A19" s="43">
        <v>2025</v>
      </c>
      <c r="B19" s="44">
        <v>23991990.995825294</v>
      </c>
      <c r="C19" s="46">
        <v>2.3171391195246249E-2</v>
      </c>
      <c r="D19" s="46">
        <v>-4.094428260919214E-3</v>
      </c>
      <c r="E19" s="47">
        <v>-98637.349520485848</v>
      </c>
    </row>
    <row r="20" spans="1:5" s="135" customFormat="1" ht="18" customHeight="1" x14ac:dyDescent="0.35">
      <c r="A20" s="43">
        <v>2026</v>
      </c>
      <c r="B20" s="44">
        <v>24535111.652567253</v>
      </c>
      <c r="C20" s="46">
        <v>2.2637581717851685E-2</v>
      </c>
      <c r="D20" s="46">
        <v>-4.4407434824780267E-3</v>
      </c>
      <c r="E20" s="47">
        <v>-109440.13271910325</v>
      </c>
    </row>
    <row r="21" spans="1:5" s="155" customFormat="1" ht="18" customHeight="1" x14ac:dyDescent="0.35">
      <c r="A21" s="43">
        <v>2027</v>
      </c>
      <c r="B21" s="44">
        <v>25084708.744055517</v>
      </c>
      <c r="C21" s="46">
        <v>2.2400431645509089E-2</v>
      </c>
      <c r="D21" s="46">
        <v>-4.8063733663689101E-3</v>
      </c>
      <c r="E21" s="47">
        <v>-121148.76219452918</v>
      </c>
    </row>
    <row r="22" spans="1:5" s="157" customFormat="1" ht="18" customHeight="1" x14ac:dyDescent="0.35">
      <c r="A22" s="43">
        <v>2028</v>
      </c>
      <c r="B22" s="44">
        <v>25633572.271848977</v>
      </c>
      <c r="C22" s="46">
        <v>2.1880402654606446E-2</v>
      </c>
      <c r="D22" s="46">
        <v>-5.2767287065869084E-3</v>
      </c>
      <c r="E22" s="47">
        <v>-135978.93058574945</v>
      </c>
    </row>
    <row r="23" spans="1:5" s="168" customFormat="1" ht="18" customHeight="1" x14ac:dyDescent="0.35">
      <c r="A23" s="43">
        <v>2029</v>
      </c>
      <c r="B23" s="44">
        <v>26195644.922623698</v>
      </c>
      <c r="C23" s="46">
        <v>2.1927207211458244E-2</v>
      </c>
      <c r="D23" s="46">
        <v>-5.36234771634303E-3</v>
      </c>
      <c r="E23" s="47">
        <v>-141227.46751688793</v>
      </c>
    </row>
    <row r="24" spans="1:5" s="171" customFormat="1" ht="18" customHeight="1" x14ac:dyDescent="0.35">
      <c r="A24" s="43">
        <v>2030</v>
      </c>
      <c r="B24" s="44">
        <v>26761449.81063655</v>
      </c>
      <c r="C24" s="46">
        <v>2.1599196724650938E-2</v>
      </c>
      <c r="D24" s="46">
        <v>-5.8583349696585962E-3</v>
      </c>
      <c r="E24" s="47">
        <v>-157701.4049196206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2" t="str">
        <f>Headings!F41</f>
        <v>Page 41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Headings!E42</f>
        <v>August 2021 Unincorporated Area/Roads Property Tax Levy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2012</v>
      </c>
      <c r="B5" s="39">
        <v>73706592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67537651</v>
      </c>
      <c r="C6" s="45">
        <v>-8.3695919626836091E-2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71721037.701000005</v>
      </c>
      <c r="C7" s="45">
        <v>6.1941548737014962E-2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81182066</v>
      </c>
      <c r="C8" s="45">
        <v>0.13191426954030372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82424494.000000134</v>
      </c>
      <c r="C9" s="45">
        <v>1.5304217559579447E-2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87678035</v>
      </c>
      <c r="C10" s="45">
        <v>6.3737619062603557E-2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89353349</v>
      </c>
      <c r="C11" s="45">
        <v>1.9107567819009574E-2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91211126</v>
      </c>
      <c r="C12" s="45">
        <v>2.0791352767314919E-2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92987997</v>
      </c>
      <c r="C13" s="45">
        <v>1.9480858069880647E-2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2021</v>
      </c>
      <c r="B14" s="49">
        <v>94573079</v>
      </c>
      <c r="C14" s="50">
        <v>1.7046092518801181E-2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2022</v>
      </c>
      <c r="B15" s="44">
        <v>96137113.216462627</v>
      </c>
      <c r="C15" s="45">
        <v>1.653783754320437E-2</v>
      </c>
      <c r="D15" s="46">
        <v>-4.7145809681337081E-4</v>
      </c>
      <c r="E15" s="47">
        <v>-45345.999168634415</v>
      </c>
    </row>
    <row r="16" spans="1:5" s="53" customFormat="1" ht="18" customHeight="1" x14ac:dyDescent="0.35">
      <c r="A16" s="43">
        <v>2023</v>
      </c>
      <c r="B16" s="44">
        <v>97645486.497211367</v>
      </c>
      <c r="C16" s="45">
        <v>1.5689812500948364E-2</v>
      </c>
      <c r="D16" s="46">
        <v>-5.8824035730764557E-4</v>
      </c>
      <c r="E16" s="47">
        <v>-57472.82370094955</v>
      </c>
    </row>
    <row r="17" spans="1:5" s="53" customFormat="1" ht="18" customHeight="1" x14ac:dyDescent="0.35">
      <c r="A17" s="43">
        <v>2024</v>
      </c>
      <c r="B17" s="44">
        <v>99154003.858496621</v>
      </c>
      <c r="C17" s="45">
        <v>1.5448920532833199E-2</v>
      </c>
      <c r="D17" s="46">
        <v>-3.5032621977426626E-4</v>
      </c>
      <c r="E17" s="47">
        <v>-34748.420630067587</v>
      </c>
    </row>
    <row r="18" spans="1:5" s="53" customFormat="1" ht="18" customHeight="1" x14ac:dyDescent="0.35">
      <c r="A18" s="43">
        <v>2025</v>
      </c>
      <c r="B18" s="44">
        <v>100679837.20354943</v>
      </c>
      <c r="C18" s="45">
        <v>1.5388519733709805E-2</v>
      </c>
      <c r="D18" s="46">
        <v>-2.7406087724224371E-5</v>
      </c>
      <c r="E18" s="47">
        <v>-2759.3160725235939</v>
      </c>
    </row>
    <row r="19" spans="1:5" s="53" customFormat="1" ht="18" customHeight="1" x14ac:dyDescent="0.35">
      <c r="A19" s="43">
        <v>2026</v>
      </c>
      <c r="B19" s="44">
        <v>102196000.87407404</v>
      </c>
      <c r="C19" s="45">
        <v>1.5059258264982223E-2</v>
      </c>
      <c r="D19" s="46">
        <v>2.187396980379841E-4</v>
      </c>
      <c r="E19" s="47">
        <v>22349.433663502336</v>
      </c>
    </row>
    <row r="20" spans="1:5" s="53" customFormat="1" ht="18" customHeight="1" x14ac:dyDescent="0.35">
      <c r="A20" s="43">
        <v>2027</v>
      </c>
      <c r="B20" s="44">
        <v>103751278.10868384</v>
      </c>
      <c r="C20" s="45">
        <v>1.5218572363963734E-2</v>
      </c>
      <c r="D20" s="46">
        <v>4.639161671091685E-4</v>
      </c>
      <c r="E20" s="47">
        <v>48109.576462551951</v>
      </c>
    </row>
    <row r="21" spans="1:5" s="53" customFormat="1" ht="18" customHeight="1" x14ac:dyDescent="0.35">
      <c r="A21" s="43">
        <v>2028</v>
      </c>
      <c r="B21" s="44">
        <v>105290899.93600951</v>
      </c>
      <c r="C21" s="45">
        <v>1.4839545646009755E-2</v>
      </c>
      <c r="D21" s="46">
        <v>6.710337911444153E-4</v>
      </c>
      <c r="E21" s="47">
        <v>70606.372495248914</v>
      </c>
    </row>
    <row r="22" spans="1:5" s="53" customFormat="1" ht="18" customHeight="1" x14ac:dyDescent="0.35">
      <c r="A22" s="43">
        <v>2029</v>
      </c>
      <c r="B22" s="44">
        <v>106877761.67463283</v>
      </c>
      <c r="C22" s="45">
        <v>1.5071214507500041E-2</v>
      </c>
      <c r="D22" s="46">
        <v>8.8767628994768089E-4</v>
      </c>
      <c r="E22" s="47">
        <v>94788.713267937303</v>
      </c>
    </row>
    <row r="23" spans="1:5" s="53" customFormat="1" ht="18" customHeight="1" x14ac:dyDescent="0.35">
      <c r="A23" s="43">
        <v>2030</v>
      </c>
      <c r="B23" s="44">
        <v>108352474</v>
      </c>
      <c r="C23" s="45">
        <v>1.3798121351536352E-2</v>
      </c>
      <c r="D23" s="46">
        <v>1.0881538192124562E-3</v>
      </c>
      <c r="E23" s="47">
        <v>117776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115</v>
      </c>
      <c r="B25" s="3"/>
      <c r="C25" s="3"/>
    </row>
    <row r="26" spans="1:5" ht="21.75" customHeight="1" x14ac:dyDescent="0.35">
      <c r="A26" s="30" t="s">
        <v>187</v>
      </c>
      <c r="B26" s="3"/>
      <c r="C26" s="3"/>
    </row>
    <row r="27" spans="1:5" ht="21.75" customHeight="1" x14ac:dyDescent="0.35">
      <c r="A27" s="30" t="s">
        <v>194</v>
      </c>
      <c r="B27" s="19"/>
      <c r="C27" s="19"/>
    </row>
    <row r="28" spans="1:5" ht="21.75" customHeight="1" x14ac:dyDescent="0.35">
      <c r="A28" s="72" t="s">
        <v>195</v>
      </c>
    </row>
    <row r="29" spans="1:5" ht="21.75" customHeight="1" x14ac:dyDescent="0.35">
      <c r="A29" s="72"/>
    </row>
    <row r="30" spans="1:5" ht="21.75" customHeight="1" x14ac:dyDescent="0.35">
      <c r="A30" s="232" t="str">
        <f>Headings!F42</f>
        <v>Page 42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G32"/>
  <sheetViews>
    <sheetView zoomScale="75" zoomScaleNormal="75" workbookViewId="0">
      <selection activeCell="A25" sqref="A25:E25"/>
    </sheetView>
  </sheetViews>
  <sheetFormatPr defaultColWidth="10.7265625" defaultRowHeight="21.75" customHeight="1" x14ac:dyDescent="0.35"/>
  <cols>
    <col min="1" max="1" width="7.7265625" style="95" customWidth="1"/>
    <col min="2" max="2" width="15.26953125" style="95" customWidth="1"/>
    <col min="3" max="3" width="15.7265625" style="95" customWidth="1"/>
    <col min="4" max="4" width="17.7265625" style="95" customWidth="1"/>
    <col min="5" max="5" width="17.7265625" style="96" customWidth="1"/>
    <col min="6" max="6" width="10.7265625" style="96"/>
    <col min="7" max="7" width="19.6328125" style="96" bestFit="1" customWidth="1"/>
    <col min="8" max="16384" width="10.7265625" style="96"/>
  </cols>
  <sheetData>
    <row r="1" spans="1:5" ht="23.4" x14ac:dyDescent="0.35">
      <c r="A1" s="233" t="s">
        <v>282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169</v>
      </c>
      <c r="C4" s="33" t="s">
        <v>167</v>
      </c>
      <c r="D4" s="104" t="s">
        <v>170</v>
      </c>
      <c r="E4" s="105" t="s">
        <v>168</v>
      </c>
    </row>
    <row r="5" spans="1:5" s="53" customFormat="1" ht="18" customHeight="1" x14ac:dyDescent="0.35">
      <c r="A5" s="38">
        <v>2013</v>
      </c>
      <c r="B5" s="39"/>
      <c r="C5" s="186"/>
      <c r="D5" s="41"/>
      <c r="E5" s="51"/>
    </row>
    <row r="6" spans="1:5" s="53" customFormat="1" ht="18" customHeight="1" x14ac:dyDescent="0.35">
      <c r="A6" s="43">
        <v>2014</v>
      </c>
      <c r="B6" s="44"/>
      <c r="C6" s="97"/>
      <c r="D6" s="56"/>
      <c r="E6" s="46"/>
    </row>
    <row r="7" spans="1:5" s="53" customFormat="1" ht="18" customHeight="1" x14ac:dyDescent="0.35">
      <c r="A7" s="43">
        <v>2015</v>
      </c>
      <c r="B7" s="44"/>
      <c r="C7" s="97"/>
      <c r="D7" s="56"/>
      <c r="E7" s="46"/>
    </row>
    <row r="8" spans="1:5" s="53" customFormat="1" ht="18" customHeight="1" x14ac:dyDescent="0.35">
      <c r="A8" s="43">
        <v>2016</v>
      </c>
      <c r="B8" s="62"/>
      <c r="C8" s="140"/>
      <c r="D8" s="44"/>
      <c r="E8" s="69"/>
    </row>
    <row r="9" spans="1:5" s="53" customFormat="1" ht="18" customHeight="1" x14ac:dyDescent="0.35">
      <c r="A9" s="43">
        <v>2017</v>
      </c>
      <c r="B9" s="62"/>
      <c r="C9" s="160"/>
      <c r="D9" s="44"/>
      <c r="E9" s="69"/>
    </row>
    <row r="10" spans="1:5" s="53" customFormat="1" ht="18" x14ac:dyDescent="0.35">
      <c r="A10" s="43">
        <v>2018</v>
      </c>
      <c r="B10" s="62"/>
      <c r="C10" s="139"/>
      <c r="D10" s="44"/>
      <c r="E10" s="69"/>
    </row>
    <row r="11" spans="1:5" s="53" customFormat="1" ht="18" x14ac:dyDescent="0.35">
      <c r="A11" s="43">
        <v>2019</v>
      </c>
      <c r="B11" s="62"/>
      <c r="C11" s="139"/>
      <c r="D11" s="44"/>
      <c r="E11" s="69"/>
    </row>
    <row r="12" spans="1:5" s="53" customFormat="1" ht="18" customHeight="1" x14ac:dyDescent="0.35">
      <c r="A12" s="43">
        <v>2020</v>
      </c>
      <c r="B12" s="62"/>
      <c r="C12" s="164"/>
      <c r="D12" s="44"/>
      <c r="E12" s="69"/>
    </row>
    <row r="13" spans="1:5" s="58" customFormat="1" ht="18" customHeight="1" thickBot="1" x14ac:dyDescent="0.4">
      <c r="A13" s="48">
        <v>2021</v>
      </c>
      <c r="B13" s="67"/>
      <c r="C13" s="169"/>
      <c r="D13" s="49"/>
      <c r="E13" s="68"/>
    </row>
    <row r="14" spans="1:5" s="53" customFormat="1" ht="18" customHeight="1" thickTop="1" x14ac:dyDescent="0.35">
      <c r="A14" s="43">
        <v>2022</v>
      </c>
      <c r="B14" s="62">
        <v>1.6472897906688952</v>
      </c>
      <c r="C14" s="164"/>
      <c r="D14" s="44"/>
      <c r="E14" s="69"/>
    </row>
    <row r="15" spans="1:5" s="53" customFormat="1" ht="18" customHeight="1" x14ac:dyDescent="0.35">
      <c r="A15" s="178">
        <v>2023</v>
      </c>
      <c r="B15" s="179">
        <v>1.5779866377185419</v>
      </c>
      <c r="C15" s="180"/>
      <c r="D15" s="181"/>
      <c r="E15" s="182"/>
    </row>
    <row r="16" spans="1:5" s="53" customFormat="1" ht="18" customHeight="1" x14ac:dyDescent="0.35">
      <c r="A16" s="43">
        <v>2024</v>
      </c>
      <c r="B16" s="62">
        <v>1.6150181543436475</v>
      </c>
      <c r="C16" s="183" t="s">
        <v>241</v>
      </c>
      <c r="D16" s="44">
        <v>3214347840.218493</v>
      </c>
      <c r="E16" s="69"/>
    </row>
    <row r="17" spans="1:7" ht="18" customHeight="1" x14ac:dyDescent="0.35">
      <c r="A17" s="110">
        <v>2025</v>
      </c>
      <c r="B17" s="111">
        <v>1.6500820964257021</v>
      </c>
      <c r="C17" s="114" t="s">
        <v>244</v>
      </c>
      <c r="D17" s="112">
        <v>3051210764.5877142</v>
      </c>
      <c r="E17" s="113"/>
    </row>
    <row r="18" spans="1:7" ht="18" customHeight="1" x14ac:dyDescent="0.35">
      <c r="A18" s="43">
        <v>2026</v>
      </c>
      <c r="B18" s="62">
        <v>1.7385366546280916</v>
      </c>
      <c r="C18" s="177" t="s">
        <v>240</v>
      </c>
      <c r="D18" s="44">
        <v>5379091434.4162769</v>
      </c>
      <c r="E18" s="69"/>
    </row>
    <row r="19" spans="1:7" ht="18" customHeight="1" x14ac:dyDescent="0.35">
      <c r="A19" s="110">
        <v>2027</v>
      </c>
      <c r="B19" s="111">
        <v>1.7254911029559934</v>
      </c>
      <c r="C19" s="114" t="s">
        <v>245</v>
      </c>
      <c r="D19" s="112">
        <v>1718395859.8794394</v>
      </c>
      <c r="E19" s="113"/>
    </row>
    <row r="20" spans="1:7" ht="54" customHeight="1" x14ac:dyDescent="0.35">
      <c r="A20" s="110">
        <v>2028</v>
      </c>
      <c r="B20" s="111">
        <v>1.7885553873896296</v>
      </c>
      <c r="C20" s="189" t="s">
        <v>246</v>
      </c>
      <c r="D20" s="112">
        <v>4179293201.2416277</v>
      </c>
      <c r="E20" s="197"/>
      <c r="G20" s="127"/>
    </row>
    <row r="21" spans="1:7" s="168" customFormat="1" ht="18" customHeight="1" x14ac:dyDescent="0.35">
      <c r="A21" s="43">
        <v>2029</v>
      </c>
      <c r="B21" s="62">
        <v>1.7219090832122199</v>
      </c>
      <c r="C21" s="98"/>
      <c r="D21" s="44"/>
      <c r="E21" s="99"/>
    </row>
    <row r="22" spans="1:7" s="171" customFormat="1" ht="18" customHeight="1" x14ac:dyDescent="0.35">
      <c r="A22" s="43">
        <v>2030</v>
      </c>
      <c r="B22" s="62">
        <v>1.6606853784983076</v>
      </c>
      <c r="C22" s="98"/>
      <c r="D22" s="44"/>
      <c r="E22" s="99"/>
    </row>
    <row r="23" spans="1:7" ht="21.75" customHeight="1" x14ac:dyDescent="0.35">
      <c r="A23" s="88"/>
    </row>
    <row r="24" spans="1:7" ht="21.75" customHeight="1" x14ac:dyDescent="0.35">
      <c r="A24" s="96"/>
      <c r="B24" s="96"/>
      <c r="C24" s="96"/>
      <c r="D24" s="96"/>
    </row>
    <row r="25" spans="1:7" ht="21.75" customHeight="1" x14ac:dyDescent="0.35">
      <c r="A25" s="232" t="str">
        <f>Headings!H43</f>
        <v>Page 43</v>
      </c>
      <c r="B25" s="234"/>
      <c r="C25" s="234"/>
      <c r="D25" s="234"/>
      <c r="E25" s="234"/>
    </row>
    <row r="27" spans="1:7" ht="21.75" customHeight="1" x14ac:dyDescent="0.35">
      <c r="B27" s="7"/>
      <c r="C27" s="7"/>
    </row>
    <row r="29" spans="1:7" ht="21.75" customHeight="1" x14ac:dyDescent="0.35">
      <c r="A29" s="6"/>
      <c r="B29" s="6"/>
      <c r="C29" s="6"/>
    </row>
    <row r="30" spans="1:7" ht="21.75" customHeight="1" x14ac:dyDescent="0.35">
      <c r="A30" s="6"/>
      <c r="B30" s="6"/>
      <c r="C30" s="6"/>
    </row>
    <row r="31" spans="1:7" ht="21.75" customHeight="1" x14ac:dyDescent="0.35">
      <c r="A31" s="6"/>
      <c r="B31" s="6"/>
      <c r="C31" s="6"/>
    </row>
    <row r="32" spans="1:7" ht="21.75" customHeight="1" x14ac:dyDescent="0.35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Headings!E44</f>
        <v>August 2021 Flood District Property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36070313</v>
      </c>
      <c r="C5" s="40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36896149</v>
      </c>
      <c r="C6" s="45">
        <v>2.2895171439183182E-2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41346031</v>
      </c>
      <c r="C7" s="46">
        <v>0.12060559490910561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52104009</v>
      </c>
      <c r="C8" s="46">
        <v>0.26019372935699692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53571768</v>
      </c>
      <c r="C9" s="46">
        <v>2.8169790159525032E-2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55124711</v>
      </c>
      <c r="C10" s="46">
        <v>2.8988085664822583E-2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55124711</v>
      </c>
      <c r="C11" s="46">
        <v>0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57037253</v>
      </c>
      <c r="C12" s="46">
        <v>3.4694821347907023E-2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58404026</v>
      </c>
      <c r="C13" s="46">
        <v>2.3962812514831233E-2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58829811</v>
      </c>
      <c r="C14" s="46">
        <v>7.2903364572847185E-3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58486420</v>
      </c>
      <c r="C15" s="55">
        <v>-5.837023681752096E-3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59340077</v>
      </c>
      <c r="C16" s="46">
        <v>1.4595815575649818E-2</v>
      </c>
      <c r="D16" s="46">
        <v>-2.3410656900224591E-3</v>
      </c>
      <c r="E16" s="47">
        <v>-139245</v>
      </c>
    </row>
    <row r="17" spans="1:5" s="53" customFormat="1" ht="18" customHeight="1" x14ac:dyDescent="0.35">
      <c r="A17" s="43">
        <v>2023</v>
      </c>
      <c r="B17" s="44">
        <v>60117813.999999993</v>
      </c>
      <c r="C17" s="46">
        <v>1.3106437323968878E-2</v>
      </c>
      <c r="D17" s="46">
        <v>-3.7627056773704703E-3</v>
      </c>
      <c r="E17" s="47">
        <v>-227060.00000000745</v>
      </c>
    </row>
    <row r="18" spans="1:5" s="53" customFormat="1" ht="18" customHeight="1" x14ac:dyDescent="0.35">
      <c r="A18" s="43">
        <v>2024</v>
      </c>
      <c r="B18" s="44">
        <v>60915924.999999993</v>
      </c>
      <c r="C18" s="46">
        <v>1.3275782116761503E-2</v>
      </c>
      <c r="D18" s="46">
        <v>-4.167084281300415E-3</v>
      </c>
      <c r="E18" s="47">
        <v>-254904.0000000149</v>
      </c>
    </row>
    <row r="19" spans="1:5" ht="18" customHeight="1" x14ac:dyDescent="0.35">
      <c r="A19" s="43">
        <v>2025</v>
      </c>
      <c r="B19" s="44">
        <v>61705990.999999993</v>
      </c>
      <c r="C19" s="46">
        <v>1.2969777607415578E-2</v>
      </c>
      <c r="D19" s="46">
        <v>-4.2928400583058801E-3</v>
      </c>
      <c r="E19" s="47">
        <v>-266036.0000000149</v>
      </c>
    </row>
    <row r="20" spans="1:5" s="135" customFormat="1" ht="18" customHeight="1" x14ac:dyDescent="0.35">
      <c r="A20" s="43">
        <v>2026</v>
      </c>
      <c r="B20" s="44">
        <v>62482694.999999993</v>
      </c>
      <c r="C20" s="46">
        <v>1.2587173261669138E-2</v>
      </c>
      <c r="D20" s="46">
        <v>-4.5775033545074617E-3</v>
      </c>
      <c r="E20" s="47">
        <v>-287330.0000000149</v>
      </c>
    </row>
    <row r="21" spans="1:5" s="155" customFormat="1" ht="18" customHeight="1" x14ac:dyDescent="0.35">
      <c r="A21" s="43">
        <v>2027</v>
      </c>
      <c r="B21" s="44">
        <v>63253817</v>
      </c>
      <c r="C21" s="46">
        <v>1.2341369078270548E-2</v>
      </c>
      <c r="D21" s="46">
        <v>-4.8814658801997757E-3</v>
      </c>
      <c r="E21" s="47">
        <v>-310286.00000000745</v>
      </c>
    </row>
    <row r="22" spans="1:5" s="157" customFormat="1" ht="18" customHeight="1" x14ac:dyDescent="0.35">
      <c r="A22" s="43">
        <v>2028</v>
      </c>
      <c r="B22" s="44">
        <v>64010088.000000007</v>
      </c>
      <c r="C22" s="46">
        <v>1.1956132228352345E-2</v>
      </c>
      <c r="D22" s="46">
        <v>-5.2249937552738546E-3</v>
      </c>
      <c r="E22" s="47">
        <v>-336209</v>
      </c>
    </row>
    <row r="23" spans="1:5" s="168" customFormat="1" ht="18" customHeight="1" x14ac:dyDescent="0.35">
      <c r="A23" s="43">
        <v>2029</v>
      </c>
      <c r="B23" s="44">
        <v>64761218</v>
      </c>
      <c r="C23" s="46">
        <v>1.1734556590517364E-2</v>
      </c>
      <c r="D23" s="46">
        <v>-5.5794908773308949E-3</v>
      </c>
      <c r="E23" s="47">
        <v>-363362.00000000745</v>
      </c>
    </row>
    <row r="24" spans="1:5" s="171" customFormat="1" ht="18" customHeight="1" x14ac:dyDescent="0.35">
      <c r="A24" s="43">
        <v>2030</v>
      </c>
      <c r="B24" s="44">
        <v>65509420</v>
      </c>
      <c r="C24" s="46">
        <v>1.1553241632978661E-2</v>
      </c>
      <c r="D24" s="46">
        <v>-5.9298305284277708E-3</v>
      </c>
      <c r="E24" s="47">
        <v>-390777.00000000745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271</v>
      </c>
      <c r="B27" s="3"/>
      <c r="C27" s="3"/>
    </row>
    <row r="28" spans="1:5" ht="21.75" customHeight="1" x14ac:dyDescent="0.35">
      <c r="A28" s="30" t="s">
        <v>239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2" t="str">
        <f>Headings!F44</f>
        <v>Page 44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23" customWidth="1"/>
    <col min="2" max="2" width="20.7265625" style="123" customWidth="1"/>
    <col min="3" max="3" width="10.7265625" style="123" customWidth="1"/>
    <col min="4" max="5" width="17.7265625" style="124" customWidth="1"/>
    <col min="6" max="16384" width="10.7265625" style="124"/>
  </cols>
  <sheetData>
    <row r="1" spans="1:5" ht="23.4" x14ac:dyDescent="0.35">
      <c r="A1" s="233" t="str">
        <f>Headings!E45</f>
        <v>August 2021 Marine Levy Property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1183252</v>
      </c>
      <c r="C5" s="40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1183252</v>
      </c>
      <c r="C6" s="45">
        <v>0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1183252</v>
      </c>
      <c r="C7" s="46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1183252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1183252</v>
      </c>
      <c r="C10" s="46">
        <v>0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5769754</v>
      </c>
      <c r="C11" s="46">
        <v>3.8761836024785925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5927796</v>
      </c>
      <c r="C12" s="46">
        <v>2.7391462443632886E-2</v>
      </c>
      <c r="D12" s="5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6117419</v>
      </c>
      <c r="C13" s="46">
        <v>3.1988786388735369E-2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6290100</v>
      </c>
      <c r="C14" s="46">
        <v>2.8227754221183732E-2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6461231</v>
      </c>
      <c r="C15" s="55">
        <v>2.7206403713772476E-2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6620130.3099999996</v>
      </c>
      <c r="C16" s="46">
        <v>2.4592730085025494E-2</v>
      </c>
      <c r="D16" s="46">
        <v>-2.3176819263630577E-3</v>
      </c>
      <c r="E16" s="47">
        <v>-15379.000000000931</v>
      </c>
    </row>
    <row r="17" spans="1:5" s="53" customFormat="1" ht="18" customHeight="1" x14ac:dyDescent="0.35">
      <c r="A17" s="43">
        <v>2023</v>
      </c>
      <c r="B17" s="44">
        <v>6773097.6130999997</v>
      </c>
      <c r="C17" s="46">
        <v>2.3106388535726552E-2</v>
      </c>
      <c r="D17" s="46">
        <v>-3.7255376794238515E-3</v>
      </c>
      <c r="E17" s="47">
        <v>-25327.790000000969</v>
      </c>
    </row>
    <row r="18" spans="1:5" s="53" customFormat="1" ht="18" customHeight="1" x14ac:dyDescent="0.35">
      <c r="A18" s="43">
        <v>2024</v>
      </c>
      <c r="B18" s="44">
        <v>6930746.5892310003</v>
      </c>
      <c r="C18" s="46">
        <v>2.3275757288081511E-2</v>
      </c>
      <c r="D18" s="46">
        <v>-4.1260472885251698E-3</v>
      </c>
      <c r="E18" s="47">
        <v>-28715.06790000014</v>
      </c>
    </row>
    <row r="19" spans="1:5" ht="18" customHeight="1" x14ac:dyDescent="0.35">
      <c r="A19" s="43">
        <v>2025</v>
      </c>
      <c r="B19" s="44">
        <v>7089944.0551233115</v>
      </c>
      <c r="C19" s="46">
        <v>2.2969742702708684E-2</v>
      </c>
      <c r="D19" s="46">
        <v>-4.2506080110286115E-3</v>
      </c>
      <c r="E19" s="47">
        <v>-30265.218578998931</v>
      </c>
    </row>
    <row r="20" spans="1:5" s="135" customFormat="1" ht="18" customHeight="1" x14ac:dyDescent="0.35">
      <c r="A20" s="43">
        <v>2026</v>
      </c>
      <c r="B20" s="44">
        <v>7250085.4956745449</v>
      </c>
      <c r="C20" s="46">
        <v>2.2587123298316136E-2</v>
      </c>
      <c r="D20" s="46">
        <v>-4.532532470242101E-3</v>
      </c>
      <c r="E20" s="47">
        <v>-33010.87076478824</v>
      </c>
    </row>
    <row r="21" spans="1:5" s="155" customFormat="1" ht="18" customHeight="1" x14ac:dyDescent="0.35">
      <c r="A21" s="43">
        <v>2027</v>
      </c>
      <c r="B21" s="44">
        <v>7412062.3506312901</v>
      </c>
      <c r="C21" s="46">
        <v>2.2341371705669077E-2</v>
      </c>
      <c r="D21" s="46">
        <v>-4.8336027604553022E-3</v>
      </c>
      <c r="E21" s="47">
        <v>-36000.97947243508</v>
      </c>
    </row>
    <row r="22" spans="1:5" s="157" customFormat="1" ht="18" customHeight="1" x14ac:dyDescent="0.35">
      <c r="A22" s="43">
        <v>2028</v>
      </c>
      <c r="B22" s="44">
        <v>7574802.9741376033</v>
      </c>
      <c r="C22" s="46">
        <v>2.1956186525124544E-2</v>
      </c>
      <c r="D22" s="46">
        <v>-5.173754954920895E-3</v>
      </c>
      <c r="E22" s="47">
        <v>-39393.989267159253</v>
      </c>
    </row>
    <row r="23" spans="1:5" s="168" customFormat="1" ht="18" customHeight="1" x14ac:dyDescent="0.35">
      <c r="A23" s="43">
        <v>2029</v>
      </c>
      <c r="B23" s="44">
        <v>7739438.003878979</v>
      </c>
      <c r="C23" s="46">
        <v>2.1734562641890998E-2</v>
      </c>
      <c r="D23" s="46">
        <v>-5.5247406569427504E-3</v>
      </c>
      <c r="E23" s="47">
        <v>-42995.929159830324</v>
      </c>
    </row>
    <row r="24" spans="1:5" s="171" customFormat="1" ht="18" customHeight="1" x14ac:dyDescent="0.35">
      <c r="A24" s="43">
        <v>2030</v>
      </c>
      <c r="B24" s="44">
        <v>7906248.3839177694</v>
      </c>
      <c r="C24" s="46">
        <v>2.1553293657134542E-2</v>
      </c>
      <c r="D24" s="46">
        <v>-5.8716471511082169E-3</v>
      </c>
      <c r="E24" s="47">
        <v>-46696.88845142629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24"/>
      <c r="C28" s="124"/>
    </row>
    <row r="29" spans="1:5" ht="21.75" customHeight="1" x14ac:dyDescent="0.35">
      <c r="A29" s="3"/>
      <c r="B29" s="124"/>
      <c r="C29" s="124"/>
    </row>
    <row r="30" spans="1:5" ht="21.75" customHeight="1" x14ac:dyDescent="0.35">
      <c r="A30" s="232" t="str">
        <f>Headings!F45</f>
        <v>Page 45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3" t="str">
        <f>Headings!E46</f>
        <v>August 2021 Transit Property Tax Forecast</v>
      </c>
      <c r="B1" s="234"/>
      <c r="C1" s="234"/>
      <c r="D1" s="234"/>
      <c r="E1" s="234"/>
    </row>
    <row r="2" spans="1:7" ht="21.75" customHeight="1" x14ac:dyDescent="0.35">
      <c r="A2" s="233" t="s">
        <v>86</v>
      </c>
      <c r="B2" s="234"/>
      <c r="C2" s="234"/>
      <c r="D2" s="234"/>
      <c r="E2" s="234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7" s="53" customFormat="1" ht="18" customHeight="1" x14ac:dyDescent="0.35">
      <c r="A5" s="38">
        <v>2011</v>
      </c>
      <c r="B5" s="39">
        <v>22623470</v>
      </c>
      <c r="C5" s="74" t="s">
        <v>80</v>
      </c>
      <c r="D5" s="51">
        <v>0</v>
      </c>
      <c r="E5" s="42">
        <v>0</v>
      </c>
    </row>
    <row r="6" spans="1:7" s="53" customFormat="1" ht="18" customHeight="1" x14ac:dyDescent="0.35">
      <c r="A6" s="43">
        <v>2012</v>
      </c>
      <c r="B6" s="44">
        <v>23823382</v>
      </c>
      <c r="C6" s="45">
        <v>5.3038371213611324E-2</v>
      </c>
      <c r="D6" s="46">
        <v>0</v>
      </c>
      <c r="E6" s="47">
        <v>0</v>
      </c>
    </row>
    <row r="7" spans="1:7" s="53" customFormat="1" ht="18" customHeight="1" x14ac:dyDescent="0.35">
      <c r="A7" s="43">
        <v>2013</v>
      </c>
      <c r="B7" s="44">
        <v>23473405</v>
      </c>
      <c r="C7" s="46">
        <v>-1.4690483492226236E-2</v>
      </c>
      <c r="D7" s="46">
        <v>0</v>
      </c>
      <c r="E7" s="47">
        <v>0</v>
      </c>
    </row>
    <row r="8" spans="1:7" s="53" customFormat="1" ht="18" customHeight="1" x14ac:dyDescent="0.35">
      <c r="A8" s="43">
        <v>2014</v>
      </c>
      <c r="B8" s="44">
        <v>25426081.857224997</v>
      </c>
      <c r="C8" s="46">
        <v>8.3186774872456626E-2</v>
      </c>
      <c r="D8" s="46">
        <v>0</v>
      </c>
      <c r="E8" s="47">
        <v>0</v>
      </c>
      <c r="F8" s="58"/>
      <c r="G8" s="71"/>
    </row>
    <row r="9" spans="1:7" s="53" customFormat="1" ht="18" customHeight="1" x14ac:dyDescent="0.35">
      <c r="A9" s="43">
        <v>2015</v>
      </c>
      <c r="B9" s="44">
        <v>26253065</v>
      </c>
      <c r="C9" s="46">
        <v>3.2524993328455265E-2</v>
      </c>
      <c r="D9" s="46">
        <v>0</v>
      </c>
      <c r="E9" s="47">
        <v>0</v>
      </c>
    </row>
    <row r="10" spans="1:7" s="53" customFormat="1" ht="18" customHeight="1" x14ac:dyDescent="0.35">
      <c r="A10" s="43">
        <v>2016</v>
      </c>
      <c r="B10" s="44">
        <v>26951390</v>
      </c>
      <c r="C10" s="46">
        <v>2.6599751305228514E-2</v>
      </c>
      <c r="D10" s="46">
        <v>0</v>
      </c>
      <c r="E10" s="47">
        <v>0</v>
      </c>
    </row>
    <row r="11" spans="1:7" s="53" customFormat="1" ht="18" customHeight="1" x14ac:dyDescent="0.35">
      <c r="A11" s="43">
        <v>2017</v>
      </c>
      <c r="B11" s="44">
        <v>23315897</v>
      </c>
      <c r="C11" s="46">
        <v>-0.13489074218435482</v>
      </c>
      <c r="D11" s="46">
        <v>0</v>
      </c>
      <c r="E11" s="47">
        <v>0</v>
      </c>
    </row>
    <row r="12" spans="1:7" s="53" customFormat="1" ht="18" customHeight="1" x14ac:dyDescent="0.35">
      <c r="A12" s="43">
        <v>2018</v>
      </c>
      <c r="B12" s="44">
        <v>23641990</v>
      </c>
      <c r="C12" s="46">
        <v>1.3985865523423735E-2</v>
      </c>
      <c r="D12" s="46">
        <v>0</v>
      </c>
      <c r="E12" s="47">
        <v>0</v>
      </c>
    </row>
    <row r="13" spans="1:7" s="53" customFormat="1" ht="18" customHeight="1" x14ac:dyDescent="0.35">
      <c r="A13" s="43">
        <v>2019</v>
      </c>
      <c r="B13" s="44">
        <v>29355710</v>
      </c>
      <c r="C13" s="46">
        <v>0.2416767793235679</v>
      </c>
      <c r="D13" s="46">
        <v>0</v>
      </c>
      <c r="E13" s="47">
        <v>0</v>
      </c>
    </row>
    <row r="14" spans="1:7" s="53" customFormat="1" ht="18" customHeight="1" x14ac:dyDescent="0.35">
      <c r="A14" s="43">
        <v>2020</v>
      </c>
      <c r="B14" s="44">
        <v>30184815</v>
      </c>
      <c r="C14" s="46">
        <v>2.8243397962440797E-2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2021</v>
      </c>
      <c r="B15" s="49">
        <v>30985949</v>
      </c>
      <c r="C15" s="55">
        <v>2.6540961075958158E-2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2022</v>
      </c>
      <c r="B16" s="44">
        <v>31749368.710298546</v>
      </c>
      <c r="C16" s="46">
        <v>2.463760946287441E-2</v>
      </c>
      <c r="D16" s="46">
        <v>-2.3025877771927217E-3</v>
      </c>
      <c r="E16" s="47">
        <v>-73274.42913081497</v>
      </c>
    </row>
    <row r="17" spans="1:5" s="53" customFormat="1" ht="18" customHeight="1" x14ac:dyDescent="0.35">
      <c r="A17" s="43">
        <v>2023</v>
      </c>
      <c r="B17" s="44">
        <v>32484763.92221174</v>
      </c>
      <c r="C17" s="46">
        <v>2.3162514462048422E-2</v>
      </c>
      <c r="D17" s="46">
        <v>-3.7110807387017442E-3</v>
      </c>
      <c r="E17" s="47">
        <v>-121002.63223079592</v>
      </c>
    </row>
    <row r="18" spans="1:5" s="53" customFormat="1" ht="18" customHeight="1" x14ac:dyDescent="0.35">
      <c r="A18" s="43">
        <v>2024</v>
      </c>
      <c r="B18" s="44">
        <v>33242799.405395623</v>
      </c>
      <c r="C18" s="46">
        <v>2.3335108267958482E-2</v>
      </c>
      <c r="D18" s="46">
        <v>-4.1122873283647721E-3</v>
      </c>
      <c r="E18" s="47">
        <v>-137268.42997936904</v>
      </c>
    </row>
    <row r="19" spans="1:5" ht="18" customHeight="1" x14ac:dyDescent="0.35">
      <c r="A19" s="43">
        <v>2025</v>
      </c>
      <c r="B19" s="44">
        <v>34008054.76832702</v>
      </c>
      <c r="C19" s="46">
        <v>2.3020184118645259E-2</v>
      </c>
      <c r="D19" s="46">
        <v>-4.2342197622373678E-3</v>
      </c>
      <c r="E19" s="47">
        <v>-144609.88761927187</v>
      </c>
    </row>
    <row r="20" spans="1:5" s="135" customFormat="1" ht="18" customHeight="1" x14ac:dyDescent="0.35">
      <c r="A20" s="43">
        <v>2026</v>
      </c>
      <c r="B20" s="44">
        <v>34777838.60319683</v>
      </c>
      <c r="C20" s="46">
        <v>2.2635338601805E-2</v>
      </c>
      <c r="D20" s="46">
        <v>-4.5141704475321065E-3</v>
      </c>
      <c r="E20" s="47">
        <v>-157704.99849522859</v>
      </c>
    </row>
    <row r="21" spans="1:5" s="155" customFormat="1" ht="18" customHeight="1" x14ac:dyDescent="0.35">
      <c r="A21" s="43">
        <v>2027</v>
      </c>
      <c r="B21" s="44">
        <v>35556562.841394231</v>
      </c>
      <c r="C21" s="46">
        <v>2.2391392607297389E-2</v>
      </c>
      <c r="D21" s="46">
        <v>-4.8138348027583211E-3</v>
      </c>
      <c r="E21" s="47">
        <v>-171991.35765562207</v>
      </c>
    </row>
    <row r="22" spans="1:5" s="157" customFormat="1" ht="18" customHeight="1" x14ac:dyDescent="0.35">
      <c r="A22" s="43">
        <v>2028</v>
      </c>
      <c r="B22" s="44">
        <v>36339046.626362391</v>
      </c>
      <c r="C22" s="46">
        <v>2.2006733003371304E-2</v>
      </c>
      <c r="D22" s="46">
        <v>-5.1546106077619003E-3</v>
      </c>
      <c r="E22" s="47">
        <v>-188284.16677955538</v>
      </c>
    </row>
    <row r="23" spans="1:5" s="168" customFormat="1" ht="18" customHeight="1" x14ac:dyDescent="0.35">
      <c r="A23" s="43">
        <v>2029</v>
      </c>
      <c r="B23" s="44">
        <v>37130871.610231206</v>
      </c>
      <c r="C23" s="46">
        <v>2.1789921788822664E-2</v>
      </c>
      <c r="D23" s="46">
        <v>-5.504925819598161E-3</v>
      </c>
      <c r="E23" s="47">
        <v>-205534.14404772222</v>
      </c>
    </row>
    <row r="24" spans="1:5" s="171" customFormat="1" ht="18" customHeight="1" x14ac:dyDescent="0.35">
      <c r="A24" s="43">
        <v>2030</v>
      </c>
      <c r="B24" s="44">
        <v>37933160.764152154</v>
      </c>
      <c r="C24" s="46">
        <v>2.1607064933533149E-2</v>
      </c>
      <c r="D24" s="46">
        <v>-5.8514079537650421E-3</v>
      </c>
      <c r="E24" s="47">
        <v>-223268.83564754575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2" t="str">
        <f>Headings!F46</f>
        <v>Page 46</v>
      </c>
      <c r="B30" s="235"/>
      <c r="C30" s="235"/>
      <c r="D30" s="235"/>
      <c r="E30" s="23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+Headings!E47</f>
        <v>August 2021 UTGO Bond Property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July 2021 Forecast</v>
      </c>
      <c r="E4" s="33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23500000</v>
      </c>
      <c r="C5" s="78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22460000</v>
      </c>
      <c r="C6" s="56">
        <v>-4.4255319148936212E-2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21040000</v>
      </c>
      <c r="C7" s="56">
        <v>-6.3223508459483546E-2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19630000</v>
      </c>
      <c r="C8" s="56">
        <v>-6.7015209125475317E-2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11620000</v>
      </c>
      <c r="C9" s="56">
        <v>-0.40804890473764643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16820000</v>
      </c>
      <c r="C10" s="56">
        <v>0.44750430292598975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16880000</v>
      </c>
      <c r="C11" s="56">
        <v>3.5671819262781401E-3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17300000</v>
      </c>
      <c r="C12" s="56">
        <v>2.4881516587677677E-2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17910000</v>
      </c>
      <c r="C13" s="56">
        <v>3.5260115606936315E-2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13620000</v>
      </c>
      <c r="C14" s="56">
        <v>-0.23953098827470687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13950000</v>
      </c>
      <c r="C15" s="57">
        <v>2.4229074889867919E-2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17310000</v>
      </c>
      <c r="C16" s="56">
        <v>0.24086021505376354</v>
      </c>
      <c r="D16" s="46">
        <v>0</v>
      </c>
      <c r="E16" s="47">
        <v>0</v>
      </c>
    </row>
    <row r="17" spans="1:5" s="53" customFormat="1" ht="18" customHeight="1" x14ac:dyDescent="0.35">
      <c r="A17" s="43">
        <v>2023</v>
      </c>
      <c r="B17" s="44">
        <v>23510000</v>
      </c>
      <c r="C17" s="56">
        <v>0.35817446562680533</v>
      </c>
      <c r="D17" s="46">
        <v>0</v>
      </c>
      <c r="E17" s="47">
        <v>0</v>
      </c>
    </row>
    <row r="18" spans="1:5" s="53" customFormat="1" ht="18" customHeight="1" x14ac:dyDescent="0.35">
      <c r="A18" s="43">
        <v>2024</v>
      </c>
      <c r="B18" s="44">
        <v>16110000</v>
      </c>
      <c r="C18" s="56">
        <v>-0.31475967673330496</v>
      </c>
      <c r="D18" s="46">
        <v>0</v>
      </c>
      <c r="E18" s="47">
        <v>0</v>
      </c>
    </row>
    <row r="19" spans="1:5" ht="18" customHeight="1" x14ac:dyDescent="0.35">
      <c r="A19" s="43">
        <v>2025</v>
      </c>
      <c r="B19" s="44">
        <v>26910000</v>
      </c>
      <c r="C19" s="56">
        <v>0.67039106145251393</v>
      </c>
      <c r="D19" s="46">
        <v>0</v>
      </c>
      <c r="E19" s="47">
        <v>0</v>
      </c>
    </row>
    <row r="20" spans="1:5" s="135" customFormat="1" ht="18" customHeight="1" x14ac:dyDescent="0.35">
      <c r="A20" s="43">
        <v>2026</v>
      </c>
      <c r="B20" s="44">
        <v>42300000</v>
      </c>
      <c r="C20" s="56">
        <v>0.57190635451505023</v>
      </c>
      <c r="D20" s="46">
        <v>0</v>
      </c>
      <c r="E20" s="47">
        <v>0</v>
      </c>
    </row>
    <row r="21" spans="1:5" s="155" customFormat="1" ht="18" customHeight="1" x14ac:dyDescent="0.35">
      <c r="A21" s="43">
        <v>2027</v>
      </c>
      <c r="B21" s="44">
        <v>62220000</v>
      </c>
      <c r="C21" s="56">
        <v>0.47092198581560285</v>
      </c>
      <c r="D21" s="46">
        <v>0</v>
      </c>
      <c r="E21" s="47">
        <v>0</v>
      </c>
    </row>
    <row r="22" spans="1:5" s="157" customFormat="1" ht="18" customHeight="1" x14ac:dyDescent="0.35">
      <c r="A22" s="43">
        <v>2028</v>
      </c>
      <c r="B22" s="44">
        <v>89340000</v>
      </c>
      <c r="C22" s="56">
        <v>0.43587270973963355</v>
      </c>
      <c r="D22" s="46">
        <v>0</v>
      </c>
      <c r="E22" s="47">
        <v>0</v>
      </c>
    </row>
    <row r="23" spans="1:5" s="168" customFormat="1" ht="18" customHeight="1" x14ac:dyDescent="0.35">
      <c r="A23" s="43">
        <v>2029</v>
      </c>
      <c r="B23" s="44">
        <v>116150000</v>
      </c>
      <c r="C23" s="56">
        <v>0.30008954555630174</v>
      </c>
      <c r="D23" s="46">
        <v>0</v>
      </c>
      <c r="E23" s="47">
        <v>0</v>
      </c>
    </row>
    <row r="24" spans="1:5" s="171" customFormat="1" ht="18" customHeight="1" x14ac:dyDescent="0.35">
      <c r="A24" s="43">
        <v>2030</v>
      </c>
      <c r="B24" s="44">
        <v>123840000</v>
      </c>
      <c r="C24" s="56">
        <v>6.6207490314248885E-2</v>
      </c>
      <c r="D24" s="46">
        <v>0</v>
      </c>
      <c r="E24" s="47">
        <v>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124</v>
      </c>
      <c r="B26" s="3"/>
      <c r="C26" s="3"/>
    </row>
    <row r="27" spans="1:5" s="171" customFormat="1" ht="21.75" customHeight="1" x14ac:dyDescent="0.35">
      <c r="A27" s="30" t="s">
        <v>272</v>
      </c>
      <c r="B27" s="3"/>
      <c r="C27" s="3"/>
    </row>
    <row r="28" spans="1:5" ht="21.75" customHeight="1" x14ac:dyDescent="0.35">
      <c r="A28" s="72" t="s">
        <v>261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2" t="str">
        <f>+Headings!F47</f>
        <v>Page 47</v>
      </c>
      <c r="B30" s="235"/>
      <c r="C30" s="235"/>
      <c r="D30" s="235"/>
      <c r="E30" s="234"/>
    </row>
    <row r="33" spans="1:8" ht="21.75" customHeight="1" x14ac:dyDescent="0.35">
      <c r="B33" s="7"/>
    </row>
    <row r="34" spans="1:8" ht="21.75" customHeight="1" x14ac:dyDescent="0.35">
      <c r="B34" s="7"/>
      <c r="H34" s="171"/>
    </row>
    <row r="35" spans="1:8" ht="21.75" customHeight="1" x14ac:dyDescent="0.35">
      <c r="A35" s="6"/>
      <c r="B35" s="7"/>
    </row>
    <row r="36" spans="1:8" ht="21.75" customHeight="1" x14ac:dyDescent="0.35">
      <c r="A36" s="6"/>
      <c r="B36" s="6"/>
    </row>
    <row r="37" spans="1:8" ht="21.75" customHeight="1" x14ac:dyDescent="0.35">
      <c r="A37" s="6"/>
      <c r="B37" s="6"/>
    </row>
    <row r="38" spans="1:8" ht="21.75" customHeight="1" x14ac:dyDescent="0.35">
      <c r="A38" s="6"/>
      <c r="B38" s="6"/>
    </row>
    <row r="39" spans="1:8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61" customWidth="1"/>
    <col min="2" max="2" width="22.7265625" style="161" customWidth="1"/>
    <col min="3" max="3" width="15.26953125" style="161" customWidth="1"/>
    <col min="4" max="4" width="20.6328125" style="162" customWidth="1"/>
    <col min="5" max="16384" width="10.7265625" style="162"/>
  </cols>
  <sheetData>
    <row r="1" spans="1:4" ht="23.4" x14ac:dyDescent="0.35">
      <c r="A1" s="233" t="str">
        <f>Headings!E48</f>
        <v>August 2021 King County Inflation + Population Index Forecast</v>
      </c>
      <c r="B1" s="233"/>
      <c r="C1" s="233"/>
      <c r="D1" s="233"/>
    </row>
    <row r="2" spans="1:4" ht="21.75" customHeight="1" x14ac:dyDescent="0.35">
      <c r="A2" s="233" t="s">
        <v>86</v>
      </c>
      <c r="B2" s="233"/>
      <c r="C2" s="233"/>
      <c r="D2" s="233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</row>
    <row r="5" spans="1:4" s="53" customFormat="1" ht="18" customHeight="1" x14ac:dyDescent="0.35">
      <c r="A5" s="38">
        <v>2011</v>
      </c>
      <c r="B5" s="78" t="s">
        <v>80</v>
      </c>
      <c r="C5" s="205" t="s">
        <v>80</v>
      </c>
      <c r="D5" s="83" t="s">
        <v>80</v>
      </c>
    </row>
    <row r="6" spans="1:4" s="53" customFormat="1" ht="18" customHeight="1" x14ac:dyDescent="0.35">
      <c r="A6" s="43">
        <v>2012</v>
      </c>
      <c r="B6" s="87" t="s">
        <v>80</v>
      </c>
      <c r="C6" s="115" t="s">
        <v>80</v>
      </c>
      <c r="D6" s="75" t="s">
        <v>80</v>
      </c>
    </row>
    <row r="7" spans="1:4" s="53" customFormat="1" ht="18" customHeight="1" x14ac:dyDescent="0.35">
      <c r="A7" s="43">
        <v>2013</v>
      </c>
      <c r="B7" s="87" t="s">
        <v>80</v>
      </c>
      <c r="C7" s="115" t="s">
        <v>80</v>
      </c>
      <c r="D7" s="75" t="s">
        <v>80</v>
      </c>
    </row>
    <row r="8" spans="1:4" s="53" customFormat="1" ht="18" customHeight="1" x14ac:dyDescent="0.35">
      <c r="A8" s="43">
        <v>2014</v>
      </c>
      <c r="B8" s="87" t="s">
        <v>80</v>
      </c>
      <c r="C8" s="115" t="s">
        <v>80</v>
      </c>
      <c r="D8" s="75" t="s">
        <v>80</v>
      </c>
    </row>
    <row r="9" spans="1:4" s="53" customFormat="1" ht="18" customHeight="1" x14ac:dyDescent="0.35">
      <c r="A9" s="43">
        <v>2015</v>
      </c>
      <c r="B9" s="198">
        <v>1.040051713251938</v>
      </c>
      <c r="C9" s="115" t="s">
        <v>80</v>
      </c>
      <c r="D9" s="75">
        <v>0</v>
      </c>
    </row>
    <row r="10" spans="1:4" s="53" customFormat="1" ht="18" customHeight="1" x14ac:dyDescent="0.35">
      <c r="A10" s="43">
        <v>2016</v>
      </c>
      <c r="B10" s="198">
        <v>1.0301740202728205</v>
      </c>
      <c r="C10" s="45">
        <v>-9.8776929791175583E-3</v>
      </c>
      <c r="D10" s="75">
        <v>0</v>
      </c>
    </row>
    <row r="11" spans="1:4" s="53" customFormat="1" ht="18" customHeight="1" x14ac:dyDescent="0.35">
      <c r="A11" s="43">
        <v>2017</v>
      </c>
      <c r="B11" s="198">
        <v>1.045761618218219</v>
      </c>
      <c r="C11" s="45">
        <v>1.5587597945398546E-2</v>
      </c>
      <c r="D11" s="75">
        <v>0</v>
      </c>
    </row>
    <row r="12" spans="1:4" s="53" customFormat="1" ht="18" customHeight="1" x14ac:dyDescent="0.35">
      <c r="A12" s="43">
        <v>2018</v>
      </c>
      <c r="B12" s="198">
        <v>1.051940960155878</v>
      </c>
      <c r="C12" s="45">
        <v>6.1793419376590109E-3</v>
      </c>
      <c r="D12" s="75">
        <v>0</v>
      </c>
    </row>
    <row r="13" spans="1:4" s="53" customFormat="1" ht="18" customHeight="1" x14ac:dyDescent="0.35">
      <c r="A13" s="43">
        <v>2019</v>
      </c>
      <c r="B13" s="198">
        <v>1.0534871303362883</v>
      </c>
      <c r="C13" s="45">
        <v>1.5461701804102557E-3</v>
      </c>
      <c r="D13" s="75">
        <v>0</v>
      </c>
    </row>
    <row r="14" spans="1:4" s="53" customFormat="1" ht="18" customHeight="1" x14ac:dyDescent="0.35">
      <c r="A14" s="43">
        <v>2020</v>
      </c>
      <c r="B14" s="198">
        <v>1.0317000000000001</v>
      </c>
      <c r="C14" s="45">
        <v>-2.1787130336288207E-2</v>
      </c>
      <c r="D14" s="75">
        <v>0</v>
      </c>
    </row>
    <row r="15" spans="1:4" s="53" customFormat="1" ht="18" customHeight="1" thickBot="1" x14ac:dyDescent="0.4">
      <c r="A15" s="48">
        <v>2021</v>
      </c>
      <c r="B15" s="199">
        <v>1.0248853857005675</v>
      </c>
      <c r="C15" s="50">
        <v>-6.8146142994325309E-3</v>
      </c>
      <c r="D15" s="85">
        <v>0</v>
      </c>
    </row>
    <row r="16" spans="1:4" s="53" customFormat="1" ht="18" customHeight="1" thickTop="1" x14ac:dyDescent="0.35">
      <c r="A16" s="43">
        <v>2022</v>
      </c>
      <c r="B16" s="198">
        <v>1.076970547567456</v>
      </c>
      <c r="C16" s="45">
        <v>5.2085161866888496E-2</v>
      </c>
      <c r="D16" s="75">
        <v>0</v>
      </c>
    </row>
    <row r="17" spans="1:4" s="53" customFormat="1" ht="18" customHeight="1" x14ac:dyDescent="0.35">
      <c r="A17" s="43">
        <v>2023</v>
      </c>
      <c r="B17" s="198">
        <v>1.0407999999999999</v>
      </c>
      <c r="C17" s="45">
        <v>-3.6170547567456079E-2</v>
      </c>
      <c r="D17" s="75">
        <v>4.0175523636283295E-3</v>
      </c>
    </row>
    <row r="18" spans="1:4" s="53" customFormat="1" ht="18" customHeight="1" x14ac:dyDescent="0.35">
      <c r="A18" s="43">
        <v>2024</v>
      </c>
      <c r="B18" s="198">
        <v>1.0348625194324914</v>
      </c>
      <c r="C18" s="45">
        <v>-5.9374805675085351E-3</v>
      </c>
      <c r="D18" s="75">
        <v>0</v>
      </c>
    </row>
    <row r="19" spans="1:4" ht="18" customHeight="1" x14ac:dyDescent="0.35">
      <c r="A19" s="43">
        <v>2025</v>
      </c>
      <c r="B19" s="198">
        <v>1.0345936742250459</v>
      </c>
      <c r="C19" s="45">
        <v>-2.6884520744552276E-4</v>
      </c>
      <c r="D19" s="75">
        <v>0</v>
      </c>
    </row>
    <row r="20" spans="1:4" ht="18" customHeight="1" x14ac:dyDescent="0.35">
      <c r="A20" s="43">
        <v>2026</v>
      </c>
      <c r="B20" s="198">
        <v>1.0334754294840087</v>
      </c>
      <c r="C20" s="45">
        <v>-1.1182447410371665E-3</v>
      </c>
      <c r="D20" s="75">
        <v>0</v>
      </c>
    </row>
    <row r="21" spans="1:4" ht="18" customHeight="1" x14ac:dyDescent="0.35">
      <c r="A21" s="43">
        <v>2027</v>
      </c>
      <c r="B21" s="198">
        <v>1.0330088593052327</v>
      </c>
      <c r="C21" s="45">
        <v>-4.66570178776049E-4</v>
      </c>
      <c r="D21" s="75">
        <v>0</v>
      </c>
    </row>
    <row r="22" spans="1:4" ht="18" customHeight="1" x14ac:dyDescent="0.35">
      <c r="A22" s="43">
        <v>2028</v>
      </c>
      <c r="B22" s="198">
        <v>1.033151841678847</v>
      </c>
      <c r="C22" s="45">
        <v>1.4298237361431987E-4</v>
      </c>
      <c r="D22" s="75">
        <v>0</v>
      </c>
    </row>
    <row r="23" spans="1:4" s="168" customFormat="1" ht="18" customHeight="1" x14ac:dyDescent="0.35">
      <c r="A23" s="43">
        <v>2029</v>
      </c>
      <c r="B23" s="198">
        <v>1.0328719587305493</v>
      </c>
      <c r="C23" s="45">
        <v>-2.798829482977272E-4</v>
      </c>
      <c r="D23" s="75">
        <v>0</v>
      </c>
    </row>
    <row r="24" spans="1:4" s="171" customFormat="1" ht="18" customHeight="1" x14ac:dyDescent="0.35">
      <c r="A24" s="43">
        <v>2030</v>
      </c>
      <c r="B24" s="198">
        <v>1.0325822656134371</v>
      </c>
      <c r="C24" s="45">
        <v>-2.8969311711213308E-4</v>
      </c>
      <c r="D24" s="75">
        <v>0</v>
      </c>
    </row>
    <row r="25" spans="1:4" ht="21.75" customHeight="1" x14ac:dyDescent="0.35">
      <c r="A25" s="25" t="s">
        <v>4</v>
      </c>
      <c r="B25" s="3"/>
      <c r="C25" s="3"/>
      <c r="D25" s="171"/>
    </row>
    <row r="26" spans="1:4" ht="21.75" customHeight="1" x14ac:dyDescent="0.35">
      <c r="A26" s="30" t="s">
        <v>249</v>
      </c>
      <c r="B26" s="3"/>
      <c r="C26" s="3"/>
      <c r="D26" s="171"/>
    </row>
    <row r="27" spans="1:4" ht="21.75" customHeight="1" x14ac:dyDescent="0.35">
      <c r="A27" s="72" t="s">
        <v>251</v>
      </c>
      <c r="B27" s="3"/>
      <c r="C27" s="3"/>
      <c r="D27" s="171"/>
    </row>
    <row r="28" spans="1:4" ht="21.75" customHeight="1" x14ac:dyDescent="0.35">
      <c r="A28" s="72" t="s">
        <v>250</v>
      </c>
      <c r="B28" s="3"/>
      <c r="C28" s="3"/>
      <c r="D28" s="171"/>
    </row>
    <row r="29" spans="1:4" ht="21.75" customHeight="1" x14ac:dyDescent="0.35">
      <c r="A29" s="3"/>
      <c r="B29" s="171"/>
      <c r="C29" s="171"/>
      <c r="D29" s="171"/>
    </row>
    <row r="30" spans="1:4" ht="21.75" customHeight="1" x14ac:dyDescent="0.35">
      <c r="A30" s="232" t="str">
        <f>Headings!H48</f>
        <v>Page 48</v>
      </c>
      <c r="B30" s="232"/>
      <c r="C30" s="232"/>
      <c r="D30" s="232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265625" defaultRowHeight="21.75" customHeight="1" x14ac:dyDescent="0.35"/>
  <cols>
    <col min="1" max="1" width="29.08984375" style="141" customWidth="1"/>
    <col min="2" max="3" width="22.453125" style="141" customWidth="1"/>
    <col min="4" max="16384" width="10.7265625" style="142"/>
  </cols>
  <sheetData>
    <row r="1" spans="1:4" ht="21.75" customHeight="1" x14ac:dyDescent="0.35">
      <c r="A1" s="243"/>
      <c r="B1" s="243"/>
      <c r="C1" s="243"/>
    </row>
    <row r="2" spans="1:4" ht="22.5" customHeight="1" x14ac:dyDescent="0.35">
      <c r="A2" s="243" t="s">
        <v>196</v>
      </c>
      <c r="B2" s="243"/>
      <c r="C2" s="243"/>
    </row>
    <row r="4" spans="1:4" s="22" customFormat="1" ht="21.75" customHeight="1" x14ac:dyDescent="0.35">
      <c r="A4" s="151" t="s">
        <v>24</v>
      </c>
      <c r="B4" s="152" t="s">
        <v>83</v>
      </c>
      <c r="C4" s="153" t="s">
        <v>253</v>
      </c>
      <c r="D4" s="143"/>
    </row>
    <row r="5" spans="1:4" s="53" customFormat="1" ht="18" customHeight="1" x14ac:dyDescent="0.35">
      <c r="A5" s="190" t="s">
        <v>241</v>
      </c>
      <c r="B5" s="191">
        <v>43830</v>
      </c>
      <c r="C5" s="192">
        <v>19481</v>
      </c>
      <c r="D5" s="58"/>
    </row>
    <row r="6" spans="1:4" s="53" customFormat="1" ht="18" customHeight="1" x14ac:dyDescent="0.35">
      <c r="A6" s="190" t="s">
        <v>244</v>
      </c>
      <c r="B6" s="191">
        <v>44196</v>
      </c>
      <c r="C6" s="192">
        <v>17317</v>
      </c>
      <c r="D6" s="58"/>
    </row>
    <row r="7" spans="1:4" s="53" customFormat="1" ht="18" customHeight="1" x14ac:dyDescent="0.35">
      <c r="A7" s="190" t="s">
        <v>240</v>
      </c>
      <c r="B7" s="191">
        <v>44561</v>
      </c>
      <c r="C7" s="192">
        <v>25542</v>
      </c>
      <c r="D7" s="58"/>
    </row>
    <row r="8" spans="1:4" s="53" customFormat="1" ht="18" customHeight="1" x14ac:dyDescent="0.35">
      <c r="A8" s="190" t="s">
        <v>245</v>
      </c>
      <c r="B8" s="191">
        <v>44926</v>
      </c>
      <c r="C8" s="192">
        <v>7143</v>
      </c>
      <c r="D8" s="58"/>
    </row>
    <row r="9" spans="1:4" s="53" customFormat="1" ht="36" customHeight="1" x14ac:dyDescent="0.35">
      <c r="A9" s="193" t="s">
        <v>247</v>
      </c>
      <c r="B9" s="148">
        <v>45291</v>
      </c>
      <c r="C9" s="176">
        <v>23054</v>
      </c>
      <c r="D9" s="58"/>
    </row>
    <row r="10" spans="1:4" s="53" customFormat="1" ht="18" customHeight="1" x14ac:dyDescent="0.35">
      <c r="A10" s="43"/>
      <c r="B10" s="97"/>
      <c r="C10" s="45"/>
      <c r="D10" s="58"/>
    </row>
    <row r="11" spans="1:4" s="53" customFormat="1" ht="21.75" customHeight="1" x14ac:dyDescent="0.35">
      <c r="A11" s="150" t="s">
        <v>103</v>
      </c>
      <c r="B11" s="97"/>
      <c r="C11" s="45"/>
      <c r="D11" s="58"/>
    </row>
    <row r="12" spans="1:4" s="53" customFormat="1" ht="18" customHeight="1" x14ac:dyDescent="0.35">
      <c r="A12" s="147" t="s">
        <v>62</v>
      </c>
      <c r="B12" s="97"/>
      <c r="C12" s="45"/>
      <c r="D12" s="58"/>
    </row>
    <row r="13" spans="1:4" s="53" customFormat="1" ht="18" customHeight="1" x14ac:dyDescent="0.35">
      <c r="A13" s="154" t="s">
        <v>273</v>
      </c>
      <c r="B13" s="97"/>
      <c r="C13" s="45"/>
      <c r="D13" s="58"/>
    </row>
    <row r="14" spans="1:4" s="53" customFormat="1" ht="18" customHeight="1" x14ac:dyDescent="0.35">
      <c r="A14" s="43"/>
      <c r="B14" s="97"/>
      <c r="C14" s="45"/>
      <c r="D14" s="58"/>
    </row>
    <row r="15" spans="1:4" s="53" customFormat="1" ht="21.75" customHeight="1" x14ac:dyDescent="0.35">
      <c r="A15" s="150" t="s">
        <v>120</v>
      </c>
      <c r="B15" s="97"/>
      <c r="C15" s="45"/>
      <c r="D15" s="58"/>
    </row>
    <row r="16" spans="1:4" s="53" customFormat="1" ht="18" customHeight="1" x14ac:dyDescent="0.35">
      <c r="A16" s="147" t="s">
        <v>29</v>
      </c>
      <c r="B16" s="97"/>
      <c r="C16" s="45"/>
      <c r="D16" s="58"/>
    </row>
    <row r="17" spans="1:4" s="53" customFormat="1" ht="18" customHeight="1" x14ac:dyDescent="0.35">
      <c r="A17" s="147" t="s">
        <v>192</v>
      </c>
      <c r="B17" s="97"/>
      <c r="C17" s="45"/>
      <c r="D17" s="58"/>
    </row>
    <row r="18" spans="1:4" s="53" customFormat="1" ht="18" customHeight="1" x14ac:dyDescent="0.35">
      <c r="A18" s="154" t="s">
        <v>226</v>
      </c>
      <c r="B18" s="97"/>
      <c r="C18" s="45"/>
      <c r="D18" s="58"/>
    </row>
    <row r="19" spans="1:4" s="53" customFormat="1" ht="18" customHeight="1" x14ac:dyDescent="0.35">
      <c r="A19" s="154" t="s">
        <v>227</v>
      </c>
      <c r="B19" s="97"/>
      <c r="C19" s="45"/>
      <c r="D19" s="58"/>
    </row>
    <row r="20" spans="1:4" s="53" customFormat="1" ht="18" customHeight="1" x14ac:dyDescent="0.35">
      <c r="A20" s="154" t="s">
        <v>275</v>
      </c>
      <c r="B20" s="97"/>
      <c r="C20" s="45"/>
      <c r="D20" s="58"/>
    </row>
    <row r="21" spans="1:4" s="53" customFormat="1" ht="18" customHeight="1" x14ac:dyDescent="0.35">
      <c r="A21" s="43"/>
      <c r="B21" s="97"/>
      <c r="C21" s="45"/>
      <c r="D21" s="58"/>
    </row>
    <row r="22" spans="1:4" s="53" customFormat="1" ht="21.75" customHeight="1" x14ac:dyDescent="0.35">
      <c r="A22" s="150" t="s">
        <v>136</v>
      </c>
      <c r="B22" s="97"/>
      <c r="C22" s="45"/>
      <c r="D22" s="58"/>
    </row>
    <row r="23" spans="1:4" s="53" customFormat="1" ht="18" customHeight="1" x14ac:dyDescent="0.35">
      <c r="A23" s="218" t="s">
        <v>274</v>
      </c>
      <c r="B23" s="144"/>
      <c r="C23" s="115"/>
      <c r="D23" s="58"/>
    </row>
    <row r="24" spans="1:4" ht="18" customHeight="1" x14ac:dyDescent="0.35">
      <c r="A24" s="147" t="s">
        <v>138</v>
      </c>
      <c r="B24" s="144"/>
      <c r="C24" s="115"/>
      <c r="D24" s="10"/>
    </row>
    <row r="25" spans="1:4" ht="18" customHeight="1" x14ac:dyDescent="0.35">
      <c r="A25" s="43"/>
      <c r="B25" s="144"/>
      <c r="C25" s="115"/>
      <c r="D25" s="10"/>
    </row>
    <row r="26" spans="1:4" ht="21.75" customHeight="1" x14ac:dyDescent="0.35">
      <c r="A26" s="149" t="s">
        <v>69</v>
      </c>
      <c r="B26" s="145"/>
      <c r="C26" s="145"/>
      <c r="D26" s="10"/>
    </row>
    <row r="27" spans="1:4" ht="18" customHeight="1" x14ac:dyDescent="0.35">
      <c r="A27" s="146" t="s">
        <v>8</v>
      </c>
      <c r="B27" s="145"/>
      <c r="C27" s="145"/>
      <c r="D27" s="10"/>
    </row>
    <row r="28" spans="1:4" ht="18" customHeight="1" x14ac:dyDescent="0.35">
      <c r="A28" s="146" t="s">
        <v>207</v>
      </c>
      <c r="B28" s="145"/>
      <c r="C28" s="145"/>
      <c r="D28" s="10"/>
    </row>
    <row r="29" spans="1:4" ht="30" customHeight="1" x14ac:dyDescent="0.35">
      <c r="A29" s="3"/>
      <c r="B29" s="142"/>
      <c r="C29" s="142"/>
    </row>
    <row r="30" spans="1:4" ht="21.75" customHeight="1" x14ac:dyDescent="0.35">
      <c r="A30" s="232" t="str">
        <f>Headings!H49</f>
        <v>Page 49</v>
      </c>
      <c r="B30" s="232"/>
      <c r="C30" s="23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Headings!E5</f>
        <v>August 2021 Unincorporated New Construction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267511475.00000003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180324673</v>
      </c>
      <c r="C6" s="45">
        <v>-0.32591798912551329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198251903</v>
      </c>
      <c r="C7" s="46">
        <v>9.9416400993556753E-2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299208000</v>
      </c>
      <c r="C8" s="45">
        <v>0.50923141454031851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251120765</v>
      </c>
      <c r="C9" s="45">
        <v>-0.16071507112109307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311033282</v>
      </c>
      <c r="C10" s="45">
        <v>0.23858049731570397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333644251</v>
      </c>
      <c r="C11" s="45">
        <v>7.2696300712925099E-2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368351577</v>
      </c>
      <c r="C12" s="45">
        <v>0.10402494841728882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451503571</v>
      </c>
      <c r="C13" s="45">
        <v>0.22574083889425012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457269700.00000012</v>
      </c>
      <c r="C14" s="45">
        <v>1.2770948826006379E-2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381854790.00000012</v>
      </c>
      <c r="C15" s="50">
        <v>-0.16492435427057595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2022</v>
      </c>
      <c r="B16" s="44">
        <v>337839280.4794091</v>
      </c>
      <c r="C16" s="45">
        <v>-0.11526766371214303</v>
      </c>
      <c r="D16" s="46">
        <v>-6.9947981426056072E-2</v>
      </c>
      <c r="E16" s="47">
        <v>-25408445.166539967</v>
      </c>
    </row>
    <row r="17" spans="1:5" s="53" customFormat="1" ht="18" customHeight="1" x14ac:dyDescent="0.35">
      <c r="A17" s="43">
        <v>2023</v>
      </c>
      <c r="B17" s="44">
        <v>329786950.31926805</v>
      </c>
      <c r="C17" s="45">
        <v>-2.383479549421974E-2</v>
      </c>
      <c r="D17" s="46">
        <v>-1.2151130630655982E-2</v>
      </c>
      <c r="E17" s="47">
        <v>-4056576.3021760583</v>
      </c>
    </row>
    <row r="18" spans="1:5" s="53" customFormat="1" ht="18" customHeight="1" x14ac:dyDescent="0.35">
      <c r="A18" s="43">
        <v>2024</v>
      </c>
      <c r="B18" s="44">
        <v>334607879.56140053</v>
      </c>
      <c r="C18" s="45">
        <v>1.4618314149378309E-2</v>
      </c>
      <c r="D18" s="46">
        <v>6.2583023789391179E-2</v>
      </c>
      <c r="E18" s="47">
        <v>19707422.778155923</v>
      </c>
    </row>
    <row r="19" spans="1:5" ht="18" customHeight="1" x14ac:dyDescent="0.35">
      <c r="A19" s="43">
        <v>2025</v>
      </c>
      <c r="B19" s="44">
        <v>328645395.23614514</v>
      </c>
      <c r="C19" s="45">
        <v>-1.7819318340832058E-2</v>
      </c>
      <c r="D19" s="46">
        <v>8.3479783870268998E-2</v>
      </c>
      <c r="E19" s="47">
        <v>25321419.903444648</v>
      </c>
    </row>
    <row r="20" spans="1:5" s="135" customFormat="1" ht="18" customHeight="1" x14ac:dyDescent="0.35">
      <c r="A20" s="43">
        <v>2026</v>
      </c>
      <c r="B20" s="44">
        <v>306601202.98800129</v>
      </c>
      <c r="C20" s="45">
        <v>-6.7075920027128921E-2</v>
      </c>
      <c r="D20" s="46">
        <v>7.1064413046437291E-2</v>
      </c>
      <c r="E20" s="47">
        <v>20342786.357452452</v>
      </c>
    </row>
    <row r="21" spans="1:5" s="155" customFormat="1" ht="18" customHeight="1" x14ac:dyDescent="0.35">
      <c r="A21" s="43">
        <v>2027</v>
      </c>
      <c r="B21" s="44">
        <v>304656246.97560489</v>
      </c>
      <c r="C21" s="45">
        <v>-6.3436020258292869E-3</v>
      </c>
      <c r="D21" s="46">
        <v>6.9866782658310811E-2</v>
      </c>
      <c r="E21" s="47">
        <v>19895329.154956341</v>
      </c>
    </row>
    <row r="22" spans="1:5" s="157" customFormat="1" ht="18" customHeight="1" x14ac:dyDescent="0.35">
      <c r="A22" s="43">
        <v>2028</v>
      </c>
      <c r="B22" s="44">
        <v>288800818.59982455</v>
      </c>
      <c r="C22" s="45">
        <v>-5.2043667356835632E-2</v>
      </c>
      <c r="D22" s="46">
        <v>6.5938122437343649E-2</v>
      </c>
      <c r="E22" s="47">
        <v>17864999.230252862</v>
      </c>
    </row>
    <row r="23" spans="1:5" s="167" customFormat="1" ht="18" customHeight="1" x14ac:dyDescent="0.35">
      <c r="A23" s="43">
        <v>2029</v>
      </c>
      <c r="B23" s="44">
        <v>296172764.59805095</v>
      </c>
      <c r="C23" s="45">
        <v>2.5526056449449719E-2</v>
      </c>
      <c r="D23" s="46">
        <v>6.3305276246528708E-2</v>
      </c>
      <c r="E23" s="47">
        <v>17633034.555948794</v>
      </c>
    </row>
    <row r="24" spans="1:5" s="171" customFormat="1" ht="18" customHeight="1" x14ac:dyDescent="0.35">
      <c r="A24" s="43">
        <v>2030</v>
      </c>
      <c r="B24" s="44">
        <v>305396751.28694165</v>
      </c>
      <c r="C24" s="45">
        <v>3.1143939590154268E-2</v>
      </c>
      <c r="D24" s="46">
        <v>6.3038990512623849E-2</v>
      </c>
      <c r="E24" s="47">
        <v>18110250.968010008</v>
      </c>
    </row>
    <row r="25" spans="1:5" s="100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8" t="s">
        <v>110</v>
      </c>
      <c r="B26" s="3"/>
      <c r="C26" s="3"/>
    </row>
    <row r="27" spans="1:5" ht="21.75" customHeight="1" x14ac:dyDescent="0.35">
      <c r="A27" s="119" t="s">
        <v>177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32" t="str">
        <f>Headings!F5</f>
        <v>Page 5</v>
      </c>
      <c r="B30" s="235"/>
      <c r="C30" s="235"/>
      <c r="D30" s="235"/>
      <c r="E30" s="234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2"/>
  <sheetViews>
    <sheetView zoomScale="75" zoomScaleNormal="75" workbookViewId="0">
      <selection activeCell="B1" sqref="B1"/>
    </sheetView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12" t="s">
        <v>281</v>
      </c>
      <c r="B1" s="20" t="s">
        <v>90</v>
      </c>
      <c r="C1" s="20" t="s">
        <v>89</v>
      </c>
      <c r="D1" s="20" t="s">
        <v>91</v>
      </c>
      <c r="E1" s="20" t="s">
        <v>92</v>
      </c>
    </row>
    <row r="2" spans="1:8" x14ac:dyDescent="0.35">
      <c r="A2" s="12" t="s">
        <v>281</v>
      </c>
      <c r="B2" s="12">
        <v>2021</v>
      </c>
      <c r="C2" s="10" t="s">
        <v>61</v>
      </c>
      <c r="D2" s="12" t="s">
        <v>90</v>
      </c>
      <c r="E2" s="12" t="str">
        <f>CONCATENATE(Headings!A2," ",Headings!B2," ",Headings!C2," ",Headings!D2)</f>
        <v>August 2021 Countywide Assessed Value Forecast</v>
      </c>
      <c r="F2" s="12" t="str">
        <f>H2</f>
        <v>Page 2</v>
      </c>
      <c r="G2" s="12" t="str">
        <f>CONCATENATE(A2," ",B2," ",D2," ",H2)</f>
        <v>August 2021 Forecast Page 2</v>
      </c>
      <c r="H2" s="12" t="s">
        <v>63</v>
      </c>
    </row>
    <row r="3" spans="1:8" x14ac:dyDescent="0.35">
      <c r="A3" s="12" t="s">
        <v>281</v>
      </c>
      <c r="B3" s="12">
        <v>2021</v>
      </c>
      <c r="C3" s="10" t="s">
        <v>76</v>
      </c>
      <c r="D3" s="12" t="s">
        <v>90</v>
      </c>
      <c r="E3" s="12" t="str">
        <f>CONCATENATE(Headings!A3," ",Headings!B3," ",Headings!C3," ",Headings!D3)</f>
        <v>August 2021 Unincorporated Assessed Value Forecast</v>
      </c>
      <c r="F3" s="12" t="str">
        <f t="shared" ref="F3:F46" si="0">H3</f>
        <v>Page 3</v>
      </c>
      <c r="G3" s="12" t="str">
        <f t="shared" ref="G3:G46" si="1">CONCATENATE(A3," ",B3," ",D3," ",H3)</f>
        <v>August 2021 Forecast Page 3</v>
      </c>
      <c r="H3" s="12" t="s">
        <v>64</v>
      </c>
    </row>
    <row r="4" spans="1:8" x14ac:dyDescent="0.35">
      <c r="A4" s="12" t="s">
        <v>281</v>
      </c>
      <c r="B4" s="12">
        <v>2021</v>
      </c>
      <c r="C4" s="10" t="s">
        <v>97</v>
      </c>
      <c r="D4" s="12" t="s">
        <v>90</v>
      </c>
      <c r="E4" s="12" t="str">
        <f>CONCATENATE(Headings!A4," ",Headings!B4," ",Headings!C4," ",Headings!D4)</f>
        <v>August 2021 Countywide New Construction Forecast</v>
      </c>
      <c r="F4" s="12" t="str">
        <f t="shared" si="0"/>
        <v>Page 4</v>
      </c>
      <c r="G4" s="12" t="str">
        <f t="shared" si="1"/>
        <v>August 2021 Forecast Page 4</v>
      </c>
      <c r="H4" s="12" t="s">
        <v>65</v>
      </c>
    </row>
    <row r="5" spans="1:8" x14ac:dyDescent="0.35">
      <c r="A5" s="12" t="s">
        <v>281</v>
      </c>
      <c r="B5" s="12">
        <v>2021</v>
      </c>
      <c r="C5" s="10" t="s">
        <v>75</v>
      </c>
      <c r="D5" s="12" t="s">
        <v>90</v>
      </c>
      <c r="E5" s="12" t="str">
        <f>CONCATENATE(Headings!A5," ",Headings!B5," ",Headings!C5," ",Headings!D5)</f>
        <v>August 2021 Unincorporated New Construction Forecast</v>
      </c>
      <c r="F5" s="12" t="str">
        <f t="shared" si="0"/>
        <v>Page 5</v>
      </c>
      <c r="G5" s="12" t="str">
        <f t="shared" si="1"/>
        <v>August 2021 Forecast Page 5</v>
      </c>
      <c r="H5" s="12" t="s">
        <v>66</v>
      </c>
    </row>
    <row r="6" spans="1:8" x14ac:dyDescent="0.35">
      <c r="A6" s="12" t="s">
        <v>281</v>
      </c>
      <c r="B6" s="12">
        <v>2021</v>
      </c>
      <c r="C6" s="10" t="s">
        <v>23</v>
      </c>
      <c r="D6" s="12" t="s">
        <v>90</v>
      </c>
      <c r="E6" s="12" t="str">
        <f>CONCATENATE(Headings!A6," ",Headings!B6," ",Headings!C6," ",Headings!D6)</f>
        <v>August 2021 King County Sales and Use Taxbase Forecast</v>
      </c>
      <c r="F6" s="12" t="str">
        <f t="shared" si="0"/>
        <v>Page 6</v>
      </c>
      <c r="G6" s="12" t="str">
        <f t="shared" si="1"/>
        <v>August 2021 Forecast Page 6</v>
      </c>
      <c r="H6" s="12" t="s">
        <v>15</v>
      </c>
    </row>
    <row r="7" spans="1:8" x14ac:dyDescent="0.35">
      <c r="A7" s="12" t="s">
        <v>281</v>
      </c>
      <c r="B7" s="12">
        <v>2021</v>
      </c>
      <c r="C7" s="10" t="s">
        <v>88</v>
      </c>
      <c r="D7" s="12" t="s">
        <v>90</v>
      </c>
      <c r="E7" s="12" t="str">
        <f>CONCATENATE(Headings!A7," ",Headings!B7," ",Headings!C7," ",Headings!D7)</f>
        <v>August 2021 Local and Option Sales Tax Forecast</v>
      </c>
      <c r="F7" s="12" t="str">
        <f t="shared" si="0"/>
        <v>Page 7</v>
      </c>
      <c r="G7" s="12" t="str">
        <f t="shared" si="1"/>
        <v>August 2021 Forecast Page 7</v>
      </c>
      <c r="H7" s="12" t="s">
        <v>116</v>
      </c>
    </row>
    <row r="8" spans="1:8" x14ac:dyDescent="0.35">
      <c r="A8" s="12" t="s">
        <v>281</v>
      </c>
      <c r="B8" s="12">
        <v>2021</v>
      </c>
      <c r="C8" s="10" t="s">
        <v>44</v>
      </c>
      <c r="D8" s="12" t="s">
        <v>90</v>
      </c>
      <c r="E8" s="12" t="str">
        <f>CONCATENATE(Headings!A8," ",Headings!B8," ",Headings!C8," ",Headings!D8)</f>
        <v>August 2021 Metro Transit Sales Tax Forecast</v>
      </c>
      <c r="F8" s="12" t="str">
        <f t="shared" si="0"/>
        <v>Page 8</v>
      </c>
      <c r="G8" s="12" t="str">
        <f t="shared" si="1"/>
        <v>August 2021 Forecast Page 8</v>
      </c>
      <c r="H8" s="12" t="s">
        <v>117</v>
      </c>
    </row>
    <row r="9" spans="1:8" x14ac:dyDescent="0.35">
      <c r="A9" s="12" t="s">
        <v>281</v>
      </c>
      <c r="B9" s="12">
        <v>2021</v>
      </c>
      <c r="C9" s="10" t="s">
        <v>32</v>
      </c>
      <c r="D9" s="12" t="s">
        <v>90</v>
      </c>
      <c r="E9" s="12" t="str">
        <f>CONCATENATE(Headings!A9," ",Headings!B9," ",Headings!C9," ",Headings!D9)</f>
        <v>August 2021 Mental Health Sales Tax Forecast</v>
      </c>
      <c r="F9" s="12" t="str">
        <f t="shared" si="0"/>
        <v>Page 9</v>
      </c>
      <c r="G9" s="12" t="str">
        <f t="shared" si="1"/>
        <v>August 2021 Forecast Page 9</v>
      </c>
      <c r="H9" s="12" t="s">
        <v>118</v>
      </c>
    </row>
    <row r="10" spans="1:8" x14ac:dyDescent="0.35">
      <c r="A10" s="12" t="s">
        <v>281</v>
      </c>
      <c r="B10" s="12">
        <v>2021</v>
      </c>
      <c r="C10" s="10" t="s">
        <v>87</v>
      </c>
      <c r="D10" s="12" t="s">
        <v>90</v>
      </c>
      <c r="E10" s="12" t="str">
        <f>CONCATENATE(Headings!A10," ",Headings!B10," ",Headings!C10," ",Headings!D10)</f>
        <v>August 2021 Criminal Justice Sales Tax Forecast</v>
      </c>
      <c r="F10" s="12" t="str">
        <f t="shared" si="0"/>
        <v>Page 10</v>
      </c>
      <c r="G10" s="12" t="str">
        <f t="shared" si="1"/>
        <v>August 2021 Forecast Page 10</v>
      </c>
      <c r="H10" s="12" t="s">
        <v>84</v>
      </c>
    </row>
    <row r="11" spans="1:8" x14ac:dyDescent="0.35">
      <c r="A11" s="12" t="s">
        <v>281</v>
      </c>
      <c r="B11" s="12">
        <v>2021</v>
      </c>
      <c r="C11" s="10" t="s">
        <v>254</v>
      </c>
      <c r="D11" s="12" t="s">
        <v>90</v>
      </c>
      <c r="E11" s="12" t="str">
        <f>CONCATENATE(Headings!A11," ",Headings!B11," ",Headings!C11," ",Headings!D11)</f>
        <v>August 2021 Health Through Housing Sales Tax Forecast</v>
      </c>
      <c r="F11" s="12" t="str">
        <f t="shared" ref="F11:F12" si="2">H11</f>
        <v>Page 11</v>
      </c>
      <c r="G11" s="12" t="str">
        <f t="shared" ref="G11:G12" si="3">CONCATENATE(A11," ",B11," ",D11," ",H11)</f>
        <v>August 2021 Forecast Page 11</v>
      </c>
      <c r="H11" s="12" t="s">
        <v>70</v>
      </c>
    </row>
    <row r="12" spans="1:8" x14ac:dyDescent="0.35">
      <c r="A12" s="12" t="s">
        <v>281</v>
      </c>
      <c r="B12" s="12">
        <v>2021</v>
      </c>
      <c r="C12" s="10" t="s">
        <v>255</v>
      </c>
      <c r="D12" s="12" t="s">
        <v>90</v>
      </c>
      <c r="E12" s="12" t="str">
        <f>CONCATENATE(Headings!A12," ",Headings!B12," ",Headings!C12," ",Headings!D12)</f>
        <v>August 2021 Seattle TBD Sales Tax Forecast</v>
      </c>
      <c r="F12" s="12" t="str">
        <f t="shared" si="2"/>
        <v>Page 12</v>
      </c>
      <c r="G12" s="12" t="str">
        <f t="shared" si="3"/>
        <v>August 2021 Forecast Page 12</v>
      </c>
      <c r="H12" s="12" t="s">
        <v>71</v>
      </c>
    </row>
    <row r="13" spans="1:8" x14ac:dyDescent="0.35">
      <c r="A13" s="12" t="s">
        <v>281</v>
      </c>
      <c r="B13" s="12">
        <v>2021</v>
      </c>
      <c r="C13" s="10" t="s">
        <v>101</v>
      </c>
      <c r="D13" s="12" t="s">
        <v>90</v>
      </c>
      <c r="E13" s="12" t="str">
        <f>CONCATENATE(Headings!A13," ",Headings!B13," ",Headings!C13," ",Headings!D13)</f>
        <v>August 2021 Hotel Sales Tax Forecast</v>
      </c>
      <c r="F13" s="12" t="str">
        <f t="shared" si="0"/>
        <v>Page 13</v>
      </c>
      <c r="G13" s="12" t="str">
        <f t="shared" si="1"/>
        <v>August 2021 Forecast Page 13</v>
      </c>
      <c r="H13" s="12" t="s">
        <v>72</v>
      </c>
    </row>
    <row r="14" spans="1:8" x14ac:dyDescent="0.35">
      <c r="A14" s="12" t="s">
        <v>281</v>
      </c>
      <c r="B14" s="12">
        <v>2021</v>
      </c>
      <c r="C14" s="10" t="s">
        <v>230</v>
      </c>
      <c r="D14" s="12" t="s">
        <v>90</v>
      </c>
      <c r="E14" s="12" t="str">
        <f>CONCATENATE(Headings!A14," ",Headings!B14," ",Headings!C14," ",Headings!D14)</f>
        <v>August 2021 Hotel Tax (HB 2015) Forecast</v>
      </c>
      <c r="F14" s="12" t="str">
        <f>H14</f>
        <v>Page 14</v>
      </c>
      <c r="G14" s="12" t="str">
        <f>CONCATENATE(A14," ",B14," ",D14," ",H14)</f>
        <v>August 2021 Forecast Page 14</v>
      </c>
      <c r="H14" s="12" t="s">
        <v>73</v>
      </c>
    </row>
    <row r="15" spans="1:8" x14ac:dyDescent="0.35">
      <c r="A15" s="12" t="s">
        <v>281</v>
      </c>
      <c r="B15" s="12">
        <v>2021</v>
      </c>
      <c r="C15" s="10" t="s">
        <v>96</v>
      </c>
      <c r="D15" s="12" t="s">
        <v>90</v>
      </c>
      <c r="E15" s="12" t="str">
        <f>CONCATENATE(Headings!A15," ",Headings!B15," ",Headings!C15," ",Headings!D15)</f>
        <v>August 2021 Rental Car Sales Tax Forecast</v>
      </c>
      <c r="F15" s="12" t="str">
        <f t="shared" si="0"/>
        <v>Page 15</v>
      </c>
      <c r="G15" s="12" t="str">
        <f t="shared" si="1"/>
        <v>August 2021 Forecast Page 15</v>
      </c>
      <c r="H15" s="12" t="s">
        <v>74</v>
      </c>
    </row>
    <row r="16" spans="1:8" x14ac:dyDescent="0.35">
      <c r="A16" s="12" t="s">
        <v>281</v>
      </c>
      <c r="B16" s="12">
        <v>2021</v>
      </c>
      <c r="C16" s="10" t="s">
        <v>107</v>
      </c>
      <c r="D16" s="12" t="s">
        <v>90</v>
      </c>
      <c r="E16" s="12" t="str">
        <f>CONCATENATE(Headings!A16," ",Headings!B16," ",Headings!C16," ",Headings!D16)</f>
        <v>August 2021 Real Estate Excise Tax (REET 1) Forecast</v>
      </c>
      <c r="F16" s="12" t="str">
        <f t="shared" si="0"/>
        <v>Page 16</v>
      </c>
      <c r="G16" s="12" t="str">
        <f t="shared" si="1"/>
        <v>August 2021 Forecast Page 16</v>
      </c>
      <c r="H16" s="12" t="s">
        <v>50</v>
      </c>
    </row>
    <row r="17" spans="1:8" x14ac:dyDescent="0.35">
      <c r="A17" s="12" t="s">
        <v>281</v>
      </c>
      <c r="B17" s="12">
        <v>2021</v>
      </c>
      <c r="C17" s="10" t="s">
        <v>106</v>
      </c>
      <c r="D17" s="12" t="s">
        <v>90</v>
      </c>
      <c r="E17" s="12" t="str">
        <f>CONCATENATE(Headings!A17," ",Headings!B17," ",Headings!C17," ",Headings!D17)</f>
        <v>August 2021 Investment Pool Nominal Rate of Return Forecast</v>
      </c>
      <c r="F17" s="12" t="str">
        <f t="shared" si="0"/>
        <v>Page 17</v>
      </c>
      <c r="G17" s="12" t="str">
        <f t="shared" si="1"/>
        <v>August 2021 Forecast Page 17</v>
      </c>
      <c r="H17" s="12" t="s">
        <v>51</v>
      </c>
    </row>
    <row r="18" spans="1:8" x14ac:dyDescent="0.35">
      <c r="A18" s="12" t="s">
        <v>281</v>
      </c>
      <c r="B18" s="12">
        <v>2021</v>
      </c>
      <c r="C18" s="10" t="s">
        <v>55</v>
      </c>
      <c r="D18" s="12" t="s">
        <v>90</v>
      </c>
      <c r="E18" s="12" t="str">
        <f>CONCATENATE(Headings!A18," ",Headings!B18," ",Headings!C18," ",Headings!D18)</f>
        <v>August 2021 Investment Pool Real Rate of Return Forecast</v>
      </c>
      <c r="F18" s="12" t="str">
        <f t="shared" si="0"/>
        <v>Page 18</v>
      </c>
      <c r="G18" s="12" t="str">
        <f t="shared" si="1"/>
        <v>August 2021 Forecast Page 18</v>
      </c>
      <c r="H18" s="12" t="s">
        <v>45</v>
      </c>
    </row>
    <row r="19" spans="1:8" x14ac:dyDescent="0.35">
      <c r="A19" s="12" t="s">
        <v>281</v>
      </c>
      <c r="B19" s="12">
        <v>2021</v>
      </c>
      <c r="C19" s="10" t="s">
        <v>57</v>
      </c>
      <c r="D19" s="12" t="s">
        <v>90</v>
      </c>
      <c r="E19" s="12" t="str">
        <f>CONCATENATE(Headings!A19," ",Headings!B19," ",Headings!C19," ",Headings!D19)</f>
        <v>August 2021 National CPI-U Forecast</v>
      </c>
      <c r="F19" s="12" t="str">
        <f t="shared" si="0"/>
        <v>Page 19</v>
      </c>
      <c r="G19" s="12" t="str">
        <f t="shared" si="1"/>
        <v>August 2021 Forecast Page 19</v>
      </c>
      <c r="H19" s="12" t="s">
        <v>46</v>
      </c>
    </row>
    <row r="20" spans="1:8" x14ac:dyDescent="0.35">
      <c r="A20" s="12" t="s">
        <v>281</v>
      </c>
      <c r="B20" s="12">
        <v>2021</v>
      </c>
      <c r="C20" s="10" t="s">
        <v>9</v>
      </c>
      <c r="D20" s="12" t="s">
        <v>90</v>
      </c>
      <c r="E20" s="12" t="str">
        <f>CONCATENATE(Headings!A20," ",Headings!B20," ",Headings!C20," ",Headings!D20)</f>
        <v>August 2021 National CPI-W Forecast</v>
      </c>
      <c r="F20" s="12" t="str">
        <f t="shared" si="0"/>
        <v>Page 20</v>
      </c>
      <c r="G20" s="12" t="str">
        <f t="shared" si="1"/>
        <v>August 2021 Forecast Page 20</v>
      </c>
      <c r="H20" s="12" t="s">
        <v>47</v>
      </c>
    </row>
    <row r="21" spans="1:8" x14ac:dyDescent="0.35">
      <c r="A21" s="12" t="s">
        <v>281</v>
      </c>
      <c r="B21" s="12">
        <v>2021</v>
      </c>
      <c r="C21" s="10" t="s">
        <v>5</v>
      </c>
      <c r="D21" s="12" t="s">
        <v>90</v>
      </c>
      <c r="E21" s="12" t="str">
        <f>CONCATENATE(Headings!A21," ",Headings!B21," ",Headings!C21," ",Headings!D21)</f>
        <v>August 2021 Seattle Annual CPI-U Forecast</v>
      </c>
      <c r="F21" s="12" t="str">
        <f t="shared" si="0"/>
        <v>Page 21</v>
      </c>
      <c r="G21" s="12" t="str">
        <f t="shared" si="1"/>
        <v>August 2021 Forecast Page 21</v>
      </c>
      <c r="H21" s="12" t="s">
        <v>52</v>
      </c>
    </row>
    <row r="22" spans="1:8" x14ac:dyDescent="0.35">
      <c r="A22" s="12" t="s">
        <v>281</v>
      </c>
      <c r="B22" s="12">
        <v>2021</v>
      </c>
      <c r="C22" s="10" t="s">
        <v>161</v>
      </c>
      <c r="D22" s="12" t="s">
        <v>90</v>
      </c>
      <c r="E22" s="12" t="str">
        <f>CONCATENATE(Headings!A22," ",Headings!B22," ",Headings!C22," ",Headings!D22)</f>
        <v>August 2021 June-June Seattle CPI-W Forecast</v>
      </c>
      <c r="F22" s="12" t="str">
        <f t="shared" si="0"/>
        <v>Page 22</v>
      </c>
      <c r="G22" s="12" t="str">
        <f t="shared" si="1"/>
        <v>August 2021 Forecast Page 22</v>
      </c>
      <c r="H22" s="12" t="s">
        <v>53</v>
      </c>
    </row>
    <row r="23" spans="1:8" x14ac:dyDescent="0.35">
      <c r="A23" s="12" t="s">
        <v>281</v>
      </c>
      <c r="B23" s="12">
        <v>2021</v>
      </c>
      <c r="C23" s="10" t="s">
        <v>30</v>
      </c>
      <c r="D23" s="12" t="s">
        <v>90</v>
      </c>
      <c r="E23" s="12" t="str">
        <f>CONCATENATE(Headings!A23," ",Headings!B23," ",Headings!C23," ",Headings!D23)</f>
        <v>August 2021 Outyear COLA Comparison Forecast</v>
      </c>
      <c r="F23" s="12" t="str">
        <f t="shared" si="0"/>
        <v>Page 23</v>
      </c>
      <c r="G23" s="12" t="str">
        <f t="shared" si="1"/>
        <v>August 2021 Forecast Page 23</v>
      </c>
      <c r="H23" s="12" t="s">
        <v>126</v>
      </c>
    </row>
    <row r="24" spans="1:8" x14ac:dyDescent="0.35">
      <c r="A24" s="12" t="s">
        <v>281</v>
      </c>
      <c r="B24" s="12">
        <v>2021</v>
      </c>
      <c r="C24" s="10" t="s">
        <v>99</v>
      </c>
      <c r="D24" s="12" t="s">
        <v>90</v>
      </c>
      <c r="E24" s="12" t="str">
        <f>CONCATENATE(Headings!A24," ",Headings!B24," ",Headings!C24," ",Headings!D24)</f>
        <v>August 2021 Pharmaceuticals PPI Forecast</v>
      </c>
      <c r="F24" s="12" t="str">
        <f t="shared" si="0"/>
        <v>Page 24</v>
      </c>
      <c r="G24" s="12" t="str">
        <f t="shared" si="1"/>
        <v>August 2021 Forecast Page 24</v>
      </c>
      <c r="H24" s="12" t="s">
        <v>127</v>
      </c>
    </row>
    <row r="25" spans="1:8" x14ac:dyDescent="0.35">
      <c r="A25" s="12" t="s">
        <v>281</v>
      </c>
      <c r="B25" s="12">
        <v>2021</v>
      </c>
      <c r="C25" s="10" t="s">
        <v>100</v>
      </c>
      <c r="D25" s="12" t="s">
        <v>90</v>
      </c>
      <c r="E25" s="12" t="str">
        <f>CONCATENATE(Headings!A25," ",Headings!B25," ",Headings!C25," ",Headings!D25)</f>
        <v>August 2021 Transportation CPI Forecast</v>
      </c>
      <c r="F25" s="12" t="str">
        <f t="shared" si="0"/>
        <v>Page 25</v>
      </c>
      <c r="G25" s="12" t="str">
        <f t="shared" si="1"/>
        <v>August 2021 Forecast Page 25</v>
      </c>
      <c r="H25" s="12" t="s">
        <v>137</v>
      </c>
    </row>
    <row r="26" spans="1:8" x14ac:dyDescent="0.35">
      <c r="A26" s="12" t="s">
        <v>281</v>
      </c>
      <c r="B26" s="12">
        <v>2021</v>
      </c>
      <c r="C26" s="10" t="s">
        <v>10</v>
      </c>
      <c r="D26" s="12" t="s">
        <v>90</v>
      </c>
      <c r="E26" s="12" t="str">
        <f>CONCATENATE(Headings!A26," ",Headings!B26," ",Headings!C26," ",Headings!D26)</f>
        <v>August 2021 Retail Gas Forecast</v>
      </c>
      <c r="F26" s="12" t="str">
        <f t="shared" si="0"/>
        <v>Page 26</v>
      </c>
      <c r="G26" s="12" t="str">
        <f t="shared" si="1"/>
        <v>August 2021 Forecast Page 26</v>
      </c>
      <c r="H26" s="12" t="s">
        <v>26</v>
      </c>
    </row>
    <row r="27" spans="1:8" x14ac:dyDescent="0.35">
      <c r="A27" s="12" t="s">
        <v>281</v>
      </c>
      <c r="B27" s="12">
        <v>2021</v>
      </c>
      <c r="C27" s="10" t="s">
        <v>16</v>
      </c>
      <c r="D27" s="12" t="s">
        <v>90</v>
      </c>
      <c r="E27" s="12" t="str">
        <f>CONCATENATE(Headings!A27," ",Headings!B27," ",Headings!C27," ",Headings!D27)</f>
        <v>August 2021 Diesel and Gasoline Forecast</v>
      </c>
      <c r="F27" s="12" t="str">
        <f t="shared" si="0"/>
        <v>Page 27</v>
      </c>
      <c r="G27" s="12" t="str">
        <f t="shared" si="1"/>
        <v>August 2021 Forecast Page 27</v>
      </c>
      <c r="H27" s="12" t="s">
        <v>38</v>
      </c>
    </row>
    <row r="28" spans="1:8" x14ac:dyDescent="0.35">
      <c r="A28" s="12" t="s">
        <v>281</v>
      </c>
      <c r="B28" s="12">
        <v>2021</v>
      </c>
      <c r="C28" s="10" t="s">
        <v>7</v>
      </c>
      <c r="D28" s="12" t="s">
        <v>90</v>
      </c>
      <c r="E28" s="12" t="str">
        <f>CONCATENATE(Headings!A28," ",Headings!B28," ",Headings!C28," ",Headings!D28)</f>
        <v>August 2021 Recorded Documents Forecast</v>
      </c>
      <c r="F28" s="12" t="str">
        <f t="shared" si="0"/>
        <v>Page 28</v>
      </c>
      <c r="G28" s="12" t="str">
        <f t="shared" si="1"/>
        <v>August 2021 Forecast Page 28</v>
      </c>
      <c r="H28" s="12" t="s">
        <v>39</v>
      </c>
    </row>
    <row r="29" spans="1:8" x14ac:dyDescent="0.35">
      <c r="A29" s="12" t="s">
        <v>281</v>
      </c>
      <c r="B29" s="12">
        <v>2021</v>
      </c>
      <c r="C29" s="10" t="s">
        <v>130</v>
      </c>
      <c r="D29" s="12" t="s">
        <v>90</v>
      </c>
      <c r="E29" s="12" t="str">
        <f>CONCATENATE(Headings!A29," ",Headings!B29," ",Headings!C29," ",Headings!D29)</f>
        <v>August 2021 Gambling Tax Forecast</v>
      </c>
      <c r="F29" s="12" t="str">
        <f t="shared" si="0"/>
        <v>Page 29</v>
      </c>
      <c r="G29" s="12" t="str">
        <f t="shared" si="1"/>
        <v>August 2021 Forecast Page 29</v>
      </c>
      <c r="H29" s="12" t="s">
        <v>40</v>
      </c>
    </row>
    <row r="30" spans="1:8" x14ac:dyDescent="0.35">
      <c r="A30" s="12" t="s">
        <v>281</v>
      </c>
      <c r="B30" s="12">
        <v>2021</v>
      </c>
      <c r="C30" s="10" t="s">
        <v>131</v>
      </c>
      <c r="D30" s="12" t="s">
        <v>90</v>
      </c>
      <c r="E30" s="12" t="str">
        <f>CONCATENATE(Headings!A30," ",Headings!B30," ",Headings!C30," ",Headings!D30)</f>
        <v>August 2021 E-911 Tax Forecast</v>
      </c>
      <c r="F30" s="12" t="str">
        <f t="shared" si="0"/>
        <v>Page 30</v>
      </c>
      <c r="G30" s="12" t="str">
        <f t="shared" si="1"/>
        <v>August 2021 Forecast Page 30</v>
      </c>
      <c r="H30" s="12" t="s">
        <v>41</v>
      </c>
    </row>
    <row r="31" spans="1:8" x14ac:dyDescent="0.35">
      <c r="A31" s="12" t="s">
        <v>281</v>
      </c>
      <c r="B31" s="12">
        <v>2021</v>
      </c>
      <c r="C31" s="12" t="s">
        <v>190</v>
      </c>
      <c r="D31" s="12" t="s">
        <v>90</v>
      </c>
      <c r="E31" s="12" t="str">
        <f>CONCATENATE(Headings!A31," ",Headings!B31," ",Headings!C31," ",Headings!D31)</f>
        <v>August 2021 Penalties and Interest on Delinquent Property Taxes Forecast</v>
      </c>
      <c r="F31" s="12" t="str">
        <f t="shared" si="0"/>
        <v>Page 31</v>
      </c>
      <c r="G31" s="12" t="str">
        <f>CONCATENATE(A31," ",B31," ",D31," ",H31)</f>
        <v>August 2021 Forecast Page 31</v>
      </c>
      <c r="H31" s="12" t="s">
        <v>42</v>
      </c>
    </row>
    <row r="32" spans="1:8" x14ac:dyDescent="0.35">
      <c r="A32" s="12" t="s">
        <v>281</v>
      </c>
      <c r="B32" s="12">
        <v>2021</v>
      </c>
      <c r="C32" s="10" t="s">
        <v>114</v>
      </c>
      <c r="D32" s="12" t="s">
        <v>90</v>
      </c>
      <c r="E32" s="12" t="str">
        <f>CONCATENATE(Headings!A32," ",Headings!B32," ",Headings!C32," ",Headings!D32)</f>
        <v>August 2021 Current Expense Property Tax Forecast</v>
      </c>
      <c r="F32" s="12" t="str">
        <f t="shared" si="0"/>
        <v>Page 32</v>
      </c>
      <c r="G32" s="12" t="str">
        <f t="shared" si="1"/>
        <v>August 2021 Forecast Page 32</v>
      </c>
      <c r="H32" s="12" t="s">
        <v>43</v>
      </c>
    </row>
    <row r="33" spans="1:8" x14ac:dyDescent="0.35">
      <c r="A33" s="12" t="s">
        <v>281</v>
      </c>
      <c r="B33" s="12">
        <v>2021</v>
      </c>
      <c r="C33" s="70" t="s">
        <v>142</v>
      </c>
      <c r="D33" s="12" t="s">
        <v>90</v>
      </c>
      <c r="E33" s="12" t="str">
        <f>CONCATENATE(Headings!A33," ",Headings!B33," ",Headings!C33," ",Headings!D33)</f>
        <v>August 2021 Dev. Disabilities &amp; Mental Health Property Tax Forecast</v>
      </c>
      <c r="F33" s="12" t="str">
        <f t="shared" si="0"/>
        <v>Page 33</v>
      </c>
      <c r="G33" s="12" t="str">
        <f t="shared" si="1"/>
        <v>August 2021 Forecast Page 33</v>
      </c>
      <c r="H33" s="12" t="s">
        <v>133</v>
      </c>
    </row>
    <row r="34" spans="1:8" x14ac:dyDescent="0.35">
      <c r="A34" s="12" t="s">
        <v>281</v>
      </c>
      <c r="B34" s="12">
        <v>2021</v>
      </c>
      <c r="C34" s="10" t="s">
        <v>18</v>
      </c>
      <c r="D34" s="12" t="s">
        <v>90</v>
      </c>
      <c r="E34" s="12" t="str">
        <f>CONCATENATE(Headings!A34," ",Headings!B34," ",Headings!C34," ",Headings!D34)</f>
        <v>August 2021 Veterans Aid Property Tax Forecast</v>
      </c>
      <c r="F34" s="12" t="str">
        <f t="shared" si="0"/>
        <v>Page 34</v>
      </c>
      <c r="G34" s="12" t="str">
        <f t="shared" si="1"/>
        <v>August 2021 Forecast Page 34</v>
      </c>
      <c r="H34" s="12" t="s">
        <v>134</v>
      </c>
    </row>
    <row r="35" spans="1:8" x14ac:dyDescent="0.35">
      <c r="A35" s="12" t="s">
        <v>281</v>
      </c>
      <c r="B35" s="12">
        <v>2021</v>
      </c>
      <c r="C35" s="10" t="s">
        <v>22</v>
      </c>
      <c r="D35" s="12" t="s">
        <v>90</v>
      </c>
      <c r="E35" s="12" t="str">
        <f>CONCATENATE(Headings!A35," ",Headings!B35," ",Headings!C35," ",Headings!D35)</f>
        <v>August 2021 AFIS Lid Lift Forecast</v>
      </c>
      <c r="F35" s="12" t="str">
        <f t="shared" si="0"/>
        <v>Page 35</v>
      </c>
      <c r="G35" s="12" t="str">
        <f t="shared" si="1"/>
        <v>August 2021 Forecast Page 35</v>
      </c>
      <c r="H35" s="12" t="s">
        <v>111</v>
      </c>
    </row>
    <row r="36" spans="1:8" x14ac:dyDescent="0.35">
      <c r="A36" s="12" t="s">
        <v>281</v>
      </c>
      <c r="B36" s="12">
        <v>2021</v>
      </c>
      <c r="C36" s="10" t="s">
        <v>129</v>
      </c>
      <c r="D36" s="12" t="s">
        <v>90</v>
      </c>
      <c r="E36" s="12" t="str">
        <f>CONCATENATE(Headings!A36," ",Headings!B36," ",Headings!C36," ",Headings!D36)</f>
        <v>August 2021 Parks Lid Lift Forecast</v>
      </c>
      <c r="F36" s="12" t="str">
        <f t="shared" si="0"/>
        <v>Page 36</v>
      </c>
      <c r="G36" s="12" t="str">
        <f t="shared" si="1"/>
        <v>August 2021 Forecast Page 36</v>
      </c>
      <c r="H36" s="12" t="s">
        <v>112</v>
      </c>
    </row>
    <row r="37" spans="1:8" x14ac:dyDescent="0.35">
      <c r="A37" s="12" t="s">
        <v>281</v>
      </c>
      <c r="B37" s="12">
        <v>2021</v>
      </c>
      <c r="C37" s="10" t="s">
        <v>221</v>
      </c>
      <c r="D37" s="12" t="s">
        <v>90</v>
      </c>
      <c r="E37" s="12" t="str">
        <f>CONCATENATE(Headings!A37," ",Headings!B37," ",Headings!C37," ",Headings!D37)</f>
        <v>August 2021 Veterans, Seniors, and Human Services Lid Lift Forecast</v>
      </c>
      <c r="F37" s="12" t="str">
        <f t="shared" si="0"/>
        <v>Page 37</v>
      </c>
      <c r="G37" s="12" t="str">
        <f t="shared" si="1"/>
        <v>August 2021 Forecast Page 37</v>
      </c>
      <c r="H37" s="12" t="s">
        <v>0</v>
      </c>
    </row>
    <row r="38" spans="1:8" x14ac:dyDescent="0.35">
      <c r="A38" s="12" t="s">
        <v>281</v>
      </c>
      <c r="B38" s="12">
        <v>2021</v>
      </c>
      <c r="C38" s="10" t="s">
        <v>157</v>
      </c>
      <c r="D38" s="12" t="s">
        <v>90</v>
      </c>
      <c r="E38" s="12" t="str">
        <f>CONCATENATE(Headings!A38," ",Headings!B38," ",Headings!C38," ",Headings!D38)</f>
        <v>August 2021 PSERN Forecast</v>
      </c>
      <c r="F38" s="12" t="str">
        <f t="shared" si="0"/>
        <v>Page 38</v>
      </c>
      <c r="G38" s="12" t="str">
        <f t="shared" si="1"/>
        <v>August 2021 Forecast Page 38</v>
      </c>
      <c r="H38" s="12" t="s">
        <v>1</v>
      </c>
    </row>
    <row r="39" spans="1:8" x14ac:dyDescent="0.35">
      <c r="A39" s="12" t="s">
        <v>281</v>
      </c>
      <c r="B39" s="12">
        <v>2021</v>
      </c>
      <c r="C39" s="10" t="s">
        <v>171</v>
      </c>
      <c r="D39" s="12" t="s">
        <v>90</v>
      </c>
      <c r="E39" s="12" t="str">
        <f>CONCATENATE(Headings!A39," ",Headings!B39," ",Headings!C39," ",Headings!D39)</f>
        <v>August 2021 Best Start For Kids Forecast</v>
      </c>
      <c r="F39" s="12" t="str">
        <f t="shared" si="0"/>
        <v>Page 39</v>
      </c>
      <c r="G39" s="12" t="str">
        <f t="shared" si="1"/>
        <v>August 2021 Forecast Page 39</v>
      </c>
      <c r="H39" s="12" t="s">
        <v>2</v>
      </c>
    </row>
    <row r="40" spans="1:8" x14ac:dyDescent="0.35">
      <c r="A40" s="12" t="s">
        <v>281</v>
      </c>
      <c r="B40" s="12">
        <v>2021</v>
      </c>
      <c r="C40" s="10" t="s">
        <v>48</v>
      </c>
      <c r="D40" s="12" t="s">
        <v>90</v>
      </c>
      <c r="E40" s="12" t="str">
        <f>CONCATENATE(Headings!A40," ",Headings!B40," ",Headings!C40," ",Headings!D40)</f>
        <v>August 2021 Emergency Medical Services (EMS) Property Tax Forecast</v>
      </c>
      <c r="F40" s="12" t="str">
        <f t="shared" si="0"/>
        <v>Page 40</v>
      </c>
      <c r="G40" s="12" t="str">
        <f t="shared" si="1"/>
        <v>August 2021 Forecast Page 40</v>
      </c>
      <c r="H40" s="12" t="s">
        <v>3</v>
      </c>
    </row>
    <row r="41" spans="1:8" x14ac:dyDescent="0.35">
      <c r="A41" s="12" t="s">
        <v>281</v>
      </c>
      <c r="B41" s="12">
        <v>2021</v>
      </c>
      <c r="C41" s="10" t="s">
        <v>67</v>
      </c>
      <c r="D41" s="12" t="s">
        <v>90</v>
      </c>
      <c r="E41" s="12" t="str">
        <f>CONCATENATE(Headings!A41," ",Headings!B41," ",Headings!C41," ",Headings!D41)</f>
        <v>August 2021 Conservation Futures Property Tax Forecast</v>
      </c>
      <c r="F41" s="12" t="str">
        <f t="shared" si="0"/>
        <v>Page 41</v>
      </c>
      <c r="G41" s="12" t="str">
        <f t="shared" si="1"/>
        <v>August 2021 Forecast Page 41</v>
      </c>
      <c r="H41" s="12" t="s">
        <v>104</v>
      </c>
    </row>
    <row r="42" spans="1:8" x14ac:dyDescent="0.35">
      <c r="A42" s="12" t="s">
        <v>281</v>
      </c>
      <c r="B42" s="12">
        <v>2021</v>
      </c>
      <c r="C42" s="10" t="s">
        <v>21</v>
      </c>
      <c r="D42" s="12" t="s">
        <v>90</v>
      </c>
      <c r="E42" s="12" t="str">
        <f>CONCATENATE(Headings!A42," ",Headings!B42," ",Headings!C42," ",Headings!D42)</f>
        <v>August 2021 Unincorporated Area/Roads Property Tax Levy Forecast</v>
      </c>
      <c r="F42" s="12" t="str">
        <f t="shared" si="0"/>
        <v>Page 42</v>
      </c>
      <c r="G42" s="12" t="str">
        <f>CONCATENATE(A42," ",B42," ",D42," ",H42)</f>
        <v>August 2021 Forecast Page 42</v>
      </c>
      <c r="H42" s="12" t="s">
        <v>132</v>
      </c>
    </row>
    <row r="43" spans="1:8" x14ac:dyDescent="0.35">
      <c r="A43" s="12" t="s">
        <v>281</v>
      </c>
      <c r="B43" s="12">
        <v>2021</v>
      </c>
      <c r="C43" s="10"/>
      <c r="H43" s="12" t="s">
        <v>113</v>
      </c>
    </row>
    <row r="44" spans="1:8" x14ac:dyDescent="0.35">
      <c r="A44" s="12" t="s">
        <v>281</v>
      </c>
      <c r="B44" s="12">
        <v>2021</v>
      </c>
      <c r="C44" s="10" t="s">
        <v>68</v>
      </c>
      <c r="D44" s="12" t="s">
        <v>90</v>
      </c>
      <c r="E44" s="12" t="str">
        <f>CONCATENATE(Headings!A44," ",Headings!B44," ",Headings!C44," ",Headings!D44)</f>
        <v>August 2021 Flood District Property Tax Forecast</v>
      </c>
      <c r="F44" s="12" t="str">
        <f t="shared" si="0"/>
        <v>Page 44</v>
      </c>
      <c r="G44" s="12" t="str">
        <f t="shared" si="1"/>
        <v>August 2021 Forecast Page 44</v>
      </c>
      <c r="H44" s="12" t="s">
        <v>158</v>
      </c>
    </row>
    <row r="45" spans="1:8" x14ac:dyDescent="0.35">
      <c r="A45" s="12" t="s">
        <v>281</v>
      </c>
      <c r="B45" s="12">
        <v>2021</v>
      </c>
      <c r="C45" s="10" t="s">
        <v>188</v>
      </c>
      <c r="D45" s="12" t="s">
        <v>90</v>
      </c>
      <c r="E45" s="12" t="str">
        <f>CONCATENATE(Headings!A45," ",Headings!B45," ",Headings!C45," ",Headings!D45)</f>
        <v>August 2021 Marine Levy Property Tax Forecast</v>
      </c>
      <c r="F45" s="12" t="str">
        <f t="shared" si="0"/>
        <v>Page 45</v>
      </c>
      <c r="G45" s="12" t="str">
        <f>CONCATENATE(A45," ",B45," ",D45," ",H45)</f>
        <v>August 2021 Forecast Page 45</v>
      </c>
      <c r="H45" s="12" t="s">
        <v>163</v>
      </c>
    </row>
    <row r="46" spans="1:8" x14ac:dyDescent="0.35">
      <c r="A46" s="12" t="s">
        <v>281</v>
      </c>
      <c r="B46" s="12">
        <v>2021</v>
      </c>
      <c r="C46" s="10" t="s">
        <v>20</v>
      </c>
      <c r="D46" s="12" t="s">
        <v>90</v>
      </c>
      <c r="E46" s="12" t="str">
        <f>CONCATENATE(Headings!A46," ",Headings!B46," ",Headings!C46," ",Headings!D46)</f>
        <v>August 2021 Transit Property Tax Forecast</v>
      </c>
      <c r="F46" s="12" t="str">
        <f t="shared" si="0"/>
        <v>Page 46</v>
      </c>
      <c r="G46" s="12" t="str">
        <f t="shared" si="1"/>
        <v>August 2021 Forecast Page 46</v>
      </c>
      <c r="H46" s="12" t="s">
        <v>166</v>
      </c>
    </row>
    <row r="47" spans="1:8" x14ac:dyDescent="0.35">
      <c r="A47" s="12" t="s">
        <v>281</v>
      </c>
      <c r="B47" s="12">
        <v>2021</v>
      </c>
      <c r="C47" s="10" t="s">
        <v>59</v>
      </c>
      <c r="D47" s="12" t="s">
        <v>90</v>
      </c>
      <c r="E47" s="12" t="str">
        <f>CONCATENATE(Headings!A47," ",Headings!B47," ",Headings!C47," ",Headings!D47)</f>
        <v>August 2021 UTGO Bond Property Tax Forecast</v>
      </c>
      <c r="F47" s="12" t="str">
        <f>H47</f>
        <v>Page 47</v>
      </c>
      <c r="G47" s="12" t="str">
        <f>CONCATENATE(A47," ",B47," ",D47," ",H47)</f>
        <v>August 2021 Forecast Page 47</v>
      </c>
      <c r="H47" s="12" t="s">
        <v>172</v>
      </c>
    </row>
    <row r="48" spans="1:8" x14ac:dyDescent="0.35">
      <c r="A48" s="12" t="s">
        <v>281</v>
      </c>
      <c r="B48" s="12">
        <v>2021</v>
      </c>
      <c r="C48" s="12" t="s">
        <v>220</v>
      </c>
      <c r="D48" s="12" t="s">
        <v>90</v>
      </c>
      <c r="E48" s="12" t="str">
        <f>CONCATENATE(Headings!A48," ",Headings!B48," ",Headings!C48," ",Headings!D48)</f>
        <v>August 2021 King County Inflation + Population Index Forecast</v>
      </c>
      <c r="F48" s="12" t="str">
        <f>H48</f>
        <v>Page 48</v>
      </c>
      <c r="G48" s="12" t="str">
        <f>CONCATENATE(A48," ",B48," ",D48," ",H48)</f>
        <v>August 2021 Forecast Page 48</v>
      </c>
      <c r="H48" s="12" t="s">
        <v>217</v>
      </c>
    </row>
    <row r="49" spans="1:8" x14ac:dyDescent="0.35">
      <c r="A49" s="12" t="s">
        <v>281</v>
      </c>
      <c r="B49" s="12">
        <v>2021</v>
      </c>
      <c r="C49" s="10" t="s">
        <v>196</v>
      </c>
      <c r="D49" s="12" t="s">
        <v>135</v>
      </c>
      <c r="E49" s="12" t="str">
        <f>CONCATENATE(Headings!A49," ",Headings!B49," ",Headings!C49," ",Headings!D49)</f>
        <v>August 2021 Annexation Assumptions Appendix</v>
      </c>
      <c r="F49" s="12" t="str">
        <f>H49</f>
        <v>Page 49</v>
      </c>
      <c r="G49" s="12" t="str">
        <f>CONCATENATE(A49," ",B49," ",D49," ",H49)</f>
        <v>August 2021 Appendix Page 49</v>
      </c>
      <c r="H49" s="12" t="s">
        <v>252</v>
      </c>
    </row>
    <row r="50" spans="1:8" x14ac:dyDescent="0.35">
      <c r="C50" s="10"/>
    </row>
    <row r="51" spans="1:8" x14ac:dyDescent="0.35">
      <c r="C51" s="10"/>
      <c r="E51" s="12" t="s">
        <v>278</v>
      </c>
      <c r="F51" s="12" t="s">
        <v>279</v>
      </c>
    </row>
    <row r="52" spans="1:8" x14ac:dyDescent="0.35">
      <c r="F52" s="12" t="s">
        <v>280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3" t="str">
        <f>Headings!E6</f>
        <v>August 2021 King County Sales and Use Taxbase Forecast</v>
      </c>
      <c r="B1" s="234"/>
      <c r="C1" s="234"/>
      <c r="D1" s="234"/>
      <c r="E1" s="234"/>
    </row>
    <row r="2" spans="1:7" ht="21.75" customHeight="1" x14ac:dyDescent="0.35">
      <c r="A2" s="233" t="s">
        <v>86</v>
      </c>
      <c r="B2" s="234"/>
      <c r="C2" s="234"/>
      <c r="D2" s="234"/>
      <c r="E2" s="234"/>
    </row>
    <row r="4" spans="1:7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7" s="53" customFormat="1" ht="18" customHeight="1" x14ac:dyDescent="0.35">
      <c r="A5" s="38">
        <v>2011</v>
      </c>
      <c r="B5" s="39">
        <v>42349096619</v>
      </c>
      <c r="C5" s="74" t="s">
        <v>80</v>
      </c>
      <c r="D5" s="51">
        <v>0</v>
      </c>
      <c r="E5" s="42">
        <v>0</v>
      </c>
    </row>
    <row r="6" spans="1:7" s="53" customFormat="1" ht="18" customHeight="1" x14ac:dyDescent="0.35">
      <c r="A6" s="43">
        <v>2012</v>
      </c>
      <c r="B6" s="44">
        <v>45178847087</v>
      </c>
      <c r="C6" s="45">
        <v>6.6819618218973531E-2</v>
      </c>
      <c r="D6" s="46">
        <v>0</v>
      </c>
      <c r="E6" s="47">
        <v>0</v>
      </c>
    </row>
    <row r="7" spans="1:7" s="53" customFormat="1" ht="18" customHeight="1" x14ac:dyDescent="0.35">
      <c r="A7" s="43">
        <v>2013</v>
      </c>
      <c r="B7" s="44">
        <v>48553937855.999901</v>
      </c>
      <c r="C7" s="46">
        <v>7.4705110612950154E-2</v>
      </c>
      <c r="D7" s="46">
        <v>0</v>
      </c>
      <c r="E7" s="47">
        <v>0</v>
      </c>
    </row>
    <row r="8" spans="1:7" s="53" customFormat="1" ht="18" customHeight="1" x14ac:dyDescent="0.35">
      <c r="A8" s="43">
        <v>2014</v>
      </c>
      <c r="B8" s="44">
        <v>52335343480</v>
      </c>
      <c r="C8" s="45">
        <v>7.788051373330207E-2</v>
      </c>
      <c r="D8" s="46">
        <v>0</v>
      </c>
      <c r="E8" s="47">
        <v>0</v>
      </c>
    </row>
    <row r="9" spans="1:7" s="58" customFormat="1" ht="18" customHeight="1" x14ac:dyDescent="0.35">
      <c r="A9" s="43">
        <v>2015</v>
      </c>
      <c r="B9" s="44">
        <v>57615757460</v>
      </c>
      <c r="C9" s="45">
        <v>0.10089575474015788</v>
      </c>
      <c r="D9" s="46">
        <v>0</v>
      </c>
      <c r="E9" s="47">
        <v>0</v>
      </c>
    </row>
    <row r="10" spans="1:7" s="58" customFormat="1" ht="18" customHeight="1" x14ac:dyDescent="0.35">
      <c r="A10" s="43">
        <v>2016</v>
      </c>
      <c r="B10" s="44">
        <v>62234630016.999901</v>
      </c>
      <c r="C10" s="45">
        <v>8.0166828670204859E-2</v>
      </c>
      <c r="D10" s="46">
        <v>0</v>
      </c>
      <c r="E10" s="47">
        <v>0</v>
      </c>
    </row>
    <row r="11" spans="1:7" s="53" customFormat="1" ht="18" customHeight="1" x14ac:dyDescent="0.35">
      <c r="A11" s="43">
        <v>2017</v>
      </c>
      <c r="B11" s="44">
        <v>65826124662</v>
      </c>
      <c r="C11" s="45">
        <v>5.7708941854704543E-2</v>
      </c>
      <c r="D11" s="46">
        <v>0</v>
      </c>
      <c r="E11" s="47">
        <v>0</v>
      </c>
    </row>
    <row r="12" spans="1:7" s="53" customFormat="1" ht="18" customHeight="1" x14ac:dyDescent="0.35">
      <c r="A12" s="43">
        <v>2018</v>
      </c>
      <c r="B12" s="44">
        <v>72726583625.999908</v>
      </c>
      <c r="C12" s="45">
        <v>0.10482857679123558</v>
      </c>
      <c r="D12" s="46">
        <v>0</v>
      </c>
      <c r="E12" s="47">
        <v>0</v>
      </c>
    </row>
    <row r="13" spans="1:7" s="53" customFormat="1" ht="18" customHeight="1" x14ac:dyDescent="0.35">
      <c r="A13" s="43">
        <v>2019</v>
      </c>
      <c r="B13" s="44">
        <v>76486164463.999893</v>
      </c>
      <c r="C13" s="45">
        <v>5.1694726337398356E-2</v>
      </c>
      <c r="D13" s="46">
        <v>0</v>
      </c>
      <c r="E13" s="47">
        <v>0</v>
      </c>
    </row>
    <row r="14" spans="1:7" s="53" customFormat="1" ht="18" customHeight="1" thickBot="1" x14ac:dyDescent="0.4">
      <c r="A14" s="48">
        <v>2020</v>
      </c>
      <c r="B14" s="49">
        <v>70728682614.999893</v>
      </c>
      <c r="C14" s="50">
        <v>-7.5274814593558337E-2</v>
      </c>
      <c r="D14" s="55">
        <v>0</v>
      </c>
      <c r="E14" s="77">
        <v>0</v>
      </c>
    </row>
    <row r="15" spans="1:7" s="53" customFormat="1" ht="18" customHeight="1" thickTop="1" x14ac:dyDescent="0.35">
      <c r="A15" s="43">
        <v>2021</v>
      </c>
      <c r="B15" s="44">
        <v>79482976036.376007</v>
      </c>
      <c r="C15" s="45">
        <v>0.1237728895507455</v>
      </c>
      <c r="D15" s="46">
        <v>-3.6221576653416854E-3</v>
      </c>
      <c r="E15" s="47">
        <v>-288946480.62399292</v>
      </c>
      <c r="G15" s="202"/>
    </row>
    <row r="16" spans="1:7" s="53" customFormat="1" ht="18" customHeight="1" x14ac:dyDescent="0.35">
      <c r="A16" s="43">
        <v>2022</v>
      </c>
      <c r="B16" s="44">
        <v>84024426249.10939</v>
      </c>
      <c r="C16" s="45">
        <v>5.7137395190826279E-2</v>
      </c>
      <c r="D16" s="46">
        <v>-8.2921897223908747E-4</v>
      </c>
      <c r="E16" s="47">
        <v>-69732471.865921021</v>
      </c>
    </row>
    <row r="17" spans="1:5" s="53" customFormat="1" ht="18" customHeight="1" x14ac:dyDescent="0.35">
      <c r="A17" s="43">
        <v>2023</v>
      </c>
      <c r="B17" s="44">
        <v>88795680631.949005</v>
      </c>
      <c r="C17" s="45">
        <v>5.6784135231035648E-2</v>
      </c>
      <c r="D17" s="46">
        <v>-1.0487240982280932E-3</v>
      </c>
      <c r="E17" s="47">
        <v>-93219932.086502075</v>
      </c>
    </row>
    <row r="18" spans="1:5" s="53" customFormat="1" ht="18" customHeight="1" x14ac:dyDescent="0.35">
      <c r="A18" s="43">
        <v>2024</v>
      </c>
      <c r="B18" s="44">
        <v>93686692970.093002</v>
      </c>
      <c r="C18" s="45">
        <v>5.5081647027594105E-2</v>
      </c>
      <c r="D18" s="46">
        <v>-7.0986663615812962E-4</v>
      </c>
      <c r="E18" s="47">
        <v>-66552300.849395752</v>
      </c>
    </row>
    <row r="19" spans="1:5" s="53" customFormat="1" ht="18" customHeight="1" x14ac:dyDescent="0.35">
      <c r="A19" s="43">
        <v>2025</v>
      </c>
      <c r="B19" s="44">
        <v>99039701353.000595</v>
      </c>
      <c r="C19" s="45">
        <v>5.7137339500460405E-2</v>
      </c>
      <c r="D19" s="46">
        <v>8.4173781537799641E-5</v>
      </c>
      <c r="E19" s="47">
        <v>8335844.5256958008</v>
      </c>
    </row>
    <row r="20" spans="1:5" s="53" customFormat="1" ht="18" customHeight="1" x14ac:dyDescent="0.35">
      <c r="A20" s="43">
        <v>2026</v>
      </c>
      <c r="B20" s="44">
        <v>103632165869.481</v>
      </c>
      <c r="C20" s="45">
        <v>4.6369935023448772E-2</v>
      </c>
      <c r="D20" s="46">
        <v>-1.1312522269535386E-4</v>
      </c>
      <c r="E20" s="47">
        <v>-11724738.206008911</v>
      </c>
    </row>
    <row r="21" spans="1:5" s="53" customFormat="1" ht="18" customHeight="1" x14ac:dyDescent="0.35">
      <c r="A21" s="43">
        <v>2027</v>
      </c>
      <c r="B21" s="44">
        <v>108865579036.49101</v>
      </c>
      <c r="C21" s="45">
        <v>5.0499891834753452E-2</v>
      </c>
      <c r="D21" s="46">
        <v>-5.715309870700791E-4</v>
      </c>
      <c r="E21" s="47">
        <v>-62255632.867980957</v>
      </c>
    </row>
    <row r="22" spans="1:5" s="53" customFormat="1" ht="18" customHeight="1" x14ac:dyDescent="0.35">
      <c r="A22" s="43">
        <v>2028</v>
      </c>
      <c r="B22" s="44">
        <v>114363138215.92801</v>
      </c>
      <c r="C22" s="45">
        <v>5.0498598621280033E-2</v>
      </c>
      <c r="D22" s="46">
        <v>7.2626349644933086E-4</v>
      </c>
      <c r="E22" s="47">
        <v>82997494.575012207</v>
      </c>
    </row>
    <row r="23" spans="1:5" s="53" customFormat="1" ht="18" customHeight="1" x14ac:dyDescent="0.35">
      <c r="A23" s="43">
        <v>2029</v>
      </c>
      <c r="B23" s="44">
        <v>119749063542.815</v>
      </c>
      <c r="C23" s="45">
        <v>4.7094941699814763E-2</v>
      </c>
      <c r="D23" s="46">
        <v>8.6449103834373986E-4</v>
      </c>
      <c r="E23" s="47">
        <v>103432575.7480011</v>
      </c>
    </row>
    <row r="24" spans="1:5" s="53" customFormat="1" ht="18" customHeight="1" x14ac:dyDescent="0.35">
      <c r="A24" s="43">
        <v>2030</v>
      </c>
      <c r="B24" s="44">
        <v>126247309901.89699</v>
      </c>
      <c r="C24" s="45">
        <v>5.4265529657011591E-2</v>
      </c>
      <c r="D24" s="46">
        <v>9.1594516126836112E-5</v>
      </c>
      <c r="E24" s="47">
        <v>11562502.20098877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21" t="s">
        <v>140</v>
      </c>
      <c r="B26" s="31"/>
      <c r="C26" s="5"/>
      <c r="D26" s="5"/>
    </row>
    <row r="27" spans="1:5" ht="21.75" customHeight="1" x14ac:dyDescent="0.35">
      <c r="A27" s="119" t="s">
        <v>209</v>
      </c>
      <c r="B27" s="3"/>
      <c r="C27" s="3"/>
    </row>
    <row r="28" spans="1:5" ht="21.75" customHeight="1" x14ac:dyDescent="0.35">
      <c r="A28" s="119" t="s">
        <v>208</v>
      </c>
      <c r="B28" s="3"/>
      <c r="C28" s="3"/>
    </row>
    <row r="29" spans="1:5" ht="21.75" customHeight="1" x14ac:dyDescent="0.35">
      <c r="A29" s="119"/>
    </row>
    <row r="30" spans="1:5" ht="21.75" customHeight="1" x14ac:dyDescent="0.35">
      <c r="A30" s="232" t="str">
        <f>Headings!F6</f>
        <v>Page 6</v>
      </c>
      <c r="B30" s="235"/>
      <c r="C30" s="235"/>
      <c r="D30" s="235"/>
      <c r="E30" s="234"/>
    </row>
    <row r="32" spans="1:5" ht="21.75" customHeight="1" x14ac:dyDescent="0.35">
      <c r="A32" s="16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Headings!E7</f>
        <v>August 2021 Local and Option Sales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5" s="53" customFormat="1" ht="18" customHeight="1" x14ac:dyDescent="0.35">
      <c r="A5" s="38">
        <v>2012</v>
      </c>
      <c r="B5" s="39">
        <v>83194188.868622601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89323495.415051565</v>
      </c>
      <c r="C6" s="46">
        <v>7.3674695670248758E-2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96310935</v>
      </c>
      <c r="C7" s="45">
        <v>7.8226222031286596E-2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104719894.34955275</v>
      </c>
      <c r="C8" s="45">
        <v>8.7310535917367593E-2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112704885.56955276</v>
      </c>
      <c r="C9" s="45">
        <v>7.6250948013242725E-2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118621545.57999998</v>
      </c>
      <c r="C10" s="45">
        <v>5.2496925759229152E-2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131938848.67999999</v>
      </c>
      <c r="C11" s="45">
        <v>0.11226715210027871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137639197.35000002</v>
      </c>
      <c r="C12" s="45">
        <v>4.3204474853539621E-2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2020</v>
      </c>
      <c r="B13" s="49">
        <v>132079219.92000002</v>
      </c>
      <c r="C13" s="50">
        <v>-4.0395305531037429E-2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2021</v>
      </c>
      <c r="B14" s="44">
        <v>150410817.84367189</v>
      </c>
      <c r="C14" s="45">
        <v>0.13879244543369706</v>
      </c>
      <c r="D14" s="46">
        <v>-4.3768131618728834E-3</v>
      </c>
      <c r="E14" s="47">
        <v>-661214.05761644244</v>
      </c>
    </row>
    <row r="15" spans="1:5" s="53" customFormat="1" ht="18" customHeight="1" x14ac:dyDescent="0.35">
      <c r="A15" s="43">
        <v>2022</v>
      </c>
      <c r="B15" s="44">
        <v>156120072.75248519</v>
      </c>
      <c r="C15" s="45">
        <v>3.7957741275944423E-2</v>
      </c>
      <c r="D15" s="46">
        <v>-8.2921897223930952E-4</v>
      </c>
      <c r="E15" s="47">
        <v>-129565.16416600347</v>
      </c>
    </row>
    <row r="16" spans="1:5" s="53" customFormat="1" ht="18" customHeight="1" x14ac:dyDescent="0.35">
      <c r="A16" s="43">
        <v>2023</v>
      </c>
      <c r="B16" s="44">
        <v>161174416.24810043</v>
      </c>
      <c r="C16" s="45">
        <v>3.2374719064014679E-2</v>
      </c>
      <c r="D16" s="46">
        <v>-1.0487240982280932E-3</v>
      </c>
      <c r="E16" s="47">
        <v>-169204.9436391592</v>
      </c>
    </row>
    <row r="17" spans="1:5" s="53" customFormat="1" ht="18" customHeight="1" x14ac:dyDescent="0.35">
      <c r="A17" s="43">
        <v>2024</v>
      </c>
      <c r="B17" s="44">
        <v>165245230.55375686</v>
      </c>
      <c r="C17" s="45">
        <v>2.525719900477319E-2</v>
      </c>
      <c r="D17" s="46">
        <v>-7.3050137531538439E-4</v>
      </c>
      <c r="E17" s="47">
        <v>-120800.11283239722</v>
      </c>
    </row>
    <row r="18" spans="1:5" s="53" customFormat="1" ht="18" customHeight="1" x14ac:dyDescent="0.35">
      <c r="A18" s="43">
        <v>2025</v>
      </c>
      <c r="B18" s="44">
        <v>172179447.04120234</v>
      </c>
      <c r="C18" s="45">
        <v>4.196318685996614E-2</v>
      </c>
      <c r="D18" s="46">
        <v>8.7884184771347407E-5</v>
      </c>
      <c r="E18" s="47">
        <v>15130.520604133606</v>
      </c>
    </row>
    <row r="19" spans="1:5" s="53" customFormat="1" ht="18" customHeight="1" x14ac:dyDescent="0.35">
      <c r="A19" s="43">
        <v>2026</v>
      </c>
      <c r="B19" s="44">
        <v>177615719.56826597</v>
      </c>
      <c r="C19" s="45">
        <v>3.1573295306046356E-2</v>
      </c>
      <c r="D19" s="46">
        <v>-1.1980473602191122E-4</v>
      </c>
      <c r="E19" s="47">
        <v>-21281.754051148891</v>
      </c>
    </row>
    <row r="20" spans="1:5" s="53" customFormat="1" ht="18" customHeight="1" x14ac:dyDescent="0.35">
      <c r="A20" s="43">
        <v>2027</v>
      </c>
      <c r="B20" s="44">
        <v>185030966.92560992</v>
      </c>
      <c r="C20" s="45">
        <v>4.1748823670384239E-2</v>
      </c>
      <c r="D20" s="46">
        <v>-6.1034213183830399E-4</v>
      </c>
      <c r="E20" s="47">
        <v>-113001.16418093443</v>
      </c>
    </row>
    <row r="21" spans="1:5" s="53" customFormat="1" ht="18" customHeight="1" x14ac:dyDescent="0.35">
      <c r="A21" s="43">
        <v>2028</v>
      </c>
      <c r="B21" s="44">
        <v>191260523.80437329</v>
      </c>
      <c r="C21" s="45">
        <v>3.3667644839514344E-2</v>
      </c>
      <c r="D21" s="46">
        <v>7.8829019085180363E-4</v>
      </c>
      <c r="E21" s="47">
        <v>150650.03886428475</v>
      </c>
    </row>
    <row r="22" spans="1:5" s="53" customFormat="1" ht="18" customHeight="1" x14ac:dyDescent="0.35">
      <c r="A22" s="43">
        <v>2029</v>
      </c>
      <c r="B22" s="44">
        <v>200270287.34704846</v>
      </c>
      <c r="C22" s="45">
        <v>4.7107282587443899E-2</v>
      </c>
      <c r="D22" s="46">
        <v>9.3832308653696295E-4</v>
      </c>
      <c r="E22" s="47">
        <v>187742.07144516706</v>
      </c>
    </row>
    <row r="23" spans="1:5" s="53" customFormat="1" ht="18" customHeight="1" x14ac:dyDescent="0.35">
      <c r="A23" s="43">
        <v>2030</v>
      </c>
      <c r="B23" s="44">
        <v>211124138.0362367</v>
      </c>
      <c r="C23" s="45">
        <v>5.4196010965818386E-2</v>
      </c>
      <c r="D23" s="46">
        <v>9.9417165912996097E-5</v>
      </c>
      <c r="E23" s="47">
        <v>20987.276963800192</v>
      </c>
    </row>
    <row r="24" spans="1:5" s="53" customFormat="1" ht="18" customHeight="1" x14ac:dyDescent="0.35">
      <c r="A24" s="25" t="s">
        <v>4</v>
      </c>
      <c r="B24" s="97"/>
      <c r="C24" s="45"/>
      <c r="D24" s="115"/>
      <c r="E24" s="116"/>
    </row>
    <row r="25" spans="1:5" ht="21.75" customHeight="1" x14ac:dyDescent="0.35">
      <c r="A25" s="30" t="s">
        <v>54</v>
      </c>
      <c r="B25" s="3"/>
      <c r="C25" s="3"/>
    </row>
    <row r="26" spans="1:5" s="29" customFormat="1" ht="21.75" customHeight="1" x14ac:dyDescent="0.35">
      <c r="A26" s="72" t="s">
        <v>152</v>
      </c>
      <c r="B26" s="30"/>
      <c r="C26" s="30"/>
    </row>
    <row r="27" spans="1:5" ht="21.75" customHeight="1" x14ac:dyDescent="0.35">
      <c r="A27" s="119" t="s">
        <v>223</v>
      </c>
      <c r="B27" s="3"/>
      <c r="C27" s="3"/>
      <c r="D27" s="109"/>
      <c r="E27" s="109"/>
    </row>
    <row r="28" spans="1:5" ht="21.75" customHeight="1" x14ac:dyDescent="0.35">
      <c r="A28" s="119" t="s">
        <v>211</v>
      </c>
      <c r="B28" s="3"/>
      <c r="C28" s="3"/>
      <c r="D28" s="109"/>
      <c r="E28" s="109"/>
    </row>
    <row r="29" spans="1:5" ht="21.75" customHeight="1" x14ac:dyDescent="0.35">
      <c r="A29" s="119"/>
    </row>
    <row r="30" spans="1:5" ht="21.75" customHeight="1" x14ac:dyDescent="0.35">
      <c r="A30" s="232" t="str">
        <f>Headings!F7</f>
        <v>Page 7</v>
      </c>
      <c r="B30" s="232"/>
      <c r="C30" s="232"/>
      <c r="D30" s="232"/>
      <c r="E30" s="232"/>
    </row>
    <row r="32" spans="1:5" ht="21.75" customHeight="1" x14ac:dyDescent="0.35">
      <c r="A32" s="16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Headings!E8</f>
        <v>August 2021 Metro Transit Sales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5" s="53" customFormat="1" ht="18" customHeight="1" x14ac:dyDescent="0.35">
      <c r="A5" s="38">
        <v>2011</v>
      </c>
      <c r="B5" s="39">
        <v>399483215.29509997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412549491.71823603</v>
      </c>
      <c r="C6" s="45">
        <v>3.2707948476593529E-2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442835694.9931376</v>
      </c>
      <c r="C7" s="46">
        <v>7.3412290847243433E-2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479433577.19999999</v>
      </c>
      <c r="C8" s="45">
        <v>8.2644381698791403E-2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526663507.63999999</v>
      </c>
      <c r="C9" s="45">
        <v>9.8511937181858356E-2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566774755.12</v>
      </c>
      <c r="C10" s="45">
        <v>7.6161053306579296E-2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590585094.28999996</v>
      </c>
      <c r="C11" s="45">
        <v>4.2010232380513823E-2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651379306.70000005</v>
      </c>
      <c r="C12" s="45">
        <v>0.10293895494109395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684963000.96000004</v>
      </c>
      <c r="C13" s="45">
        <v>5.155781572205731E-2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2020</v>
      </c>
      <c r="B14" s="49">
        <v>636716490.36999989</v>
      </c>
      <c r="C14" s="50">
        <v>-7.0436666684742022E-2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2021</v>
      </c>
      <c r="B15" s="44">
        <v>726154026</v>
      </c>
      <c r="C15" s="45">
        <v>0.14046681212548373</v>
      </c>
      <c r="D15" s="46">
        <v>-8.9483531259345606E-3</v>
      </c>
      <c r="E15" s="47">
        <v>-6556553</v>
      </c>
    </row>
    <row r="16" spans="1:5" s="53" customFormat="1" ht="18" customHeight="1" x14ac:dyDescent="0.35">
      <c r="A16" s="43">
        <v>2022</v>
      </c>
      <c r="B16" s="44">
        <v>754546004.07452095</v>
      </c>
      <c r="C16" s="45">
        <v>3.9099112664729541E-2</v>
      </c>
      <c r="D16" s="46">
        <v>-8.2987780349708107E-4</v>
      </c>
      <c r="E16" s="47">
        <v>-626701.06580281258</v>
      </c>
    </row>
    <row r="17" spans="1:5" s="53" customFormat="1" ht="18" customHeight="1" x14ac:dyDescent="0.35">
      <c r="A17" s="43">
        <v>2023</v>
      </c>
      <c r="B17" s="44">
        <v>797426316.88906467</v>
      </c>
      <c r="C17" s="45">
        <v>5.6829288847852322E-2</v>
      </c>
      <c r="D17" s="46">
        <v>-1.0495123517085814E-3</v>
      </c>
      <c r="E17" s="47">
        <v>-837788.03804659843</v>
      </c>
    </row>
    <row r="18" spans="1:5" s="53" customFormat="1" ht="18" customHeight="1" x14ac:dyDescent="0.35">
      <c r="A18" s="43">
        <v>2024</v>
      </c>
      <c r="B18" s="44">
        <v>841382920.79467916</v>
      </c>
      <c r="C18" s="45">
        <v>5.51230915943417E-2</v>
      </c>
      <c r="D18" s="46">
        <v>-7.1037249075700526E-4</v>
      </c>
      <c r="E18" s="47">
        <v>-598120.16923975945</v>
      </c>
    </row>
    <row r="19" spans="1:5" s="53" customFormat="1" ht="18" customHeight="1" x14ac:dyDescent="0.35">
      <c r="A19" s="43">
        <v>2025</v>
      </c>
      <c r="B19" s="44">
        <v>889491584.79371393</v>
      </c>
      <c r="C19" s="45">
        <v>5.7178084805425522E-2</v>
      </c>
      <c r="D19" s="46">
        <v>8.4230565124743251E-5</v>
      </c>
      <c r="E19" s="47">
        <v>74916.068638086319</v>
      </c>
    </row>
    <row r="20" spans="1:5" s="53" customFormat="1" ht="18" customHeight="1" x14ac:dyDescent="0.35">
      <c r="A20" s="43">
        <v>2026</v>
      </c>
      <c r="B20" s="44">
        <v>930765073.74551702</v>
      </c>
      <c r="C20" s="45">
        <v>4.6401213521738871E-2</v>
      </c>
      <c r="D20" s="46">
        <v>-1.1319813846355498E-4</v>
      </c>
      <c r="E20" s="47">
        <v>-105372.80169987679</v>
      </c>
    </row>
    <row r="21" spans="1:5" s="53" customFormat="1" ht="18" customHeight="1" x14ac:dyDescent="0.35">
      <c r="A21" s="43">
        <v>2027</v>
      </c>
      <c r="B21" s="44">
        <v>977798909.22833276</v>
      </c>
      <c r="C21" s="45">
        <v>5.0532445629427825E-2</v>
      </c>
      <c r="D21" s="46">
        <v>-5.7188149112585851E-4</v>
      </c>
      <c r="E21" s="47">
        <v>-559505.06882381439</v>
      </c>
    </row>
    <row r="22" spans="1:5" s="53" customFormat="1" ht="18" customHeight="1" x14ac:dyDescent="0.35">
      <c r="A22" s="43">
        <v>2028</v>
      </c>
      <c r="B22" s="44">
        <v>1027206683.0369526</v>
      </c>
      <c r="C22" s="45">
        <v>5.0529585728022353E-2</v>
      </c>
      <c r="D22" s="46">
        <v>7.2668802129460808E-4</v>
      </c>
      <c r="E22" s="47">
        <v>745916.74319458008</v>
      </c>
    </row>
    <row r="23" spans="1:5" s="53" customFormat="1" ht="18" customHeight="1" x14ac:dyDescent="0.35">
      <c r="A23" s="43">
        <v>2029</v>
      </c>
      <c r="B23" s="44">
        <v>1075611178.8532579</v>
      </c>
      <c r="C23" s="45">
        <v>4.7122450248470615E-2</v>
      </c>
      <c r="D23" s="46">
        <v>8.6497368792026741E-4</v>
      </c>
      <c r="E23" s="47">
        <v>929571.31341385841</v>
      </c>
    </row>
    <row r="24" spans="1:5" s="53" customFormat="1" ht="18" customHeight="1" x14ac:dyDescent="0.35">
      <c r="A24" s="43">
        <v>2030</v>
      </c>
      <c r="B24" s="44">
        <v>1134012348.4965267</v>
      </c>
      <c r="C24" s="45">
        <v>5.4295800184535281E-2</v>
      </c>
      <c r="D24" s="46">
        <v>9.1642982747552892E-5</v>
      </c>
      <c r="E24" s="47">
        <v>103914.75103092194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31</v>
      </c>
      <c r="B26" s="3"/>
      <c r="C26" s="3"/>
    </row>
    <row r="27" spans="1:5" ht="21.75" customHeight="1" x14ac:dyDescent="0.35">
      <c r="A27" s="30" t="s">
        <v>178</v>
      </c>
      <c r="B27" s="3"/>
      <c r="C27" s="3"/>
    </row>
    <row r="28" spans="1:5" ht="21.75" customHeight="1" x14ac:dyDescent="0.35">
      <c r="A28" s="119" t="s">
        <v>228</v>
      </c>
      <c r="B28" s="3"/>
      <c r="C28" s="3"/>
    </row>
    <row r="29" spans="1:5" ht="21.75" customHeight="1" x14ac:dyDescent="0.35">
      <c r="A29" s="119"/>
      <c r="B29" s="136"/>
    </row>
    <row r="30" spans="1:5" ht="21.75" customHeight="1" x14ac:dyDescent="0.35">
      <c r="A30" s="232" t="str">
        <f>Headings!F8</f>
        <v>Page 8</v>
      </c>
      <c r="B30" s="235"/>
      <c r="C30" s="235"/>
      <c r="D30" s="235"/>
      <c r="E30" s="234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65"/>
    </row>
    <row r="34" spans="1:2" ht="21.75" customHeight="1" x14ac:dyDescent="0.35">
      <c r="A34" s="119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3" t="str">
        <f>Headings!E9</f>
        <v>August 2021 Mental Health Sales Tax Forecast</v>
      </c>
      <c r="B1" s="234"/>
      <c r="C1" s="234"/>
      <c r="D1" s="234"/>
      <c r="E1" s="234"/>
    </row>
    <row r="2" spans="1:5" ht="21.75" customHeight="1" x14ac:dyDescent="0.35">
      <c r="A2" s="233" t="s">
        <v>86</v>
      </c>
      <c r="B2" s="234"/>
      <c r="C2" s="234"/>
      <c r="D2" s="234"/>
      <c r="E2" s="234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July 2021 Forecast</v>
      </c>
      <c r="E4" s="35" t="str">
        <f>Headings!F51</f>
        <v>$ Change from July 2021 Forecast</v>
      </c>
    </row>
    <row r="5" spans="1:5" ht="18" customHeight="1" x14ac:dyDescent="0.35">
      <c r="A5" s="38">
        <v>2011</v>
      </c>
      <c r="B5" s="39">
        <v>43099477.537233301</v>
      </c>
      <c r="C5" s="74" t="s">
        <v>80</v>
      </c>
      <c r="D5" s="51">
        <v>0</v>
      </c>
      <c r="E5" s="42">
        <v>0</v>
      </c>
    </row>
    <row r="6" spans="1:5" ht="18" customHeight="1" x14ac:dyDescent="0.35">
      <c r="A6" s="43">
        <v>2012</v>
      </c>
      <c r="B6" s="44">
        <v>45000360</v>
      </c>
      <c r="C6" s="45">
        <v>4.4104536096163605E-2</v>
      </c>
      <c r="D6" s="46">
        <v>0</v>
      </c>
      <c r="E6" s="47">
        <v>0</v>
      </c>
    </row>
    <row r="7" spans="1:5" ht="18" customHeight="1" x14ac:dyDescent="0.35">
      <c r="A7" s="43">
        <v>2013</v>
      </c>
      <c r="B7" s="44">
        <v>48298262.639202163</v>
      </c>
      <c r="C7" s="46">
        <v>7.3286139026491393E-2</v>
      </c>
      <c r="D7" s="46">
        <v>0</v>
      </c>
      <c r="E7" s="47">
        <v>0</v>
      </c>
    </row>
    <row r="8" spans="1:5" ht="18" customHeight="1" x14ac:dyDescent="0.35">
      <c r="A8" s="43">
        <v>2014</v>
      </c>
      <c r="B8" s="44">
        <v>52288413.001330756</v>
      </c>
      <c r="C8" s="45">
        <v>8.2614780410132482E-2</v>
      </c>
      <c r="D8" s="46">
        <v>0</v>
      </c>
      <c r="E8" s="47">
        <v>0</v>
      </c>
    </row>
    <row r="9" spans="1:5" ht="18" customHeight="1" x14ac:dyDescent="0.35">
      <c r="A9" s="43">
        <v>2015</v>
      </c>
      <c r="B9" s="44">
        <v>57487652.461434349</v>
      </c>
      <c r="C9" s="45">
        <v>9.9433873810078621E-2</v>
      </c>
      <c r="D9" s="46">
        <v>0</v>
      </c>
      <c r="E9" s="47">
        <v>0</v>
      </c>
    </row>
    <row r="10" spans="1:5" ht="18" customHeight="1" x14ac:dyDescent="0.35">
      <c r="A10" s="43">
        <v>2016</v>
      </c>
      <c r="B10" s="44">
        <v>61907549.661434352</v>
      </c>
      <c r="C10" s="45">
        <v>7.6884287507914761E-2</v>
      </c>
      <c r="D10" s="46">
        <v>0</v>
      </c>
      <c r="E10" s="47">
        <v>0</v>
      </c>
    </row>
    <row r="11" spans="1:5" ht="18" customHeight="1" x14ac:dyDescent="0.35">
      <c r="A11" s="43">
        <v>2017</v>
      </c>
      <c r="B11" s="44">
        <v>64979113.680000007</v>
      </c>
      <c r="C11" s="45">
        <v>4.9615338280447174E-2</v>
      </c>
      <c r="D11" s="46">
        <v>0</v>
      </c>
      <c r="E11" s="47">
        <v>0</v>
      </c>
    </row>
    <row r="12" spans="1:5" ht="18" customHeight="1" x14ac:dyDescent="0.35">
      <c r="A12" s="43">
        <v>2018</v>
      </c>
      <c r="B12" s="44">
        <v>71198451.760000005</v>
      </c>
      <c r="C12" s="45">
        <v>9.5712879535847728E-2</v>
      </c>
      <c r="D12" s="46">
        <v>0</v>
      </c>
      <c r="E12" s="47">
        <v>0</v>
      </c>
    </row>
    <row r="13" spans="1:5" ht="18" customHeight="1" x14ac:dyDescent="0.35">
      <c r="A13" s="43">
        <v>2019</v>
      </c>
      <c r="B13" s="44">
        <v>74773246.499999985</v>
      </c>
      <c r="C13" s="45">
        <v>5.0208883081476419E-2</v>
      </c>
      <c r="D13" s="46">
        <v>0</v>
      </c>
      <c r="E13" s="47">
        <v>0</v>
      </c>
    </row>
    <row r="14" spans="1:5" ht="18" customHeight="1" thickBot="1" x14ac:dyDescent="0.4">
      <c r="A14" s="48">
        <v>2020</v>
      </c>
      <c r="B14" s="49">
        <v>70393210.150000006</v>
      </c>
      <c r="C14" s="50">
        <v>-5.8577586971564455E-2</v>
      </c>
      <c r="D14" s="55">
        <v>0</v>
      </c>
      <c r="E14" s="77">
        <v>0</v>
      </c>
    </row>
    <row r="15" spans="1:5" ht="18" customHeight="1" thickTop="1" x14ac:dyDescent="0.35">
      <c r="A15" s="43">
        <v>2021</v>
      </c>
      <c r="B15" s="44">
        <v>80230476</v>
      </c>
      <c r="C15" s="45">
        <v>0.13974736809186417</v>
      </c>
      <c r="D15" s="46">
        <v>-9.0930580099765068E-3</v>
      </c>
      <c r="E15" s="47">
        <v>-736235</v>
      </c>
    </row>
    <row r="16" spans="1:5" ht="18" customHeight="1" x14ac:dyDescent="0.35">
      <c r="A16" s="43">
        <v>2022</v>
      </c>
      <c r="B16" s="44">
        <v>82245514.444122776</v>
      </c>
      <c r="C16" s="45">
        <v>2.5115623695449285E-2</v>
      </c>
      <c r="D16" s="46">
        <v>-8.2987780349730311E-4</v>
      </c>
      <c r="E16" s="47">
        <v>-68310.416172519326</v>
      </c>
    </row>
    <row r="17" spans="1:5" ht="18" customHeight="1" x14ac:dyDescent="0.35">
      <c r="A17" s="43">
        <v>2023</v>
      </c>
      <c r="B17" s="44">
        <v>86919468.540908054</v>
      </c>
      <c r="C17" s="45">
        <v>5.6829288847852544E-2</v>
      </c>
      <c r="D17" s="46">
        <v>-1.0495123517084703E-3</v>
      </c>
      <c r="E17" s="47">
        <v>-91318.896147072315</v>
      </c>
    </row>
    <row r="18" spans="1:5" ht="18" customHeight="1" x14ac:dyDescent="0.35">
      <c r="A18" s="43">
        <v>2024</v>
      </c>
      <c r="B18" s="44">
        <v>91710738.366620034</v>
      </c>
      <c r="C18" s="45">
        <v>5.51230915943417E-2</v>
      </c>
      <c r="D18" s="46">
        <v>-7.1037249075700526E-4</v>
      </c>
      <c r="E18" s="47">
        <v>-65195.09844712913</v>
      </c>
    </row>
    <row r="19" spans="1:5" s="100" customFormat="1" ht="18" customHeight="1" x14ac:dyDescent="0.35">
      <c r="A19" s="43">
        <v>2025</v>
      </c>
      <c r="B19" s="44">
        <v>96954582.742514819</v>
      </c>
      <c r="C19" s="45">
        <v>5.7178084805425522E-2</v>
      </c>
      <c r="D19" s="46">
        <v>8.4230565124743251E-5</v>
      </c>
      <c r="E19" s="47">
        <v>8165.8514815568924</v>
      </c>
    </row>
    <row r="20" spans="1:5" s="135" customFormat="1" ht="18" customHeight="1" x14ac:dyDescent="0.35">
      <c r="A20" s="43">
        <v>2026</v>
      </c>
      <c r="B20" s="44">
        <v>101453393.03826135</v>
      </c>
      <c r="C20" s="45">
        <v>4.6401213521738871E-2</v>
      </c>
      <c r="D20" s="46">
        <v>-1.1319813846355498E-4</v>
      </c>
      <c r="E20" s="47">
        <v>-11485.635385289788</v>
      </c>
    </row>
    <row r="21" spans="1:5" s="155" customFormat="1" ht="18" customHeight="1" x14ac:dyDescent="0.35">
      <c r="A21" s="43">
        <v>2027</v>
      </c>
      <c r="B21" s="44">
        <v>106580081.10588828</v>
      </c>
      <c r="C21" s="45">
        <v>5.0532445629427825E-2</v>
      </c>
      <c r="D21" s="46">
        <v>-5.7188149112574749E-4</v>
      </c>
      <c r="E21" s="47">
        <v>-60986.052501782775</v>
      </c>
    </row>
    <row r="22" spans="1:5" s="157" customFormat="1" ht="18" customHeight="1" x14ac:dyDescent="0.35">
      <c r="A22" s="43">
        <v>2028</v>
      </c>
      <c r="B22" s="44">
        <v>111965528.45102784</v>
      </c>
      <c r="C22" s="45">
        <v>5.0529585728022353E-2</v>
      </c>
      <c r="D22" s="46">
        <v>7.2668802129460808E-4</v>
      </c>
      <c r="E22" s="47">
        <v>81304.92500820756</v>
      </c>
    </row>
    <row r="23" spans="1:5" s="168" customFormat="1" ht="18" customHeight="1" x14ac:dyDescent="0.35">
      <c r="A23" s="43">
        <v>2029</v>
      </c>
      <c r="B23" s="44">
        <v>117241618.49500512</v>
      </c>
      <c r="C23" s="45">
        <v>4.7122450248470615E-2</v>
      </c>
      <c r="D23" s="46">
        <v>8.6497368792026741E-4</v>
      </c>
      <c r="E23" s="47">
        <v>101323.27316211164</v>
      </c>
    </row>
    <row r="24" spans="1:5" s="171" customFormat="1" ht="18" customHeight="1" x14ac:dyDescent="0.35">
      <c r="A24" s="43">
        <v>2030</v>
      </c>
      <c r="B24" s="44">
        <v>123607345.98612142</v>
      </c>
      <c r="C24" s="45">
        <v>5.4295800184535059E-2</v>
      </c>
      <c r="D24" s="46">
        <v>9.1642982747552892E-5</v>
      </c>
      <c r="E24" s="47">
        <v>11326.707862377167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25</v>
      </c>
      <c r="B26" s="3"/>
      <c r="C26" s="3"/>
    </row>
    <row r="27" spans="1:5" ht="21.75" customHeight="1" x14ac:dyDescent="0.35">
      <c r="A27" s="72" t="s">
        <v>179</v>
      </c>
      <c r="B27" s="3"/>
      <c r="C27" s="3"/>
    </row>
    <row r="28" spans="1:5" ht="21.75" customHeight="1" x14ac:dyDescent="0.35">
      <c r="A28" s="119" t="s">
        <v>225</v>
      </c>
      <c r="B28" s="3"/>
      <c r="C28" s="3"/>
    </row>
    <row r="29" spans="1:5" ht="21.75" customHeight="1" x14ac:dyDescent="0.35">
      <c r="A29" s="119"/>
    </row>
    <row r="30" spans="1:5" ht="21.75" customHeight="1" x14ac:dyDescent="0.35">
      <c r="A30" s="232" t="str">
        <f>Headings!F9</f>
        <v>Page 9</v>
      </c>
      <c r="B30" s="235"/>
      <c r="C30" s="235"/>
      <c r="D30" s="235"/>
      <c r="E30" s="234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Health Thru Housing Sales Tax</vt:lpstr>
      <vt:lpstr>Seattle TBD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VSHSL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'Health Thru Housing Sales Tax'!Print_Area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'Seattle TBD Sales Tax'!Print_Area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2021-08-19T20:28:32Z</cp:lastPrinted>
  <dcterms:created xsi:type="dcterms:W3CDTF">2010-06-11T22:06:58Z</dcterms:created>
  <dcterms:modified xsi:type="dcterms:W3CDTF">2021-08-25T21:45:23Z</dcterms:modified>
</cp:coreProperties>
</file>