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18_3 August\"/>
    </mc:Choice>
  </mc:AlternateContent>
  <bookViews>
    <workbookView xWindow="-15" yWindow="765" windowWidth="18180" windowHeight="90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Appendix" sheetId="77" r:id="rId47"/>
    <sheet name="Headings" sheetId="29" r:id="rId48"/>
  </sheets>
  <definedNames>
    <definedName name="_xlnm.Print_Area" localSheetId="32">AFIS!$A$1:$E$30</definedName>
    <definedName name="_xlnm.Print_Area" localSheetId="46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0">Roads!$A$1:$E$30</definedName>
    <definedName name="_xlnm.Print_Area" localSheetId="41">Roads2!$A$1:$E$29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A30" i="77" l="1"/>
  <c r="G47" i="29" l="1"/>
  <c r="F46" i="29" l="1"/>
  <c r="F47" i="29"/>
  <c r="E47" i="29" l="1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7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G46" i="29"/>
  <c r="A30" i="69" l="1"/>
  <c r="E38" i="29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70" l="1"/>
  <c r="A1" i="69"/>
  <c r="A1" i="53"/>
</calcChain>
</file>

<file path=xl/sharedStrings.xml><?xml version="1.0" encoding="utf-8"?>
<sst xmlns="http://schemas.openxmlformats.org/spreadsheetml/2006/main" count="1086" uniqueCount="268">
  <si>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</si>
  <si>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</si>
  <si>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</si>
  <si>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</si>
  <si>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</si>
  <si>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</si>
  <si>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</si>
  <si>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</si>
  <si>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</si>
  <si>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</si>
  <si>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</si>
  <si>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</si>
  <si>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</si>
  <si>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</si>
  <si>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</si>
  <si>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</si>
  <si>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</si>
  <si>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</si>
  <si>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</si>
  <si>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</si>
  <si>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</si>
  <si>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</si>
  <si>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</si>
  <si>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</si>
  <si>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</si>
  <si>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</si>
  <si>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</si>
  <si>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</si>
  <si>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</si>
  <si>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</si>
  <si>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</si>
  <si>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</si>
  <si>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</si>
  <si>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</si>
  <si>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</si>
  <si>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</si>
  <si>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</si>
  <si>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</si>
  <si>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</si>
  <si>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</si>
  <si>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</si>
  <si>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</si>
  <si>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</si>
  <si>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</si>
  <si>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</si>
  <si>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</si>
  <si>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</si>
  <si>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</si>
  <si>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</si>
  <si>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</si>
  <si>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</si>
  <si>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</si>
  <si>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</si>
  <si>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</si>
  <si>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</si>
  <si>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</si>
  <si>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</si>
  <si>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</si>
  <si>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</si>
  <si>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</si>
  <si>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</si>
  <si>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</si>
  <si>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</si>
  <si>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</si>
  <si>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</si>
  <si>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</si>
  <si>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</si>
  <si>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</si>
  <si>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</si>
  <si>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</si>
  <si>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</si>
  <si>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</si>
  <si>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</si>
  <si>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</si>
  <si>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</si>
  <si>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</si>
  <si>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</si>
  <si>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</si>
  <si>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</si>
  <si>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</si>
  <si>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</si>
  <si>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</si>
  <si>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</si>
  <si>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</si>
  <si>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</si>
  <si>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</si>
  <si>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</si>
  <si>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</si>
  <si>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</si>
  <si>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</si>
  <si>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</si>
  <si>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</si>
  <si>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</si>
  <si>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</si>
  <si>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</si>
  <si>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</si>
  <si>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</si>
  <si>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</si>
  <si>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</si>
  <si>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</si>
  <si>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</si>
  <si>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</si>
  <si>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</si>
  <si>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</si>
  <si>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</si>
  <si>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</si>
  <si>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</si>
  <si>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</si>
  <si>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</si>
  <si>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</si>
  <si>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</si>
  <si>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</si>
  <si>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</si>
  <si>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</si>
  <si>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</si>
  <si>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</si>
  <si>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</si>
  <si>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</si>
  <si>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</si>
  <si>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</si>
  <si>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</si>
  <si>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</si>
  <si>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</si>
  <si>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</si>
  <si>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</si>
  <si>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</si>
  <si>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</si>
  <si>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</si>
  <si>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</si>
  <si>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</si>
  <si>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</si>
  <si>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</si>
  <si>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</si>
  <si>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</si>
  <si>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</si>
  <si>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</si>
  <si>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</si>
  <si>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</si>
  <si>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</si>
  <si>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</si>
  <si>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</si>
  <si>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</si>
  <si>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</si>
  <si>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</si>
  <si>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</si>
  <si>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</si>
  <si>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</si>
  <si>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</si>
  <si>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</si>
  <si>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</si>
  <si>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</si>
  <si>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</si>
  <si>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</si>
  <si>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</si>
  <si>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</si>
  <si>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</si>
  <si>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</si>
  <si>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</si>
  <si>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</si>
  <si>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</si>
  <si>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</si>
  <si>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</si>
  <si>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</si>
  <si>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</si>
  <si>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</si>
  <si>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</si>
  <si>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</si>
  <si>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</si>
  <si>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</si>
  <si>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</si>
  <si>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</si>
  <si>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</si>
  <si>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$10M in one-time sales tax amnesty proceeds.</t>
  </si>
  <si>
    <t>2. 2011 value includes approximately $1.1M in one-time sales tax amnesty proceeds.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</si>
  <si>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</si>
  <si>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</si>
  <si>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</si>
  <si>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</si>
  <si>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</si>
  <si>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</si>
  <si>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</si>
  <si>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</si>
  <si>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</si>
  <si>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</si>
  <si>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</si>
  <si>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</si>
  <si>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</si>
  <si>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</si>
  <si>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</si>
  <si>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</si>
  <si>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</si>
  <si>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</si>
  <si>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</si>
  <si>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</si>
  <si>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</si>
  <si>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</si>
  <si>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</si>
  <si>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</si>
  <si>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</si>
  <si>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</si>
  <si>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</si>
  <si>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</si>
  <si>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</si>
  <si>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</si>
  <si>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</si>
  <si>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</si>
  <si>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</si>
  <si>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</si>
  <si>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</si>
  <si>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</si>
  <si>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</si>
  <si>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>1. Forecast diesel values are average annual Tacoma rack price for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</si>
  <si>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</si>
  <si>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</si>
  <si>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</si>
  <si>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</si>
  <si>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</si>
  <si>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</si>
  <si>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2011 value includes $0.3M in one-time sales tax amnesty proceeds.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</si>
  <si>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</si>
  <si>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</si>
  <si>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</si>
  <si>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</si>
  <si>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</si>
  <si>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</si>
  <si>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</si>
  <si>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</si>
  <si>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</si>
  <si>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</si>
  <si>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</si>
  <si>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</si>
  <si>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</si>
  <si>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Seattle CPI-U mean forecast. Series CUURA423SAO.</t>
  </si>
  <si>
    <t>2. 2011 value includes approximately $2M in one-time sales tax amnesty proceeds.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</si>
  <si>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</si>
  <si>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</si>
  <si>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</si>
  <si>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</si>
  <si>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</si>
  <si>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3. Forecasts for 2017 and beyond are affected by annexations (see appendix).</t>
  </si>
  <si>
    <t>2. Forecasts for 2017 and beyond are affected by annexations (see appendix).</t>
  </si>
  <si>
    <t>-Renton West Hill
-East Fed. Way</t>
  </si>
  <si>
    <t>2017 Population Est.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</si>
  <si>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</si>
  <si>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</si>
  <si>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</si>
  <si>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</si>
  <si>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</si>
  <si>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>July 2017 UAL/Roads Property Tax Annexation Addendum</t>
  </si>
  <si>
    <t xml:space="preserve">     initial 2018 levy rate and are provided for planning purposes only. 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</si>
  <si>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</si>
  <si>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</si>
  <si>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</si>
  <si>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 xml:space="preserve">2. Existing levy expires in 2017. Values for 2018 and beyond are based on a $0.10 </t>
  </si>
  <si>
    <t>August</t>
  </si>
  <si>
    <t>$ Change from July 2017 Forecast</t>
  </si>
  <si>
    <t># Change from July 2017 Forecast</t>
  </si>
  <si>
    <t>August 2017 King County Economic and Revenue Forecast</t>
  </si>
  <si>
    <t>% Change from July 2017 Forecast</t>
  </si>
  <si>
    <t>Annexation Assumptions</t>
  </si>
  <si>
    <t>August 2017 Diesel &amp; Gasoline Dollar per Gallon Forecasts</t>
  </si>
  <si>
    <t xml:space="preserve">2. Forecast gasoline values are WA state fuel prices for UNL Regular </t>
  </si>
  <si>
    <t>2. Forecast utilizes actual values through June 2017.</t>
  </si>
  <si>
    <t xml:space="preserve">    King County's ultra-low sulfur diesel purchases per Linwood, LLC.</t>
  </si>
  <si>
    <t xml:space="preserve">    9.0 RVP excluding delivery charges and taxes per Linwood, LLC.</t>
  </si>
  <si>
    <t>In addition, all sales tax forecasts have been adjusted for delinquent payments, include</t>
  </si>
  <si>
    <t>mitigation payments and remote sales in outyears and deduct the 1% DOR admin fee.</t>
  </si>
  <si>
    <t>Approved by the Forecast Council on August 31, 2017 (KCFC2017-04)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</si>
</sst>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#,##0;\(#,##0\)"/>
    <numFmt numFmtId="169" formatCode="&quot;$&quot;#,##0.00;\(&quot;$&quot;#,##0.00\)"/>
    <numFmt numFmtId="170" formatCode="_(* #,##0_);_(* \(#,##0\);_(* &quot;-&quot;??_);_(@_)"/>
    <numFmt numFmtId="171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7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6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69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68" fontId="19" fillId="2" borderId="10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9" fillId="2" borderId="6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9" fontId="19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0" fillId="2" borderId="9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 wrapText="1"/>
    </xf>
    <xf numFmtId="165" fontId="19" fillId="2" borderId="13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0" fontId="19" fillId="2" borderId="0" xfId="2" applyNumberFormat="1" applyFont="1" applyFill="1" applyAlignment="1"/>
    <xf numFmtId="170" fontId="2" fillId="2" borderId="0" xfId="2" applyNumberFormat="1" applyFont="1" applyFill="1" applyAlignment="1"/>
    <xf numFmtId="165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0" fontId="19" fillId="2" borderId="19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67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0" fontId="10" fillId="2" borderId="2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/>
    </xf>
    <xf numFmtId="3" fontId="19" fillId="2" borderId="7" xfId="0" applyNumberFormat="1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1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1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A30" sqref="A1:F30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04" t="s">
        <v>267</v>
      </c>
      <c r="B1" s="205"/>
      <c r="C1" s="205"/>
      <c r="D1" s="205"/>
      <c r="E1" s="205"/>
      <c r="F1" s="206"/>
    </row>
    <row r="2" spans="1:8" ht="21.95" customHeight="1" x14ac:dyDescent="0.2">
      <c r="A2" s="208" t="s">
        <v>257</v>
      </c>
      <c r="B2" s="208"/>
      <c r="C2" s="208"/>
      <c r="D2" s="208"/>
      <c r="E2" s="208"/>
      <c r="F2" s="208"/>
    </row>
    <row r="3" spans="1:8" s="12" customFormat="1" ht="21" customHeight="1" x14ac:dyDescent="0.3">
      <c r="A3" s="208" t="s">
        <v>97</v>
      </c>
      <c r="B3" s="208"/>
      <c r="C3" s="208"/>
      <c r="D3" s="208"/>
      <c r="E3" s="208"/>
      <c r="F3" s="208"/>
      <c r="H3" s="10"/>
    </row>
    <row r="4" spans="1:8" s="12" customFormat="1" ht="21" customHeight="1" x14ac:dyDescent="0.3">
      <c r="A4" s="207">
        <v>41516</v>
      </c>
      <c r="B4" s="207"/>
      <c r="C4" s="207"/>
      <c r="D4" s="207"/>
      <c r="E4" s="207"/>
      <c r="F4" s="207"/>
      <c r="G4" s="10"/>
      <c r="H4" s="10"/>
    </row>
    <row r="5" spans="1:8" s="12" customFormat="1" ht="21" customHeight="1" x14ac:dyDescent="0.3">
      <c r="A5" s="11">
        <v>1</v>
      </c>
      <c r="B5" s="10" t="s">
        <v>114</v>
      </c>
      <c r="C5" s="10"/>
      <c r="D5" s="10"/>
      <c r="E5" s="152">
        <v>25</v>
      </c>
      <c r="F5" s="155" t="s">
        <v>7</v>
      </c>
      <c r="G5" s="9"/>
      <c r="H5" s="9"/>
    </row>
    <row r="6" spans="1:8" s="12" customFormat="1" ht="21" customHeight="1" x14ac:dyDescent="0.3">
      <c r="A6" s="11">
        <v>2</v>
      </c>
      <c r="B6" s="154" t="s">
        <v>72</v>
      </c>
      <c r="C6" s="10"/>
      <c r="D6" s="10"/>
      <c r="E6" s="11">
        <v>26</v>
      </c>
      <c r="F6" s="156" t="s">
        <v>150</v>
      </c>
      <c r="G6" s="10"/>
      <c r="H6" s="10"/>
    </row>
    <row r="7" spans="1:8" s="12" customFormat="1" ht="21" customHeight="1" x14ac:dyDescent="0.3">
      <c r="A7" s="11">
        <v>3</v>
      </c>
      <c r="B7" s="155" t="s">
        <v>87</v>
      </c>
      <c r="C7" s="10"/>
      <c r="D7" s="10"/>
      <c r="E7" s="11">
        <v>27</v>
      </c>
      <c r="F7" s="156" t="s">
        <v>151</v>
      </c>
      <c r="G7" s="10"/>
      <c r="H7" s="10"/>
    </row>
    <row r="8" spans="1:8" s="12" customFormat="1" ht="21" customHeight="1" x14ac:dyDescent="0.3">
      <c r="A8" s="11">
        <v>4</v>
      </c>
      <c r="B8" s="155" t="s">
        <v>109</v>
      </c>
      <c r="C8" s="10"/>
      <c r="D8" s="10"/>
      <c r="E8" s="11">
        <v>28</v>
      </c>
      <c r="F8" s="156" t="s">
        <v>236</v>
      </c>
      <c r="G8" s="10"/>
      <c r="H8" s="10"/>
    </row>
    <row r="9" spans="1:8" s="12" customFormat="1" ht="21" customHeight="1" x14ac:dyDescent="0.3">
      <c r="A9" s="11">
        <v>5</v>
      </c>
      <c r="B9" s="155" t="s">
        <v>86</v>
      </c>
      <c r="C9" s="10"/>
      <c r="D9" s="10"/>
      <c r="E9" s="11">
        <v>29</v>
      </c>
      <c r="F9" s="155" t="s">
        <v>71</v>
      </c>
      <c r="G9" s="10"/>
      <c r="H9" s="10"/>
    </row>
    <row r="10" spans="1:8" s="12" customFormat="1" ht="21" customHeight="1" x14ac:dyDescent="0.3">
      <c r="A10" s="11">
        <v>6</v>
      </c>
      <c r="B10" s="155" t="s">
        <v>121</v>
      </c>
      <c r="C10" s="10"/>
      <c r="D10" s="10"/>
      <c r="E10" s="11">
        <v>30</v>
      </c>
      <c r="F10" s="155" t="s">
        <v>106</v>
      </c>
      <c r="G10" s="10"/>
      <c r="H10" s="10"/>
    </row>
    <row r="11" spans="1:8" s="12" customFormat="1" ht="21" customHeight="1" x14ac:dyDescent="0.3">
      <c r="A11" s="11">
        <v>7</v>
      </c>
      <c r="B11" s="155" t="s">
        <v>99</v>
      </c>
      <c r="C11" s="10"/>
      <c r="D11" s="10"/>
      <c r="E11" s="11">
        <v>31</v>
      </c>
      <c r="F11" s="155" t="s">
        <v>14</v>
      </c>
      <c r="G11" s="10"/>
      <c r="H11" s="10"/>
    </row>
    <row r="12" spans="1:8" ht="21" customHeight="1" x14ac:dyDescent="0.3">
      <c r="A12" s="11">
        <v>8</v>
      </c>
      <c r="B12" s="155" t="s">
        <v>55</v>
      </c>
      <c r="C12" s="10"/>
      <c r="D12" s="10"/>
      <c r="E12" s="11">
        <v>32</v>
      </c>
      <c r="F12" s="155" t="s">
        <v>116</v>
      </c>
      <c r="G12" s="10"/>
      <c r="H12" s="8"/>
    </row>
    <row r="13" spans="1:8" ht="21" customHeight="1" x14ac:dyDescent="0.3">
      <c r="A13" s="11">
        <v>9</v>
      </c>
      <c r="B13" s="155" t="s">
        <v>42</v>
      </c>
      <c r="C13" s="10"/>
      <c r="D13" s="10"/>
      <c r="E13" s="11">
        <v>33</v>
      </c>
      <c r="F13" s="155" t="s">
        <v>107</v>
      </c>
      <c r="G13" s="10"/>
      <c r="H13" s="8"/>
    </row>
    <row r="14" spans="1:8" ht="21" customHeight="1" x14ac:dyDescent="0.3">
      <c r="A14" s="11">
        <v>10</v>
      </c>
      <c r="B14" s="155" t="s">
        <v>98</v>
      </c>
      <c r="C14" s="10"/>
      <c r="D14" s="10"/>
      <c r="E14" s="11">
        <v>34</v>
      </c>
      <c r="F14" s="155" t="s">
        <v>69</v>
      </c>
      <c r="G14" s="10"/>
      <c r="H14" s="8"/>
    </row>
    <row r="15" spans="1:8" ht="21" customHeight="1" x14ac:dyDescent="0.3">
      <c r="A15" s="11">
        <v>11</v>
      </c>
      <c r="B15" s="155" t="s">
        <v>113</v>
      </c>
      <c r="C15" s="10"/>
      <c r="D15" s="10"/>
      <c r="E15" s="11">
        <v>35</v>
      </c>
      <c r="F15" s="155" t="s">
        <v>140</v>
      </c>
      <c r="G15" s="10"/>
      <c r="H15" s="8"/>
    </row>
    <row r="16" spans="1:8" ht="21" customHeight="1" x14ac:dyDescent="0.3">
      <c r="A16" s="11">
        <v>12</v>
      </c>
      <c r="B16" s="155" t="s">
        <v>108</v>
      </c>
      <c r="C16" s="10"/>
      <c r="D16" s="10"/>
      <c r="E16" s="11">
        <v>36</v>
      </c>
      <c r="F16" s="155" t="s">
        <v>13</v>
      </c>
      <c r="G16" s="10"/>
      <c r="H16" s="8"/>
    </row>
    <row r="17" spans="1:8" ht="21" customHeight="1" x14ac:dyDescent="0.3">
      <c r="A17" s="11">
        <v>13</v>
      </c>
      <c r="B17" s="155" t="s">
        <v>120</v>
      </c>
      <c r="C17" s="10"/>
      <c r="D17" s="10"/>
      <c r="E17" s="11">
        <v>37</v>
      </c>
      <c r="F17" s="155" t="s">
        <v>191</v>
      </c>
      <c r="G17" s="10"/>
      <c r="H17" s="8"/>
    </row>
    <row r="18" spans="1:8" ht="21" customHeight="1" x14ac:dyDescent="0.3">
      <c r="A18" s="11">
        <v>14</v>
      </c>
      <c r="B18" s="155" t="s">
        <v>119</v>
      </c>
      <c r="C18" s="10"/>
      <c r="D18" s="10"/>
      <c r="E18" s="11">
        <v>38</v>
      </c>
      <c r="F18" s="155" t="s">
        <v>193</v>
      </c>
      <c r="G18" s="10"/>
      <c r="H18" s="8"/>
    </row>
    <row r="19" spans="1:8" ht="21" customHeight="1" x14ac:dyDescent="0.3">
      <c r="A19" s="11">
        <v>15</v>
      </c>
      <c r="B19" s="155" t="s">
        <v>66</v>
      </c>
      <c r="C19" s="10"/>
      <c r="D19" s="10"/>
      <c r="E19" s="11">
        <v>39</v>
      </c>
      <c r="F19" s="155" t="s">
        <v>46</v>
      </c>
      <c r="G19" s="10"/>
      <c r="H19" s="13"/>
    </row>
    <row r="20" spans="1:8" ht="21" customHeight="1" x14ac:dyDescent="0.3">
      <c r="A20" s="11">
        <v>16</v>
      </c>
      <c r="B20" s="155" t="s">
        <v>68</v>
      </c>
      <c r="C20" s="10"/>
      <c r="D20" s="10"/>
      <c r="E20" s="11">
        <v>40</v>
      </c>
      <c r="F20" s="155" t="s">
        <v>47</v>
      </c>
      <c r="G20" s="10"/>
      <c r="H20" s="8"/>
    </row>
    <row r="21" spans="1:8" ht="21" customHeight="1" x14ac:dyDescent="0.3">
      <c r="A21" s="11">
        <v>17</v>
      </c>
      <c r="B21" s="155" t="s">
        <v>11</v>
      </c>
      <c r="C21" s="10"/>
      <c r="D21" s="10"/>
      <c r="E21" s="11">
        <v>41</v>
      </c>
      <c r="F21" s="157" t="s">
        <v>141</v>
      </c>
    </row>
    <row r="22" spans="1:8" ht="21" customHeight="1" x14ac:dyDescent="0.3">
      <c r="A22" s="11">
        <v>18</v>
      </c>
      <c r="B22" s="156" t="s">
        <v>17</v>
      </c>
      <c r="C22" s="10"/>
      <c r="D22" s="10"/>
      <c r="E22" s="11">
        <v>42</v>
      </c>
      <c r="F22" s="157" t="s">
        <v>199</v>
      </c>
      <c r="G22" s="13"/>
      <c r="H22" s="13"/>
    </row>
    <row r="23" spans="1:8" ht="21" customHeight="1" x14ac:dyDescent="0.3">
      <c r="A23" s="11">
        <v>19</v>
      </c>
      <c r="B23" s="155" t="s">
        <v>43</v>
      </c>
      <c r="C23" s="10"/>
      <c r="D23" s="153"/>
      <c r="E23" s="11">
        <v>43</v>
      </c>
      <c r="F23" s="155" t="s">
        <v>48</v>
      </c>
      <c r="G23" s="13"/>
    </row>
    <row r="24" spans="1:8" ht="21" customHeight="1" x14ac:dyDescent="0.3">
      <c r="A24" s="11">
        <v>20</v>
      </c>
      <c r="B24" s="155" t="s">
        <v>126</v>
      </c>
      <c r="C24" s="12"/>
      <c r="D24" s="10"/>
      <c r="E24" s="11">
        <v>44</v>
      </c>
      <c r="F24" s="155" t="s">
        <v>238</v>
      </c>
    </row>
    <row r="25" spans="1:8" ht="21" customHeight="1" x14ac:dyDescent="0.3">
      <c r="A25" s="11">
        <v>21</v>
      </c>
      <c r="B25" s="155" t="s">
        <v>111</v>
      </c>
      <c r="C25" s="12"/>
      <c r="D25" s="12"/>
      <c r="E25" s="11">
        <v>45</v>
      </c>
      <c r="F25" s="155" t="s">
        <v>15</v>
      </c>
    </row>
    <row r="26" spans="1:8" ht="21" customHeight="1" x14ac:dyDescent="0.3">
      <c r="A26" s="11">
        <v>22</v>
      </c>
      <c r="B26" s="158" t="s">
        <v>112</v>
      </c>
      <c r="C26" s="162"/>
      <c r="D26" s="162"/>
      <c r="E26" s="159">
        <v>46</v>
      </c>
      <c r="F26" s="158" t="s">
        <v>16</v>
      </c>
    </row>
    <row r="27" spans="1:8" ht="21" customHeight="1" x14ac:dyDescent="0.3">
      <c r="A27" s="11">
        <v>23</v>
      </c>
      <c r="B27" s="158" t="s">
        <v>139</v>
      </c>
      <c r="C27" s="162"/>
      <c r="D27" s="162"/>
      <c r="E27" s="159">
        <v>47</v>
      </c>
      <c r="F27" s="154" t="s">
        <v>159</v>
      </c>
    </row>
    <row r="28" spans="1:8" ht="21" customHeight="1" x14ac:dyDescent="0.3">
      <c r="A28" s="11">
        <v>24</v>
      </c>
      <c r="B28" s="158" t="s">
        <v>37</v>
      </c>
      <c r="C28" s="162"/>
      <c r="D28" s="162"/>
    </row>
    <row r="29" spans="1:8" ht="21" customHeight="1" x14ac:dyDescent="0.3">
      <c r="B29" s="106"/>
      <c r="C29" s="163"/>
      <c r="D29" s="163"/>
      <c r="E29" s="106"/>
      <c r="F29" s="106"/>
    </row>
    <row r="30" spans="1:8" ht="21" customHeight="1" x14ac:dyDescent="0.3">
      <c r="A30" s="202" t="s">
        <v>9</v>
      </c>
      <c r="B30" s="203"/>
      <c r="C30" s="203"/>
      <c r="D30" s="203"/>
      <c r="E30" s="203"/>
      <c r="F30" s="203"/>
    </row>
    <row r="31" spans="1:8" ht="21" customHeight="1" x14ac:dyDescent="0.2">
      <c r="D31" s="106"/>
      <c r="E31" s="106"/>
      <c r="F31" s="106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7" location="Appendix!A1" display="Appendi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Headings!E10</f>
        <v>August 2017 Criminal Justice Sales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2008</v>
      </c>
      <c r="B5" s="40">
        <v>12973186.189999998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11086864.80717952</v>
      </c>
      <c r="C6" s="46">
        <v>-0.1454015501815964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10916264.423007984</v>
      </c>
      <c r="C7" s="46">
        <v>-1.5387612922010296E-2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10722120.54531939</v>
      </c>
      <c r="C8" s="46">
        <v>-1.7784827315047602E-2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10262902.461595936</v>
      </c>
      <c r="C9" s="46">
        <v>-4.2829035710097441E-2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10758498.677836288</v>
      </c>
      <c r="C10" s="47">
        <v>4.8290063955580553E-2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11528619.639012897</v>
      </c>
      <c r="C11" s="46">
        <v>7.1582567813401887E-2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12564407.029012896</v>
      </c>
      <c r="C12" s="46">
        <v>8.9844874966200639E-2</v>
      </c>
      <c r="D12" s="47">
        <v>0</v>
      </c>
      <c r="E12" s="48">
        <v>0</v>
      </c>
    </row>
    <row r="13" spans="1:5" s="54" customFormat="1" ht="18" customHeight="1" thickBot="1" x14ac:dyDescent="0.3">
      <c r="A13" s="44">
        <v>2016</v>
      </c>
      <c r="B13" s="45">
        <v>13243627.939012896</v>
      </c>
      <c r="C13" s="46">
        <v>5.4059129764865821E-2</v>
      </c>
      <c r="D13" s="47">
        <v>0</v>
      </c>
      <c r="E13" s="48">
        <v>0</v>
      </c>
    </row>
    <row r="14" spans="1:5" s="54" customFormat="1" ht="18" customHeight="1" thickTop="1" x14ac:dyDescent="0.25">
      <c r="A14" s="169">
        <v>2017</v>
      </c>
      <c r="B14" s="165">
        <v>13515520.408787545</v>
      </c>
      <c r="C14" s="166">
        <v>2.0530059514410892E-2</v>
      </c>
      <c r="D14" s="167">
        <v>-5.6618378633077615E-4</v>
      </c>
      <c r="E14" s="168">
        <v>-7656.603564074263</v>
      </c>
    </row>
    <row r="15" spans="1:5" s="54" customFormat="1" ht="18" customHeight="1" x14ac:dyDescent="0.25">
      <c r="A15" s="44">
        <v>2018</v>
      </c>
      <c r="B15" s="45">
        <v>14235470.091731075</v>
      </c>
      <c r="C15" s="46">
        <v>5.3268365639508097E-2</v>
      </c>
      <c r="D15" s="47">
        <v>-4.800172800686342E-3</v>
      </c>
      <c r="E15" s="48">
        <v>-68662.307279145345</v>
      </c>
    </row>
    <row r="16" spans="1:5" s="54" customFormat="1" ht="18" customHeight="1" x14ac:dyDescent="0.25">
      <c r="A16" s="44">
        <v>2019</v>
      </c>
      <c r="B16" s="45">
        <v>15006111.843751362</v>
      </c>
      <c r="C16" s="46">
        <v>5.4135321633524969E-2</v>
      </c>
      <c r="D16" s="47">
        <v>4.7604779882886028E-3</v>
      </c>
      <c r="E16" s="48">
        <v>71097.805583480746</v>
      </c>
    </row>
    <row r="17" spans="1:5" s="54" customFormat="1" ht="18" customHeight="1" x14ac:dyDescent="0.25">
      <c r="A17" s="44">
        <v>2020</v>
      </c>
      <c r="B17" s="45">
        <v>15134350.827879526</v>
      </c>
      <c r="C17" s="46">
        <v>8.5457835756144185E-3</v>
      </c>
      <c r="D17" s="47">
        <v>4.792777776857271E-3</v>
      </c>
      <c r="E17" s="48">
        <v>72189.591644469649</v>
      </c>
    </row>
    <row r="18" spans="1:5" s="54" customFormat="1" ht="18" customHeight="1" x14ac:dyDescent="0.25">
      <c r="A18" s="44">
        <v>2021</v>
      </c>
      <c r="B18" s="45">
        <v>14636428.103270501</v>
      </c>
      <c r="C18" s="46">
        <v>-3.2900170629835301E-2</v>
      </c>
      <c r="D18" s="47">
        <v>2.522478824818597E-3</v>
      </c>
      <c r="E18" s="48">
        <v>36827.184169236571</v>
      </c>
    </row>
    <row r="19" spans="1:5" s="54" customFormat="1" ht="18" customHeight="1" x14ac:dyDescent="0.25">
      <c r="A19" s="44">
        <v>2022</v>
      </c>
      <c r="B19" s="45">
        <v>14855610.615092633</v>
      </c>
      <c r="C19" s="46">
        <v>1.4975136712020332E-2</v>
      </c>
      <c r="D19" s="47">
        <v>5.1922035129603472E-5</v>
      </c>
      <c r="E19" s="48">
        <v>771.29348910227418</v>
      </c>
    </row>
    <row r="20" spans="1:5" s="54" customFormat="1" ht="18" customHeight="1" x14ac:dyDescent="0.25">
      <c r="A20" s="44">
        <v>2023</v>
      </c>
      <c r="B20" s="45">
        <v>15439909.42842808</v>
      </c>
      <c r="C20" s="46">
        <v>3.9331861104505927E-2</v>
      </c>
      <c r="D20" s="47">
        <v>-1.7215035421423996E-3</v>
      </c>
      <c r="E20" s="48">
        <v>-26625.694999650121</v>
      </c>
    </row>
    <row r="21" spans="1:5" s="54" customFormat="1" ht="18" customHeight="1" x14ac:dyDescent="0.25">
      <c r="A21" s="44">
        <v>2024</v>
      </c>
      <c r="B21" s="45">
        <v>16003887.300476825</v>
      </c>
      <c r="C21" s="46">
        <v>3.6527278522135997E-2</v>
      </c>
      <c r="D21" s="47">
        <v>-3.3553091737590357E-3</v>
      </c>
      <c r="E21" s="48">
        <v>-53878.769805695862</v>
      </c>
    </row>
    <row r="22" spans="1:5" s="54" customFormat="1" ht="18" customHeight="1" x14ac:dyDescent="0.25">
      <c r="A22" s="44">
        <v>2025</v>
      </c>
      <c r="B22" s="45">
        <v>16538461.916547913</v>
      </c>
      <c r="C22" s="46">
        <v>3.3402798084885443E-2</v>
      </c>
      <c r="D22" s="47">
        <v>-5.1746352735803081E-3</v>
      </c>
      <c r="E22" s="48">
        <v>-86025.65981785953</v>
      </c>
    </row>
    <row r="23" spans="1:5" s="54" customFormat="1" ht="18" customHeight="1" x14ac:dyDescent="0.25">
      <c r="A23" s="44">
        <v>2026</v>
      </c>
      <c r="B23" s="45">
        <v>17063873.521628823</v>
      </c>
      <c r="C23" s="46">
        <v>3.1769073069315867E-2</v>
      </c>
      <c r="D23" s="47">
        <v>-5.6848159328710679E-3</v>
      </c>
      <c r="E23" s="48">
        <v>-97559.588374648243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169</v>
      </c>
      <c r="B25" s="30"/>
      <c r="C25" s="30"/>
    </row>
    <row r="26" spans="1:5" ht="21.75" customHeight="1" x14ac:dyDescent="0.3">
      <c r="A26" s="80" t="s">
        <v>182</v>
      </c>
      <c r="B26" s="3"/>
      <c r="C26" s="3"/>
    </row>
    <row r="27" spans="1:5" ht="21.75" customHeight="1" x14ac:dyDescent="0.3">
      <c r="A27" s="141" t="s">
        <v>218</v>
      </c>
      <c r="B27" s="3"/>
      <c r="C27" s="3"/>
    </row>
    <row r="28" spans="1:5" ht="21.75" customHeight="1" x14ac:dyDescent="0.3">
      <c r="A28" s="141" t="s">
        <v>239</v>
      </c>
    </row>
    <row r="29" spans="1:5" ht="21.75" customHeight="1" x14ac:dyDescent="0.3">
      <c r="A29" s="141"/>
    </row>
    <row r="30" spans="1:5" ht="21.75" customHeight="1" x14ac:dyDescent="0.3">
      <c r="A30" s="202" t="str">
        <f>Headings!F10</f>
        <v>Page 10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Headings!E11</f>
        <v>August 2017 Hotel Sales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2008</v>
      </c>
      <c r="B5" s="40">
        <v>20701685.099999901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16892478.199999999</v>
      </c>
      <c r="C6" s="46">
        <v>-0.18400467795734754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18044615.07</v>
      </c>
      <c r="C7" s="46">
        <v>6.8204135376655373E-2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19914695.420000002</v>
      </c>
      <c r="C8" s="46">
        <v>0.10363647784923358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21267812.480999999</v>
      </c>
      <c r="C9" s="46">
        <v>6.7945656835960655E-2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20243998</v>
      </c>
      <c r="C10" s="47">
        <v>-4.8139153094124865E-2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23237103.519999899</v>
      </c>
      <c r="C11" s="46">
        <v>0.14785150245519185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26115934.079999898</v>
      </c>
      <c r="C12" s="46">
        <v>0.12388938911952696</v>
      </c>
      <c r="D12" s="47">
        <v>0</v>
      </c>
      <c r="E12" s="48">
        <v>0</v>
      </c>
    </row>
    <row r="13" spans="1:5" s="54" customFormat="1" ht="18" customHeight="1" thickBot="1" x14ac:dyDescent="0.3">
      <c r="A13" s="44">
        <v>2016</v>
      </c>
      <c r="B13" s="45">
        <v>28699357.100000001</v>
      </c>
      <c r="C13" s="46">
        <v>9.8921333316526416E-2</v>
      </c>
      <c r="D13" s="47">
        <v>0</v>
      </c>
      <c r="E13" s="48">
        <v>0</v>
      </c>
    </row>
    <row r="14" spans="1:5" s="54" customFormat="1" ht="18" customHeight="1" thickTop="1" x14ac:dyDescent="0.25">
      <c r="A14" s="169">
        <v>2017</v>
      </c>
      <c r="B14" s="165">
        <v>31547596.281558298</v>
      </c>
      <c r="C14" s="166">
        <v>9.9244006464461743E-2</v>
      </c>
      <c r="D14" s="167">
        <v>1.7925180390188977E-2</v>
      </c>
      <c r="E14" s="168">
        <v>555538.23121559992</v>
      </c>
    </row>
    <row r="15" spans="1:5" s="54" customFormat="1" ht="18" customHeight="1" x14ac:dyDescent="0.25">
      <c r="A15" s="44">
        <v>2018</v>
      </c>
      <c r="B15" s="45">
        <v>33196117.686326802</v>
      </c>
      <c r="C15" s="46">
        <v>5.225505582281631E-2</v>
      </c>
      <c r="D15" s="47">
        <v>3.6491397642032464E-2</v>
      </c>
      <c r="E15" s="48">
        <v>1168724.345826</v>
      </c>
    </row>
    <row r="16" spans="1:5" s="54" customFormat="1" ht="18" customHeight="1" x14ac:dyDescent="0.25">
      <c r="A16" s="44">
        <v>2019</v>
      </c>
      <c r="B16" s="45">
        <v>34009163.050011203</v>
      </c>
      <c r="C16" s="46">
        <v>2.4492182229468584E-2</v>
      </c>
      <c r="D16" s="47">
        <v>3.3315719429132473E-2</v>
      </c>
      <c r="E16" s="48">
        <v>1096508.7561232075</v>
      </c>
    </row>
    <row r="17" spans="1:5" s="54" customFormat="1" ht="18" customHeight="1" x14ac:dyDescent="0.25">
      <c r="A17" s="44">
        <v>2020</v>
      </c>
      <c r="B17" s="45">
        <v>35006887.3868571</v>
      </c>
      <c r="C17" s="46">
        <v>2.9336927091640597E-2</v>
      </c>
      <c r="D17" s="47">
        <v>3.1522550286145812E-2</v>
      </c>
      <c r="E17" s="48">
        <v>1069784.0466090962</v>
      </c>
    </row>
    <row r="18" spans="1:5" s="54" customFormat="1" ht="18" customHeight="1" x14ac:dyDescent="0.25">
      <c r="A18" s="44">
        <v>2021</v>
      </c>
      <c r="B18" s="45">
        <v>36066963.712514304</v>
      </c>
      <c r="C18" s="46">
        <v>3.0281936064249892E-2</v>
      </c>
      <c r="D18" s="47">
        <v>3.1096515281949566E-2</v>
      </c>
      <c r="E18" s="48">
        <v>1087732.207060203</v>
      </c>
    </row>
    <row r="19" spans="1:5" s="54" customFormat="1" ht="18" customHeight="1" x14ac:dyDescent="0.25">
      <c r="A19" s="44">
        <v>2022</v>
      </c>
      <c r="B19" s="45">
        <v>38650257.799048901</v>
      </c>
      <c r="C19" s="46">
        <v>7.1624939296962786E-2</v>
      </c>
      <c r="D19" s="47">
        <v>3.7086994766754033E-2</v>
      </c>
      <c r="E19" s="48">
        <v>1382161.6855290011</v>
      </c>
    </row>
    <row r="20" spans="1:5" s="54" customFormat="1" ht="18" customHeight="1" x14ac:dyDescent="0.25">
      <c r="A20" s="44">
        <v>2023</v>
      </c>
      <c r="B20" s="45">
        <v>40170574.2256734</v>
      </c>
      <c r="C20" s="46">
        <v>3.9335220854902264E-2</v>
      </c>
      <c r="D20" s="47">
        <v>3.6121924849138898E-2</v>
      </c>
      <c r="E20" s="48">
        <v>1400451.4609009996</v>
      </c>
    </row>
    <row r="21" spans="1:5" s="54" customFormat="1" ht="18" customHeight="1" x14ac:dyDescent="0.25">
      <c r="A21" s="44">
        <v>2024</v>
      </c>
      <c r="B21" s="45">
        <v>41804166.196813397</v>
      </c>
      <c r="C21" s="46">
        <v>4.0666383357197633E-2</v>
      </c>
      <c r="D21" s="47">
        <v>3.5193523845863162E-2</v>
      </c>
      <c r="E21" s="48">
        <v>1421218.2418202981</v>
      </c>
    </row>
    <row r="22" spans="1:5" s="54" customFormat="1" ht="18" customHeight="1" x14ac:dyDescent="0.25">
      <c r="A22" s="44">
        <v>2025</v>
      </c>
      <c r="B22" s="45">
        <v>43478178.713101998</v>
      </c>
      <c r="C22" s="46">
        <v>4.0044155130552594E-2</v>
      </c>
      <c r="D22" s="47">
        <v>3.4505794544952284E-2</v>
      </c>
      <c r="E22" s="48">
        <v>1450208.5051373988</v>
      </c>
    </row>
    <row r="23" spans="1:5" s="54" customFormat="1" ht="18" customHeight="1" x14ac:dyDescent="0.25">
      <c r="A23" s="44">
        <v>2026</v>
      </c>
      <c r="B23" s="45">
        <v>45204016.145251997</v>
      </c>
      <c r="C23" s="46">
        <v>3.969433594581373E-2</v>
      </c>
      <c r="D23" s="47">
        <v>3.402098786223684E-2</v>
      </c>
      <c r="E23" s="48">
        <v>1487286.3342759013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145</v>
      </c>
      <c r="B25" s="3"/>
      <c r="C25" s="3"/>
    </row>
    <row r="26" spans="1:5" ht="21.75" customHeight="1" x14ac:dyDescent="0.3">
      <c r="A26" s="141" t="s">
        <v>184</v>
      </c>
      <c r="B26" s="3"/>
      <c r="C26" s="3"/>
    </row>
    <row r="27" spans="1:5" ht="21.75" customHeight="1" x14ac:dyDescent="0.3">
      <c r="A27" s="141" t="s">
        <v>219</v>
      </c>
      <c r="B27" s="3"/>
      <c r="C27" s="3"/>
    </row>
    <row r="28" spans="1:5" ht="21.75" customHeight="1" x14ac:dyDescent="0.3">
      <c r="A28" s="144" t="s">
        <v>194</v>
      </c>
      <c r="B28" s="3"/>
      <c r="C28" s="3"/>
    </row>
    <row r="29" spans="1:5" s="104" customFormat="1" ht="21.75" customHeight="1" x14ac:dyDescent="0.3">
      <c r="A29" s="141"/>
    </row>
    <row r="30" spans="1:5" ht="21.75" customHeight="1" x14ac:dyDescent="0.3">
      <c r="A30" s="202" t="str">
        <f>Headings!F11</f>
        <v>Page 11</v>
      </c>
      <c r="B30" s="203"/>
      <c r="C30" s="203"/>
      <c r="D30" s="203"/>
      <c r="E30" s="210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Headings!E12</f>
        <v>August 2017 Rental Car Sales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2835415.72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2835443.48</v>
      </c>
      <c r="C6" s="46">
        <v>9.7904514684277189E-6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2651749.77</v>
      </c>
      <c r="C7" s="46">
        <v>-6.4784825123722745E-2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2737771</v>
      </c>
      <c r="C8" s="46">
        <v>3.2439422065076773E-2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2811096.72</v>
      </c>
      <c r="C9" s="46">
        <v>2.6782999746874481E-2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2857442.9599999902</v>
      </c>
      <c r="C10" s="46">
        <v>1.648688914552543E-2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3112670.25</v>
      </c>
      <c r="C11" s="47">
        <v>8.9320169666662563E-2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3494071.77</v>
      </c>
      <c r="C12" s="46">
        <v>0.12253193861444212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3734599.0666999999</v>
      </c>
      <c r="C13" s="46">
        <v>6.8838682354827485E-2</v>
      </c>
      <c r="D13" s="47">
        <v>0</v>
      </c>
      <c r="E13" s="48">
        <v>0</v>
      </c>
    </row>
    <row r="14" spans="1:5" s="54" customFormat="1" ht="18" customHeight="1" thickBot="1" x14ac:dyDescent="0.3">
      <c r="A14" s="44">
        <v>2016</v>
      </c>
      <c r="B14" s="45">
        <v>3938032.52</v>
      </c>
      <c r="C14" s="46">
        <v>5.4472635393164159E-2</v>
      </c>
      <c r="D14" s="47">
        <v>0</v>
      </c>
      <c r="E14" s="48">
        <v>0</v>
      </c>
    </row>
    <row r="15" spans="1:5" s="54" customFormat="1" ht="18" customHeight="1" thickTop="1" x14ac:dyDescent="0.25">
      <c r="A15" s="169">
        <v>2017</v>
      </c>
      <c r="B15" s="165">
        <v>3897722.6899957904</v>
      </c>
      <c r="C15" s="166">
        <v>-1.0236032790356342E-2</v>
      </c>
      <c r="D15" s="167">
        <v>-5.6213801011931741E-3</v>
      </c>
      <c r="E15" s="168">
        <v>-22034.444758819416</v>
      </c>
    </row>
    <row r="16" spans="1:5" s="54" customFormat="1" ht="18" customHeight="1" x14ac:dyDescent="0.25">
      <c r="A16" s="44">
        <v>2018</v>
      </c>
      <c r="B16" s="45">
        <v>4025827.7319407505</v>
      </c>
      <c r="C16" s="46">
        <v>3.2866638325441899E-2</v>
      </c>
      <c r="D16" s="47">
        <v>-1.2742899717703926E-2</v>
      </c>
      <c r="E16" s="48">
        <v>-51962.87679693941</v>
      </c>
    </row>
    <row r="17" spans="1:5" s="54" customFormat="1" ht="18" customHeight="1" x14ac:dyDescent="0.25">
      <c r="A17" s="44">
        <v>2019</v>
      </c>
      <c r="B17" s="45">
        <v>4095680.9781452799</v>
      </c>
      <c r="C17" s="46">
        <v>1.7351275527841548E-2</v>
      </c>
      <c r="D17" s="47">
        <v>-1.4060919671299632E-2</v>
      </c>
      <c r="E17" s="48">
        <v>-58410.34439346008</v>
      </c>
    </row>
    <row r="18" spans="1:5" s="54" customFormat="1" ht="18" customHeight="1" x14ac:dyDescent="0.25">
      <c r="A18" s="44">
        <v>2020</v>
      </c>
      <c r="B18" s="45">
        <v>4175631.22271265</v>
      </c>
      <c r="C18" s="46">
        <v>1.9520623064635201E-2</v>
      </c>
      <c r="D18" s="47">
        <v>-1.4761407464844223E-2</v>
      </c>
      <c r="E18" s="48">
        <v>-62561.692536610179</v>
      </c>
    </row>
    <row r="19" spans="1:5" s="54" customFormat="1" ht="18" customHeight="1" x14ac:dyDescent="0.25">
      <c r="A19" s="44">
        <v>2021</v>
      </c>
      <c r="B19" s="45">
        <v>4258606.3153743995</v>
      </c>
      <c r="C19" s="46">
        <v>1.9871269332986108E-2</v>
      </c>
      <c r="D19" s="47">
        <v>-1.4674889054592355E-2</v>
      </c>
      <c r="E19" s="48">
        <v>-63425.334959080443</v>
      </c>
    </row>
    <row r="20" spans="1:5" s="54" customFormat="1" ht="18" customHeight="1" x14ac:dyDescent="0.25">
      <c r="A20" s="44">
        <v>2022</v>
      </c>
      <c r="B20" s="45">
        <v>4453859.7340787603</v>
      </c>
      <c r="C20" s="46">
        <v>4.5849135666628182E-2</v>
      </c>
      <c r="D20" s="47">
        <v>-1.0650967196485617E-2</v>
      </c>
      <c r="E20" s="48">
        <v>-47948.613029919565</v>
      </c>
    </row>
    <row r="21" spans="1:5" s="54" customFormat="1" ht="18" customHeight="1" x14ac:dyDescent="0.25">
      <c r="A21" s="44">
        <v>2023</v>
      </c>
      <c r="B21" s="45">
        <v>4565575.5709747905</v>
      </c>
      <c r="C21" s="46">
        <v>2.5082926622326029E-2</v>
      </c>
      <c r="D21" s="47">
        <v>-1.0992727264199642E-2</v>
      </c>
      <c r="E21" s="48">
        <v>-50745.963593359105</v>
      </c>
    </row>
    <row r="22" spans="1:5" s="54" customFormat="1" ht="18" customHeight="1" x14ac:dyDescent="0.25">
      <c r="A22" s="44">
        <v>2024</v>
      </c>
      <c r="B22" s="45">
        <v>4681987.81824625</v>
      </c>
      <c r="C22" s="46">
        <v>2.5497825074135116E-2</v>
      </c>
      <c r="D22" s="47">
        <v>-1.1472412947694188E-2</v>
      </c>
      <c r="E22" s="48">
        <v>-54337.075030109845</v>
      </c>
    </row>
    <row r="23" spans="1:5" s="54" customFormat="1" ht="18" customHeight="1" x14ac:dyDescent="0.25">
      <c r="A23" s="44">
        <v>2025</v>
      </c>
      <c r="B23" s="45">
        <v>4798392.2929456802</v>
      </c>
      <c r="C23" s="46">
        <v>2.4862190851028698E-2</v>
      </c>
      <c r="D23" s="47">
        <v>-1.1877950232200951E-2</v>
      </c>
      <c r="E23" s="48">
        <v>-57680.187243649736</v>
      </c>
    </row>
    <row r="24" spans="1:5" s="54" customFormat="1" ht="18" customHeight="1" x14ac:dyDescent="0.25">
      <c r="A24" s="44">
        <v>2026</v>
      </c>
      <c r="B24" s="45">
        <v>4915792.0623462703</v>
      </c>
      <c r="C24" s="46">
        <v>2.4466480069414986E-2</v>
      </c>
      <c r="D24" s="47">
        <v>-1.2206207659232526E-2</v>
      </c>
      <c r="E24" s="48">
        <v>-60744.640417729504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118</v>
      </c>
      <c r="B26" s="3"/>
      <c r="C26" s="3"/>
    </row>
    <row r="27" spans="1:5" ht="21.75" customHeight="1" x14ac:dyDescent="0.3">
      <c r="A27" s="141"/>
      <c r="B27" s="3"/>
      <c r="C27" s="3"/>
    </row>
    <row r="28" spans="1:5" ht="21.75" customHeight="1" x14ac:dyDescent="0.3">
      <c r="A28" s="142"/>
      <c r="B28" s="3"/>
      <c r="C28" s="3"/>
    </row>
    <row r="29" spans="1:5" ht="21.75" customHeight="1" x14ac:dyDescent="0.3">
      <c r="A29" s="142"/>
      <c r="B29" s="3"/>
      <c r="C29" s="3"/>
    </row>
    <row r="30" spans="1:5" ht="21.75" customHeight="1" x14ac:dyDescent="0.3">
      <c r="A30" s="202" t="str">
        <f>Headings!F12</f>
        <v>Page 12</v>
      </c>
      <c r="B30" s="203"/>
      <c r="C30" s="203"/>
      <c r="D30" s="203"/>
      <c r="E30" s="21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09" t="str">
        <f>Headings!E13</f>
        <v>August 2017 Real Estate Excise Tax (REET 1) Forecast</v>
      </c>
      <c r="B1" s="210"/>
      <c r="C1" s="210"/>
      <c r="D1" s="210"/>
      <c r="E1" s="210"/>
    </row>
    <row r="2" spans="1:9" ht="21.75" customHeight="1" x14ac:dyDescent="0.3">
      <c r="A2" s="209" t="s">
        <v>97</v>
      </c>
      <c r="B2" s="210"/>
      <c r="C2" s="210"/>
      <c r="D2" s="210"/>
      <c r="E2" s="210"/>
    </row>
    <row r="4" spans="1:9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9" s="54" customFormat="1" ht="18" customHeight="1" x14ac:dyDescent="0.25">
      <c r="A5" s="39">
        <v>2007</v>
      </c>
      <c r="B5" s="40">
        <v>9202857.8399999905</v>
      </c>
      <c r="C5" s="83" t="s">
        <v>91</v>
      </c>
      <c r="D5" s="52">
        <v>0</v>
      </c>
      <c r="E5" s="43">
        <v>0</v>
      </c>
    </row>
    <row r="6" spans="1:9" s="54" customFormat="1" ht="18" customHeight="1" x14ac:dyDescent="0.25">
      <c r="A6" s="44">
        <v>2008</v>
      </c>
      <c r="B6" s="45">
        <v>4912081.72</v>
      </c>
      <c r="C6" s="46">
        <v>-0.46624387713023663</v>
      </c>
      <c r="D6" s="47">
        <v>0</v>
      </c>
      <c r="E6" s="48">
        <v>0</v>
      </c>
    </row>
    <row r="7" spans="1:9" s="54" customFormat="1" ht="18" customHeight="1" x14ac:dyDescent="0.25">
      <c r="A7" s="44">
        <v>2009</v>
      </c>
      <c r="B7" s="45">
        <v>3809800</v>
      </c>
      <c r="C7" s="46">
        <v>-0.22440215428663512</v>
      </c>
      <c r="D7" s="47">
        <v>0</v>
      </c>
      <c r="E7" s="48">
        <v>0</v>
      </c>
    </row>
    <row r="8" spans="1:9" s="54" customFormat="1" ht="18" customHeight="1" x14ac:dyDescent="0.25">
      <c r="A8" s="44">
        <v>2010</v>
      </c>
      <c r="B8" s="45">
        <v>3647888.19</v>
      </c>
      <c r="C8" s="46">
        <v>-4.2498768964250089E-2</v>
      </c>
      <c r="D8" s="47">
        <v>0</v>
      </c>
      <c r="E8" s="48">
        <v>0</v>
      </c>
    </row>
    <row r="9" spans="1:9" s="54" customFormat="1" ht="18" customHeight="1" x14ac:dyDescent="0.25">
      <c r="A9" s="44">
        <v>2011</v>
      </c>
      <c r="B9" s="45">
        <v>3293751.37</v>
      </c>
      <c r="C9" s="46">
        <v>-9.7079954635342025E-2</v>
      </c>
      <c r="D9" s="47">
        <v>0</v>
      </c>
      <c r="E9" s="48">
        <v>0</v>
      </c>
    </row>
    <row r="10" spans="1:9" s="54" customFormat="1" ht="18" customHeight="1" x14ac:dyDescent="0.25">
      <c r="A10" s="44">
        <v>2012</v>
      </c>
      <c r="B10" s="45">
        <v>4047144.57</v>
      </c>
      <c r="C10" s="46">
        <v>0.22873408322863176</v>
      </c>
      <c r="D10" s="47">
        <v>0</v>
      </c>
      <c r="E10" s="48">
        <v>0</v>
      </c>
    </row>
    <row r="11" spans="1:9" s="54" customFormat="1" ht="18" customHeight="1" x14ac:dyDescent="0.25">
      <c r="A11" s="44">
        <v>2013</v>
      </c>
      <c r="B11" s="45">
        <v>5650866.3900000043</v>
      </c>
      <c r="C11" s="47">
        <v>0.39626007726232637</v>
      </c>
      <c r="D11" s="47">
        <v>0</v>
      </c>
      <c r="E11" s="48">
        <v>0</v>
      </c>
    </row>
    <row r="12" spans="1:9" s="54" customFormat="1" ht="18" customHeight="1" x14ac:dyDescent="0.25">
      <c r="A12" s="44">
        <v>2014</v>
      </c>
      <c r="B12" s="45">
        <v>5460691.6899999995</v>
      </c>
      <c r="C12" s="46">
        <v>-3.365407830851308E-2</v>
      </c>
      <c r="D12" s="47">
        <v>0</v>
      </c>
      <c r="E12" s="48">
        <v>0</v>
      </c>
      <c r="H12" s="149"/>
      <c r="I12" s="151"/>
    </row>
    <row r="13" spans="1:9" s="54" customFormat="1" ht="18" customHeight="1" x14ac:dyDescent="0.25">
      <c r="A13" s="44">
        <v>2015</v>
      </c>
      <c r="B13" s="45">
        <v>7300582.5899999999</v>
      </c>
      <c r="C13" s="46">
        <v>0.33693367149244802</v>
      </c>
      <c r="D13" s="47">
        <v>0</v>
      </c>
      <c r="E13" s="48">
        <v>0</v>
      </c>
      <c r="H13" s="149"/>
      <c r="I13" s="151"/>
    </row>
    <row r="14" spans="1:9" s="54" customFormat="1" ht="18" customHeight="1" thickBot="1" x14ac:dyDescent="0.3">
      <c r="A14" s="44">
        <v>2016</v>
      </c>
      <c r="B14" s="45">
        <v>7431560.2699999996</v>
      </c>
      <c r="C14" s="46">
        <v>1.7940716153174829E-2</v>
      </c>
      <c r="D14" s="47">
        <v>0</v>
      </c>
      <c r="E14" s="48">
        <v>0</v>
      </c>
      <c r="H14" s="149"/>
      <c r="I14" s="151"/>
    </row>
    <row r="15" spans="1:9" s="54" customFormat="1" ht="18" customHeight="1" thickTop="1" x14ac:dyDescent="0.25">
      <c r="A15" s="169">
        <v>2017</v>
      </c>
      <c r="B15" s="165">
        <v>7835259.6002951786</v>
      </c>
      <c r="C15" s="166">
        <v>5.432228436938713E-2</v>
      </c>
      <c r="D15" s="167">
        <v>9.4339622641503862E-3</v>
      </c>
      <c r="E15" s="168">
        <v>73226.725236399099</v>
      </c>
      <c r="H15" s="149"/>
      <c r="I15" s="151"/>
    </row>
    <row r="16" spans="1:9" s="54" customFormat="1" ht="18" customHeight="1" x14ac:dyDescent="0.25">
      <c r="A16" s="44">
        <v>2018</v>
      </c>
      <c r="B16" s="45">
        <v>8003086.413003278</v>
      </c>
      <c r="C16" s="46">
        <v>2.1419432318716902E-2</v>
      </c>
      <c r="D16" s="47">
        <v>1.1989357325983718E-2</v>
      </c>
      <c r="E16" s="48">
        <v>94815.090713758022</v>
      </c>
      <c r="H16" s="149"/>
      <c r="I16" s="151"/>
    </row>
    <row r="17" spans="1:9" s="54" customFormat="1" ht="18" customHeight="1" x14ac:dyDescent="0.25">
      <c r="A17" s="44">
        <v>2019</v>
      </c>
      <c r="B17" s="45">
        <v>8210546.8621075191</v>
      </c>
      <c r="C17" s="46">
        <v>2.592255517410913E-2</v>
      </c>
      <c r="D17" s="47">
        <v>1.4235709627653526E-2</v>
      </c>
      <c r="E17" s="48">
        <v>115242.40361849777</v>
      </c>
      <c r="H17" s="149"/>
      <c r="I17" s="151"/>
    </row>
    <row r="18" spans="1:9" s="54" customFormat="1" ht="18" customHeight="1" x14ac:dyDescent="0.25">
      <c r="A18" s="44">
        <v>2020</v>
      </c>
      <c r="B18" s="45">
        <v>7932253.5658912612</v>
      </c>
      <c r="C18" s="46">
        <v>-3.3894611514929562E-2</v>
      </c>
      <c r="D18" s="47">
        <v>1.3577506709282705E-2</v>
      </c>
      <c r="E18" s="48">
        <v>106257.51390269399</v>
      </c>
      <c r="H18" s="149"/>
      <c r="I18" s="151"/>
    </row>
    <row r="19" spans="1:9" s="54" customFormat="1" ht="18" customHeight="1" x14ac:dyDescent="0.25">
      <c r="A19" s="44">
        <v>2021</v>
      </c>
      <c r="B19" s="45">
        <v>7527480.3528109025</v>
      </c>
      <c r="C19" s="46">
        <v>-5.1028778860636281E-2</v>
      </c>
      <c r="D19" s="47">
        <v>1.2794284463117256E-2</v>
      </c>
      <c r="E19" s="48">
        <v>95092.0896788463</v>
      </c>
      <c r="H19" s="149"/>
      <c r="I19" s="151"/>
    </row>
    <row r="20" spans="1:9" s="54" customFormat="1" ht="18" customHeight="1" x14ac:dyDescent="0.25">
      <c r="A20" s="44">
        <v>2022</v>
      </c>
      <c r="B20" s="45">
        <v>7827314.9860332031</v>
      </c>
      <c r="C20" s="46">
        <v>3.9832004757121231E-2</v>
      </c>
      <c r="D20" s="47">
        <v>1.2385893027468065E-2</v>
      </c>
      <c r="E20" s="48">
        <v>95762.185918442905</v>
      </c>
      <c r="H20" s="149"/>
      <c r="I20" s="151"/>
    </row>
    <row r="21" spans="1:9" s="54" customFormat="1" ht="18" customHeight="1" x14ac:dyDescent="0.25">
      <c r="A21" s="44">
        <v>2023</v>
      </c>
      <c r="B21" s="45">
        <v>8243389.5689223018</v>
      </c>
      <c r="C21" s="46">
        <v>5.3156744507091958E-2</v>
      </c>
      <c r="D21" s="47">
        <v>5.6165261960809953E-3</v>
      </c>
      <c r="E21" s="48">
        <v>46040.625081498176</v>
      </c>
      <c r="H21" s="149"/>
      <c r="I21" s="151"/>
    </row>
    <row r="22" spans="1:9" s="54" customFormat="1" ht="18" customHeight="1" x14ac:dyDescent="0.3">
      <c r="A22" s="44">
        <v>2024</v>
      </c>
      <c r="B22" s="45">
        <v>8553900.7572941445</v>
      </c>
      <c r="C22" s="46">
        <v>3.7667901750327859E-2</v>
      </c>
      <c r="D22" s="47">
        <v>6.3044987082032655E-3</v>
      </c>
      <c r="E22" s="48">
        <v>53590.196947034448</v>
      </c>
      <c r="H22" s="150"/>
      <c r="I22" s="151"/>
    </row>
    <row r="23" spans="1:9" s="54" customFormat="1" ht="18" customHeight="1" x14ac:dyDescent="0.3">
      <c r="A23" s="44">
        <v>2025</v>
      </c>
      <c r="B23" s="45">
        <v>8850342.6297421549</v>
      </c>
      <c r="C23" s="46">
        <v>3.4655753072097006E-2</v>
      </c>
      <c r="D23" s="47">
        <v>6.483434950218081E-3</v>
      </c>
      <c r="E23" s="48">
        <v>57010.99365824461</v>
      </c>
      <c r="H23" s="150"/>
      <c r="I23" s="151"/>
    </row>
    <row r="24" spans="1:9" s="54" customFormat="1" ht="18" customHeight="1" x14ac:dyDescent="0.3">
      <c r="A24" s="44">
        <v>2026</v>
      </c>
      <c r="B24" s="45">
        <v>9150503.9738419391</v>
      </c>
      <c r="C24" s="46">
        <v>3.3915223020979157E-2</v>
      </c>
      <c r="D24" s="47">
        <v>6.082917529943499E-3</v>
      </c>
      <c r="E24" s="48">
        <v>55325.222265930846</v>
      </c>
      <c r="H24" s="150"/>
      <c r="I24" s="151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96</v>
      </c>
      <c r="B26" s="3"/>
      <c r="C26" s="3"/>
    </row>
    <row r="27" spans="1:9" ht="21.75" customHeight="1" x14ac:dyDescent="0.3">
      <c r="A27" s="30" t="s">
        <v>220</v>
      </c>
      <c r="B27" s="3"/>
      <c r="C27" s="3"/>
    </row>
    <row r="28" spans="1:9" ht="21.75" customHeight="1" x14ac:dyDescent="0.3">
      <c r="A28" s="141" t="s">
        <v>239</v>
      </c>
      <c r="B28" s="3"/>
      <c r="C28" s="3"/>
    </row>
    <row r="29" spans="1:9" ht="21.75" customHeight="1" x14ac:dyDescent="0.3">
      <c r="A29" s="139"/>
      <c r="B29" s="3"/>
      <c r="C29" s="3"/>
    </row>
    <row r="30" spans="1:9" ht="21.75" customHeight="1" x14ac:dyDescent="0.3">
      <c r="A30" s="202" t="str">
        <f>Headings!F13</f>
        <v>Page 13</v>
      </c>
      <c r="B30" s="203"/>
      <c r="C30" s="203"/>
      <c r="D30" s="203"/>
      <c r="E30" s="210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Headings!E14</f>
        <v>August 2017 Investment Pool Nominal Rate of Return Forecast</v>
      </c>
      <c r="B1" s="211"/>
      <c r="C1" s="211"/>
      <c r="D1" s="211"/>
    </row>
    <row r="2" spans="1:4" ht="21.75" customHeight="1" x14ac:dyDescent="0.3">
      <c r="A2" s="209" t="s">
        <v>97</v>
      </c>
      <c r="B2" s="210"/>
      <c r="C2" s="210"/>
      <c r="D2" s="210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5.0839999999999996E-2</v>
      </c>
      <c r="C5" s="94" t="s">
        <v>91</v>
      </c>
      <c r="D5" s="52">
        <v>0</v>
      </c>
    </row>
    <row r="6" spans="1:4" s="54" customFormat="1" ht="18" customHeight="1" x14ac:dyDescent="0.25">
      <c r="A6" s="44">
        <v>2008</v>
      </c>
      <c r="B6" s="57">
        <v>3.2959999999999996E-2</v>
      </c>
      <c r="C6" s="46">
        <v>-1.788E-2</v>
      </c>
      <c r="D6" s="47">
        <v>0</v>
      </c>
    </row>
    <row r="7" spans="1:4" s="54" customFormat="1" ht="18" customHeight="1" x14ac:dyDescent="0.25">
      <c r="A7" s="44">
        <v>2009</v>
      </c>
      <c r="B7" s="57">
        <v>1.755E-2</v>
      </c>
      <c r="C7" s="46">
        <v>-1.5409999999999997E-2</v>
      </c>
      <c r="D7" s="47">
        <v>0</v>
      </c>
    </row>
    <row r="8" spans="1:4" s="54" customFormat="1" ht="18" customHeight="1" x14ac:dyDescent="0.25">
      <c r="A8" s="44">
        <v>2010</v>
      </c>
      <c r="B8" s="57">
        <v>9.6100000000000005E-3</v>
      </c>
      <c r="C8" s="46">
        <v>-7.9399999999999991E-3</v>
      </c>
      <c r="D8" s="47">
        <v>0</v>
      </c>
    </row>
    <row r="9" spans="1:4" s="54" customFormat="1" ht="18" customHeight="1" x14ac:dyDescent="0.25">
      <c r="A9" s="44">
        <v>2011</v>
      </c>
      <c r="B9" s="57">
        <v>6.1999999999999998E-3</v>
      </c>
      <c r="C9" s="46">
        <v>-3.4100000000000007E-3</v>
      </c>
      <c r="D9" s="47">
        <v>0</v>
      </c>
    </row>
    <row r="10" spans="1:4" s="54" customFormat="1" ht="18" customHeight="1" x14ac:dyDescent="0.25">
      <c r="A10" s="44">
        <v>2012</v>
      </c>
      <c r="B10" s="57">
        <v>5.5999999999999904E-3</v>
      </c>
      <c r="C10" s="46">
        <v>-6.0000000000000938E-4</v>
      </c>
      <c r="D10" s="47">
        <v>0</v>
      </c>
    </row>
    <row r="11" spans="1:4" s="54" customFormat="1" ht="18" customHeight="1" x14ac:dyDescent="0.25">
      <c r="A11" s="44">
        <v>2013</v>
      </c>
      <c r="B11" s="57">
        <v>5.1000000000000004E-3</v>
      </c>
      <c r="C11" s="46">
        <v>-4.9999999999999004E-4</v>
      </c>
      <c r="D11" s="47">
        <v>0</v>
      </c>
    </row>
    <row r="12" spans="1:4" s="54" customFormat="1" ht="18" customHeight="1" x14ac:dyDescent="0.25">
      <c r="A12" s="44">
        <v>2014</v>
      </c>
      <c r="B12" s="57">
        <v>5.0556999999999894E-3</v>
      </c>
      <c r="C12" s="46">
        <v>-4.4300000000010997E-5</v>
      </c>
      <c r="D12" s="47">
        <v>0</v>
      </c>
    </row>
    <row r="13" spans="1:4" s="54" customFormat="1" ht="18" customHeight="1" x14ac:dyDescent="0.25">
      <c r="A13" s="44">
        <v>2015</v>
      </c>
      <c r="B13" s="57">
        <v>5.9749E-3</v>
      </c>
      <c r="C13" s="46">
        <v>9.1920000000001063E-4</v>
      </c>
      <c r="D13" s="47">
        <v>0</v>
      </c>
    </row>
    <row r="14" spans="1:4" s="54" customFormat="1" ht="18" customHeight="1" thickBot="1" x14ac:dyDescent="0.3">
      <c r="A14" s="44">
        <v>2016</v>
      </c>
      <c r="B14" s="57">
        <v>8.2862999999999999E-3</v>
      </c>
      <c r="C14" s="46">
        <v>2.3113999999999999E-3</v>
      </c>
      <c r="D14" s="47">
        <v>0</v>
      </c>
    </row>
    <row r="15" spans="1:4" s="54" customFormat="1" ht="18" customHeight="1" thickTop="1" x14ac:dyDescent="0.25">
      <c r="A15" s="169">
        <v>2017</v>
      </c>
      <c r="B15" s="164">
        <v>1.1000000000000001E-2</v>
      </c>
      <c r="C15" s="166">
        <v>2.7137000000000012E-3</v>
      </c>
      <c r="D15" s="167">
        <v>0</v>
      </c>
    </row>
    <row r="16" spans="1:4" s="54" customFormat="1" ht="18" customHeight="1" x14ac:dyDescent="0.25">
      <c r="A16" s="44">
        <v>2018</v>
      </c>
      <c r="B16" s="57">
        <v>1.3999999999999999E-2</v>
      </c>
      <c r="C16" s="46">
        <v>2.9999999999999975E-3</v>
      </c>
      <c r="D16" s="47">
        <v>0</v>
      </c>
    </row>
    <row r="17" spans="1:4" s="54" customFormat="1" ht="18" customHeight="1" x14ac:dyDescent="0.25">
      <c r="A17" s="44">
        <v>2019</v>
      </c>
      <c r="B17" s="57">
        <v>1.8000000000000002E-2</v>
      </c>
      <c r="C17" s="46">
        <v>4.0000000000000036E-3</v>
      </c>
      <c r="D17" s="47">
        <v>0</v>
      </c>
    </row>
    <row r="18" spans="1:4" s="54" customFormat="1" ht="18" customHeight="1" x14ac:dyDescent="0.25">
      <c r="A18" s="44">
        <v>2020</v>
      </c>
      <c r="B18" s="57">
        <v>2.1611583212407401E-2</v>
      </c>
      <c r="C18" s="46">
        <v>3.6115832124073988E-3</v>
      </c>
      <c r="D18" s="47">
        <v>0</v>
      </c>
    </row>
    <row r="19" spans="1:4" s="54" customFormat="1" ht="18" customHeight="1" x14ac:dyDescent="0.25">
      <c r="A19" s="44">
        <v>2021</v>
      </c>
      <c r="B19" s="57">
        <v>2.4674078606178498E-2</v>
      </c>
      <c r="C19" s="46">
        <v>3.0624953937710975E-3</v>
      </c>
      <c r="D19" s="47">
        <v>0</v>
      </c>
    </row>
    <row r="20" spans="1:4" s="54" customFormat="1" ht="18" customHeight="1" x14ac:dyDescent="0.25">
      <c r="A20" s="44">
        <v>2022</v>
      </c>
      <c r="B20" s="57">
        <v>2.69503880020391E-2</v>
      </c>
      <c r="C20" s="46">
        <v>2.2763093958606019E-3</v>
      </c>
      <c r="D20" s="47">
        <v>0</v>
      </c>
    </row>
    <row r="21" spans="1:4" s="54" customFormat="1" ht="18" customHeight="1" x14ac:dyDescent="0.25">
      <c r="A21" s="44">
        <v>2023</v>
      </c>
      <c r="B21" s="57">
        <v>2.8640489815350199E-2</v>
      </c>
      <c r="C21" s="46">
        <v>1.6901018133110984E-3</v>
      </c>
      <c r="D21" s="47">
        <v>0</v>
      </c>
    </row>
    <row r="22" spans="1:4" s="54" customFormat="1" ht="18" customHeight="1" x14ac:dyDescent="0.25">
      <c r="A22" s="44">
        <v>2024</v>
      </c>
      <c r="B22" s="57">
        <v>2.99093664012311E-2</v>
      </c>
      <c r="C22" s="46">
        <v>1.2688765858809015E-3</v>
      </c>
      <c r="D22" s="47">
        <v>0</v>
      </c>
    </row>
    <row r="23" spans="1:4" ht="18" customHeight="1" x14ac:dyDescent="0.3">
      <c r="A23" s="44">
        <v>2025</v>
      </c>
      <c r="B23" s="57">
        <v>3.0864723061301499E-2</v>
      </c>
      <c r="C23" s="46">
        <v>9.553566600703986E-4</v>
      </c>
      <c r="D23" s="47">
        <v>0</v>
      </c>
    </row>
    <row r="24" spans="1:4" s="160" customFormat="1" ht="18" customHeight="1" x14ac:dyDescent="0.3">
      <c r="A24" s="44">
        <v>2026</v>
      </c>
      <c r="B24" s="57">
        <v>3.1584924767300002E-2</v>
      </c>
      <c r="C24" s="46">
        <v>7.2020170599850289E-4</v>
      </c>
      <c r="D24" s="47">
        <v>0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22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Headings!F14</f>
        <v>Page 14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Headings!E15</f>
        <v>August 2017 Investment Pool Real Rate of Return Forecast</v>
      </c>
      <c r="B1" s="211"/>
      <c r="C1" s="211"/>
      <c r="D1" s="211"/>
    </row>
    <row r="2" spans="1:4" ht="21.75" customHeight="1" x14ac:dyDescent="0.3">
      <c r="A2" s="209" t="s">
        <v>97</v>
      </c>
      <c r="B2" s="210"/>
      <c r="C2" s="210"/>
      <c r="D2" s="210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1.1585042846014026E-2</v>
      </c>
      <c r="C5" s="83" t="s">
        <v>91</v>
      </c>
      <c r="D5" s="52">
        <v>0</v>
      </c>
    </row>
    <row r="6" spans="1:4" s="54" customFormat="1" ht="18" customHeight="1" x14ac:dyDescent="0.25">
      <c r="A6" s="44">
        <v>2008</v>
      </c>
      <c r="B6" s="57">
        <v>-8.69965708284548E-3</v>
      </c>
      <c r="C6" s="46">
        <v>-2.0284699928859506E-2</v>
      </c>
      <c r="D6" s="47">
        <v>0</v>
      </c>
    </row>
    <row r="7" spans="1:4" s="54" customFormat="1" ht="18" customHeight="1" x14ac:dyDescent="0.25">
      <c r="A7" s="44">
        <v>2009</v>
      </c>
      <c r="B7" s="57">
        <v>1.1657044481214518E-2</v>
      </c>
      <c r="C7" s="46">
        <v>2.0356701564059998E-2</v>
      </c>
      <c r="D7" s="47">
        <v>0</v>
      </c>
    </row>
    <row r="8" spans="1:4" s="54" customFormat="1" ht="18" customHeight="1" x14ac:dyDescent="0.25">
      <c r="A8" s="44">
        <v>2010</v>
      </c>
      <c r="B8" s="57">
        <v>6.6483265032442063E-3</v>
      </c>
      <c r="C8" s="46">
        <v>-5.0087179779703117E-3</v>
      </c>
      <c r="D8" s="47">
        <v>0</v>
      </c>
    </row>
    <row r="9" spans="1:4" s="54" customFormat="1" ht="18" customHeight="1" x14ac:dyDescent="0.25">
      <c r="A9" s="44">
        <v>2011</v>
      </c>
      <c r="B9" s="57">
        <v>-2.0048131806757796E-2</v>
      </c>
      <c r="C9" s="46">
        <v>-2.6696458310002003E-2</v>
      </c>
      <c r="D9" s="47">
        <v>0</v>
      </c>
    </row>
    <row r="10" spans="1:4" s="54" customFormat="1" ht="18" customHeight="1" x14ac:dyDescent="0.25">
      <c r="A10" s="44">
        <v>2012</v>
      </c>
      <c r="B10" s="57">
        <v>-1.9251061119654134E-2</v>
      </c>
      <c r="C10" s="46">
        <v>7.9707068710366258E-4</v>
      </c>
      <c r="D10" s="47">
        <v>0</v>
      </c>
    </row>
    <row r="11" spans="1:4" s="54" customFormat="1" ht="18" customHeight="1" x14ac:dyDescent="0.25">
      <c r="A11" s="44">
        <v>2013</v>
      </c>
      <c r="B11" s="57">
        <v>-6.9663760592472146E-3</v>
      </c>
      <c r="C11" s="46">
        <v>1.2284685060406919E-2</v>
      </c>
      <c r="D11" s="47">
        <v>0</v>
      </c>
    </row>
    <row r="12" spans="1:4" s="54" customFormat="1" ht="18" customHeight="1" x14ac:dyDescent="0.25">
      <c r="A12" s="44">
        <v>2014</v>
      </c>
      <c r="B12" s="57">
        <v>-1.3144281885471898E-2</v>
      </c>
      <c r="C12" s="46">
        <v>-6.1779058262246833E-3</v>
      </c>
      <c r="D12" s="47">
        <v>0</v>
      </c>
    </row>
    <row r="13" spans="1:4" s="54" customFormat="1" ht="18" customHeight="1" x14ac:dyDescent="0.25">
      <c r="A13" s="44">
        <v>2015</v>
      </c>
      <c r="B13" s="57">
        <v>-7.5234077565325963E-3</v>
      </c>
      <c r="C13" s="46">
        <v>5.6208741289393016E-3</v>
      </c>
      <c r="D13" s="47">
        <v>0</v>
      </c>
    </row>
    <row r="14" spans="1:4" s="54" customFormat="1" ht="18" customHeight="1" thickBot="1" x14ac:dyDescent="0.3">
      <c r="A14" s="49">
        <v>2016</v>
      </c>
      <c r="B14" s="58">
        <v>-1.3557806575488662E-2</v>
      </c>
      <c r="C14" s="51">
        <v>-6.034398818956066E-3</v>
      </c>
      <c r="D14" s="47">
        <v>0</v>
      </c>
    </row>
    <row r="15" spans="1:4" s="54" customFormat="1" ht="18" customHeight="1" thickTop="1" x14ac:dyDescent="0.25">
      <c r="A15" s="44">
        <v>2017</v>
      </c>
      <c r="B15" s="57">
        <v>-1.8449032861787007E-2</v>
      </c>
      <c r="C15" s="46">
        <v>-4.8912262862983447E-3</v>
      </c>
      <c r="D15" s="167">
        <v>4.5216518996726851E-4</v>
      </c>
    </row>
    <row r="16" spans="1:4" s="54" customFormat="1" ht="18" customHeight="1" x14ac:dyDescent="0.25">
      <c r="A16" s="44">
        <v>2018</v>
      </c>
      <c r="B16" s="57">
        <v>-1.2317126556113833E-2</v>
      </c>
      <c r="C16" s="46">
        <v>6.1319063056731737E-3</v>
      </c>
      <c r="D16" s="47">
        <v>5.2081940582804354E-4</v>
      </c>
    </row>
    <row r="17" spans="1:4" s="54" customFormat="1" ht="18" customHeight="1" x14ac:dyDescent="0.25">
      <c r="A17" s="44">
        <v>2019</v>
      </c>
      <c r="B17" s="57">
        <v>-6.2666549768284341E-3</v>
      </c>
      <c r="C17" s="46">
        <v>6.0504715792853991E-3</v>
      </c>
      <c r="D17" s="47">
        <v>2.7181752669158676E-4</v>
      </c>
    </row>
    <row r="18" spans="1:4" s="54" customFormat="1" ht="18" customHeight="1" x14ac:dyDescent="0.25">
      <c r="A18" s="44">
        <v>2020</v>
      </c>
      <c r="B18" s="57">
        <v>-4.287456010972801E-3</v>
      </c>
      <c r="C18" s="46">
        <v>1.979198965855633E-3</v>
      </c>
      <c r="D18" s="47">
        <v>1.0243448568403313E-4</v>
      </c>
    </row>
    <row r="19" spans="1:4" s="54" customFormat="1" ht="18" customHeight="1" x14ac:dyDescent="0.25">
      <c r="A19" s="44">
        <v>2021</v>
      </c>
      <c r="B19" s="57">
        <v>-8.4271420942116926E-4</v>
      </c>
      <c r="C19" s="46">
        <v>3.4447418015516318E-3</v>
      </c>
      <c r="D19" s="47">
        <v>1.0196427285957821E-4</v>
      </c>
    </row>
    <row r="20" spans="1:4" s="54" customFormat="1" ht="18" customHeight="1" x14ac:dyDescent="0.25">
      <c r="A20" s="44">
        <v>2022</v>
      </c>
      <c r="B20" s="57">
        <v>1.1460551025921362E-3</v>
      </c>
      <c r="C20" s="46">
        <v>1.9887693120133054E-3</v>
      </c>
      <c r="D20" s="47">
        <v>1.7649498015548382E-4</v>
      </c>
    </row>
    <row r="21" spans="1:4" s="54" customFormat="1" ht="18" customHeight="1" x14ac:dyDescent="0.25">
      <c r="A21" s="44">
        <v>2023</v>
      </c>
      <c r="B21" s="57">
        <v>2.6362121066629829E-3</v>
      </c>
      <c r="C21" s="46">
        <v>1.4901570040708467E-3</v>
      </c>
      <c r="D21" s="47">
        <v>7.1073585518055538E-5</v>
      </c>
    </row>
    <row r="22" spans="1:4" s="54" customFormat="1" ht="18" customHeight="1" x14ac:dyDescent="0.25">
      <c r="A22" s="44">
        <v>2024</v>
      </c>
      <c r="B22" s="57">
        <v>3.1693848099134669E-3</v>
      </c>
      <c r="C22" s="46">
        <v>5.3317270325048405E-4</v>
      </c>
      <c r="D22" s="47">
        <v>-1.2638107682816369E-4</v>
      </c>
    </row>
    <row r="23" spans="1:4" ht="18" customHeight="1" x14ac:dyDescent="0.3">
      <c r="A23" s="44">
        <v>2025</v>
      </c>
      <c r="B23" s="57">
        <v>3.996777044464217E-3</v>
      </c>
      <c r="C23" s="46">
        <v>8.2739223455075006E-4</v>
      </c>
      <c r="D23" s="47">
        <v>-2.5793955770203603E-4</v>
      </c>
    </row>
    <row r="24" spans="1:4" s="160" customFormat="1" ht="18" customHeight="1" x14ac:dyDescent="0.3">
      <c r="A24" s="44">
        <v>2026</v>
      </c>
      <c r="B24" s="57">
        <v>4.7169757261671386E-3</v>
      </c>
      <c r="C24" s="46">
        <v>7.2019868170292156E-4</v>
      </c>
      <c r="D24" s="47">
        <v>-2.9099982481683995E-4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45</v>
      </c>
      <c r="B26" s="3"/>
      <c r="C26" s="3"/>
    </row>
    <row r="27" spans="1:4" ht="21.75" customHeight="1" x14ac:dyDescent="0.3">
      <c r="A27" s="30" t="s">
        <v>221</v>
      </c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Headings!F15</f>
        <v>Page 15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Headings!E16</f>
        <v>August 2017 National CPI-U Forecast</v>
      </c>
      <c r="B1" s="211"/>
      <c r="C1" s="211"/>
      <c r="D1" s="211"/>
    </row>
    <row r="2" spans="1:4" ht="21.75" customHeight="1" x14ac:dyDescent="0.3">
      <c r="A2" s="209" t="s">
        <v>97</v>
      </c>
      <c r="B2" s="210"/>
      <c r="C2" s="210"/>
      <c r="D2" s="210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2.84821428571429E-2</v>
      </c>
      <c r="C5" s="83" t="s">
        <v>91</v>
      </c>
      <c r="D5" s="52">
        <v>0</v>
      </c>
    </row>
    <row r="6" spans="1:4" s="54" customFormat="1" ht="18" customHeight="1" x14ac:dyDescent="0.25">
      <c r="A6" s="44">
        <v>2008</v>
      </c>
      <c r="B6" s="57">
        <v>3.8395501152684801E-2</v>
      </c>
      <c r="C6" s="46">
        <v>9.9133582955419006E-3</v>
      </c>
      <c r="D6" s="47">
        <v>0</v>
      </c>
    </row>
    <row r="7" spans="1:4" s="54" customFormat="1" ht="18" customHeight="1" x14ac:dyDescent="0.25">
      <c r="A7" s="44">
        <v>2009</v>
      </c>
      <c r="B7" s="57">
        <v>-3.5577767146764898E-3</v>
      </c>
      <c r="C7" s="46">
        <v>-4.1953277867361291E-2</v>
      </c>
      <c r="D7" s="47">
        <v>0</v>
      </c>
    </row>
    <row r="8" spans="1:4" s="54" customFormat="1" ht="18" customHeight="1" x14ac:dyDescent="0.25">
      <c r="A8" s="44">
        <v>2010</v>
      </c>
      <c r="B8" s="57">
        <v>1.64027650242148E-2</v>
      </c>
      <c r="C8" s="46">
        <v>1.996054173889129E-2</v>
      </c>
      <c r="D8" s="47">
        <v>0</v>
      </c>
    </row>
    <row r="9" spans="1:4" s="54" customFormat="1" ht="18" customHeight="1" x14ac:dyDescent="0.25">
      <c r="A9" s="44">
        <v>2011</v>
      </c>
      <c r="B9" s="57">
        <v>3.1565285981582696E-2</v>
      </c>
      <c r="C9" s="46">
        <v>1.5162520957367896E-2</v>
      </c>
      <c r="D9" s="47">
        <v>0</v>
      </c>
    </row>
    <row r="10" spans="1:4" s="54" customFormat="1" ht="18" customHeight="1" x14ac:dyDescent="0.25">
      <c r="A10" s="44">
        <v>2012</v>
      </c>
      <c r="B10" s="57">
        <v>2.0694499397614301E-2</v>
      </c>
      <c r="C10" s="46">
        <v>-1.0870786583968395E-2</v>
      </c>
      <c r="D10" s="47">
        <v>0</v>
      </c>
    </row>
    <row r="11" spans="1:4" s="54" customFormat="1" ht="18" customHeight="1" x14ac:dyDescent="0.25">
      <c r="A11" s="44">
        <v>2013</v>
      </c>
      <c r="B11" s="57">
        <v>1.46475953204352E-2</v>
      </c>
      <c r="C11" s="46">
        <v>-6.0469040771791004E-3</v>
      </c>
      <c r="D11" s="47">
        <v>0</v>
      </c>
    </row>
    <row r="12" spans="1:4" s="54" customFormat="1" ht="18" customHeight="1" x14ac:dyDescent="0.25">
      <c r="A12" s="44">
        <v>2014</v>
      </c>
      <c r="B12" s="57">
        <v>1.62218778572869E-2</v>
      </c>
      <c r="C12" s="46">
        <v>1.5742825368517E-3</v>
      </c>
      <c r="D12" s="47">
        <v>0</v>
      </c>
    </row>
    <row r="13" spans="1:4" s="54" customFormat="1" ht="18" customHeight="1" x14ac:dyDescent="0.25">
      <c r="A13" s="44">
        <v>2015</v>
      </c>
      <c r="B13" s="57">
        <v>1.1869762097864701E-3</v>
      </c>
      <c r="C13" s="46">
        <v>-1.503490164750043E-2</v>
      </c>
      <c r="D13" s="47">
        <v>0</v>
      </c>
    </row>
    <row r="14" spans="1:4" s="54" customFormat="1" ht="18" customHeight="1" thickBot="1" x14ac:dyDescent="0.3">
      <c r="A14" s="44">
        <v>2016</v>
      </c>
      <c r="B14" s="57">
        <v>1.26151288726126E-2</v>
      </c>
      <c r="C14" s="46">
        <v>1.142815266282613E-2</v>
      </c>
      <c r="D14" s="47">
        <v>0</v>
      </c>
    </row>
    <row r="15" spans="1:4" s="54" customFormat="1" ht="18" customHeight="1" thickTop="1" x14ac:dyDescent="0.25">
      <c r="A15" s="169">
        <v>2017</v>
      </c>
      <c r="B15" s="164">
        <v>2.2476010477978502E-2</v>
      </c>
      <c r="C15" s="166">
        <v>9.8608816053659017E-3</v>
      </c>
      <c r="D15" s="167">
        <v>-1.5241072905337986E-3</v>
      </c>
    </row>
    <row r="16" spans="1:4" s="54" customFormat="1" ht="18" customHeight="1" x14ac:dyDescent="0.25">
      <c r="A16" s="44">
        <v>2018</v>
      </c>
      <c r="B16" s="57">
        <v>2.2084675856956202E-2</v>
      </c>
      <c r="C16" s="46">
        <v>-3.9133462102229968E-4</v>
      </c>
      <c r="D16" s="47">
        <v>-1.3048884696889966E-3</v>
      </c>
    </row>
    <row r="17" spans="1:4" s="54" customFormat="1" ht="18" customHeight="1" x14ac:dyDescent="0.25">
      <c r="A17" s="44">
        <v>2019</v>
      </c>
      <c r="B17" s="57">
        <v>2.4360430953579801E-2</v>
      </c>
      <c r="C17" s="46">
        <v>2.2757550966235988E-3</v>
      </c>
      <c r="D17" s="47">
        <v>-6.1099791036129877E-4</v>
      </c>
    </row>
    <row r="18" spans="1:4" s="54" customFormat="1" ht="18" customHeight="1" x14ac:dyDescent="0.25">
      <c r="A18" s="44">
        <v>2020</v>
      </c>
      <c r="B18" s="57">
        <v>2.69734908403753E-2</v>
      </c>
      <c r="C18" s="46">
        <v>2.6130598867954991E-3</v>
      </c>
      <c r="D18" s="47">
        <v>-2.1375807618220083E-4</v>
      </c>
    </row>
    <row r="19" spans="1:4" s="54" customFormat="1" ht="18" customHeight="1" x14ac:dyDescent="0.25">
      <c r="A19" s="44">
        <v>2021</v>
      </c>
      <c r="B19" s="57">
        <v>2.54684404777622E-2</v>
      </c>
      <c r="C19" s="46">
        <v>-1.5050503626131001E-3</v>
      </c>
      <c r="D19" s="47">
        <v>-4.6976200526080078E-4</v>
      </c>
    </row>
    <row r="20" spans="1:4" s="54" customFormat="1" ht="18" customHeight="1" x14ac:dyDescent="0.25">
      <c r="A20" s="44">
        <v>2022</v>
      </c>
      <c r="B20" s="57">
        <v>2.5298819729545299E-2</v>
      </c>
      <c r="C20" s="46">
        <v>-1.6962074821690043E-4</v>
      </c>
      <c r="D20" s="47">
        <v>-4.2845461750930236E-4</v>
      </c>
    </row>
    <row r="21" spans="1:4" s="54" customFormat="1" ht="18" customHeight="1" x14ac:dyDescent="0.25">
      <c r="A21" s="44">
        <v>2023</v>
      </c>
      <c r="B21" s="57">
        <v>2.5849842818055298E-2</v>
      </c>
      <c r="C21" s="46">
        <v>5.5102308850999912E-4</v>
      </c>
      <c r="D21" s="47">
        <v>-4.0633432993302659E-5</v>
      </c>
    </row>
    <row r="22" spans="1:4" s="54" customFormat="1" ht="18" customHeight="1" x14ac:dyDescent="0.25">
      <c r="A22" s="44">
        <v>2024</v>
      </c>
      <c r="B22" s="57">
        <v>2.5998204349631304E-2</v>
      </c>
      <c r="C22" s="46">
        <v>1.4836153157600507E-4</v>
      </c>
      <c r="D22" s="47">
        <v>5.0386318061760096E-4</v>
      </c>
    </row>
    <row r="23" spans="1:4" ht="18" customHeight="1" x14ac:dyDescent="0.3">
      <c r="A23" s="44">
        <v>2025</v>
      </c>
      <c r="B23" s="57">
        <v>2.6114775211816901E-2</v>
      </c>
      <c r="C23" s="46">
        <v>1.1657086218559709E-4</v>
      </c>
      <c r="D23" s="47">
        <v>7.2043962366869982E-4</v>
      </c>
    </row>
    <row r="24" spans="1:4" s="160" customFormat="1" ht="18" customHeight="1" x14ac:dyDescent="0.3">
      <c r="A24" s="44">
        <v>2026</v>
      </c>
      <c r="B24" s="57">
        <v>2.5855795519512701E-2</v>
      </c>
      <c r="C24" s="46">
        <v>-2.5897969230419954E-4</v>
      </c>
      <c r="D24" s="47">
        <v>7.2965693481380142E-4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148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Headings!F16</f>
        <v>Page 16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09" t="str">
        <f>Headings!E17</f>
        <v>August 2017 National CPI-W Forecast</v>
      </c>
      <c r="B1" s="211"/>
      <c r="C1" s="211"/>
      <c r="D1" s="211"/>
    </row>
    <row r="2" spans="1:5" ht="21.75" customHeight="1" x14ac:dyDescent="0.3">
      <c r="A2" s="209" t="s">
        <v>97</v>
      </c>
      <c r="B2" s="210"/>
      <c r="C2" s="210"/>
      <c r="D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5" s="54" customFormat="1" ht="18" customHeight="1" x14ac:dyDescent="0.25">
      <c r="A5" s="39">
        <v>2007</v>
      </c>
      <c r="B5" s="42">
        <v>2.8751902587519099E-2</v>
      </c>
      <c r="C5" s="83" t="s">
        <v>91</v>
      </c>
      <c r="D5" s="94">
        <v>0</v>
      </c>
    </row>
    <row r="6" spans="1:5" s="54" customFormat="1" ht="18" customHeight="1" x14ac:dyDescent="0.25">
      <c r="A6" s="44">
        <v>2008</v>
      </c>
      <c r="B6" s="57">
        <v>4.0864637736909896E-2</v>
      </c>
      <c r="C6" s="46">
        <v>1.2112735149390798E-2</v>
      </c>
      <c r="D6" s="84">
        <v>0</v>
      </c>
    </row>
    <row r="7" spans="1:5" s="54" customFormat="1" ht="18" customHeight="1" x14ac:dyDescent="0.25">
      <c r="A7" s="44">
        <v>2009</v>
      </c>
      <c r="B7" s="57">
        <v>-6.7423822452180506E-3</v>
      </c>
      <c r="C7" s="46">
        <v>-4.7607019982127949E-2</v>
      </c>
      <c r="D7" s="84">
        <v>0</v>
      </c>
    </row>
    <row r="8" spans="1:5" s="54" customFormat="1" ht="18" customHeight="1" x14ac:dyDescent="0.25">
      <c r="A8" s="44">
        <v>2010</v>
      </c>
      <c r="B8" s="57">
        <v>2.0688832705242501E-2</v>
      </c>
      <c r="C8" s="46">
        <v>2.7431214950460553E-2</v>
      </c>
      <c r="D8" s="84">
        <v>0</v>
      </c>
    </row>
    <row r="9" spans="1:5" s="54" customFormat="1" ht="18" customHeight="1" x14ac:dyDescent="0.25">
      <c r="A9" s="44">
        <v>2011</v>
      </c>
      <c r="B9" s="57">
        <v>3.5556884940200997E-2</v>
      </c>
      <c r="C9" s="46">
        <v>1.4868052234958497E-2</v>
      </c>
      <c r="D9" s="84">
        <v>0</v>
      </c>
    </row>
    <row r="10" spans="1:5" s="54" customFormat="1" ht="18" customHeight="1" x14ac:dyDescent="0.25">
      <c r="A10" s="44">
        <v>2012</v>
      </c>
      <c r="B10" s="57">
        <v>2.10041746586935E-2</v>
      </c>
      <c r="C10" s="46">
        <v>-1.4552710281507498E-2</v>
      </c>
      <c r="D10" s="84">
        <v>0</v>
      </c>
    </row>
    <row r="11" spans="1:5" s="54" customFormat="1" ht="18" customHeight="1" x14ac:dyDescent="0.25">
      <c r="A11" s="44">
        <v>2013</v>
      </c>
      <c r="B11" s="57">
        <v>1.3680827833743602E-2</v>
      </c>
      <c r="C11" s="46">
        <v>-7.323346824949898E-3</v>
      </c>
      <c r="D11" s="84">
        <v>0</v>
      </c>
    </row>
    <row r="12" spans="1:5" s="54" customFormat="1" ht="18" customHeight="1" x14ac:dyDescent="0.25">
      <c r="A12" s="44">
        <v>2014</v>
      </c>
      <c r="B12" s="57">
        <v>1.50311349880516E-2</v>
      </c>
      <c r="C12" s="46">
        <v>1.3503071543079989E-3</v>
      </c>
      <c r="D12" s="84">
        <v>0</v>
      </c>
      <c r="E12" s="59"/>
    </row>
    <row r="13" spans="1:5" s="54" customFormat="1" ht="18" customHeight="1" x14ac:dyDescent="0.25">
      <c r="A13" s="44">
        <v>2015</v>
      </c>
      <c r="B13" s="57">
        <v>-4.1285211645779498E-3</v>
      </c>
      <c r="C13" s="46">
        <v>-1.9159656152629552E-2</v>
      </c>
      <c r="D13" s="84">
        <v>0</v>
      </c>
    </row>
    <row r="14" spans="1:5" s="54" customFormat="1" ht="18" customHeight="1" thickBot="1" x14ac:dyDescent="0.3">
      <c r="A14" s="44">
        <v>2016</v>
      </c>
      <c r="B14" s="57">
        <v>9.7752469695009305E-3</v>
      </c>
      <c r="C14" s="46">
        <v>1.390376813407888E-2</v>
      </c>
      <c r="D14" s="84">
        <v>0</v>
      </c>
    </row>
    <row r="15" spans="1:5" s="54" customFormat="1" ht="18" customHeight="1" thickTop="1" x14ac:dyDescent="0.25">
      <c r="A15" s="169">
        <v>2017</v>
      </c>
      <c r="B15" s="164">
        <v>2.1956422927300098E-2</v>
      </c>
      <c r="C15" s="166">
        <v>1.2181175957799167E-2</v>
      </c>
      <c r="D15" s="170">
        <v>-2.0764736179275031E-3</v>
      </c>
    </row>
    <row r="16" spans="1:5" s="54" customFormat="1" ht="18" customHeight="1" x14ac:dyDescent="0.25">
      <c r="A16" s="44">
        <v>2018</v>
      </c>
      <c r="B16" s="57">
        <v>2.1878724011445101E-2</v>
      </c>
      <c r="C16" s="46">
        <v>-7.7698915854997053E-5</v>
      </c>
      <c r="D16" s="84">
        <v>-1.3549734647713974E-3</v>
      </c>
    </row>
    <row r="17" spans="1:4" s="54" customFormat="1" ht="18" customHeight="1" x14ac:dyDescent="0.25">
      <c r="A17" s="44">
        <v>2019</v>
      </c>
      <c r="B17" s="57">
        <v>2.3443394669639499E-2</v>
      </c>
      <c r="C17" s="46">
        <v>1.5646706581943989E-3</v>
      </c>
      <c r="D17" s="84">
        <v>-5.639925077782007E-4</v>
      </c>
    </row>
    <row r="18" spans="1:4" s="54" customFormat="1" ht="18" customHeight="1" x14ac:dyDescent="0.25">
      <c r="A18" s="44">
        <v>2020</v>
      </c>
      <c r="B18" s="57">
        <v>2.7092622566196399E-2</v>
      </c>
      <c r="C18" s="46">
        <v>3.6492278965568996E-3</v>
      </c>
      <c r="D18" s="84">
        <v>-1.862318184169022E-4</v>
      </c>
    </row>
    <row r="19" spans="1:4" s="54" customFormat="1" ht="18" customHeight="1" x14ac:dyDescent="0.25">
      <c r="A19" s="44">
        <v>2021</v>
      </c>
      <c r="B19" s="57">
        <v>2.6201460418665602E-2</v>
      </c>
      <c r="C19" s="46">
        <v>-8.911621475307975E-4</v>
      </c>
      <c r="D19" s="84">
        <v>-3.6668026192369571E-4</v>
      </c>
    </row>
    <row r="20" spans="1:4" s="54" customFormat="1" ht="18" customHeight="1" x14ac:dyDescent="0.25">
      <c r="A20" s="44">
        <v>2022</v>
      </c>
      <c r="B20" s="57">
        <v>2.6425071232699202E-2</v>
      </c>
      <c r="C20" s="46">
        <v>2.2361081403360003E-4</v>
      </c>
      <c r="D20" s="84">
        <v>-3.4811490140199824E-4</v>
      </c>
    </row>
    <row r="21" spans="1:4" s="54" customFormat="1" ht="18" customHeight="1" x14ac:dyDescent="0.25">
      <c r="A21" s="44">
        <v>2023</v>
      </c>
      <c r="B21" s="57">
        <v>2.7144843070609798E-2</v>
      </c>
      <c r="C21" s="46">
        <v>7.1977183791059607E-4</v>
      </c>
      <c r="D21" s="84">
        <v>-4.2021177918502572E-5</v>
      </c>
    </row>
    <row r="22" spans="1:4" s="54" customFormat="1" ht="18" customHeight="1" x14ac:dyDescent="0.25">
      <c r="A22" s="44">
        <v>2024</v>
      </c>
      <c r="B22" s="57">
        <v>2.7637838220259399E-2</v>
      </c>
      <c r="C22" s="46">
        <v>4.9299514964960128E-4</v>
      </c>
      <c r="D22" s="84">
        <v>3.9736620336080011E-4</v>
      </c>
    </row>
    <row r="23" spans="1:4" ht="18" customHeight="1" x14ac:dyDescent="0.3">
      <c r="A23" s="44">
        <v>2025</v>
      </c>
      <c r="B23" s="57">
        <v>2.7948659622628502E-2</v>
      </c>
      <c r="C23" s="46">
        <v>3.1082140236910263E-4</v>
      </c>
      <c r="D23" s="84">
        <v>5.7450195492230252E-4</v>
      </c>
    </row>
    <row r="24" spans="1:4" s="160" customFormat="1" ht="18" customHeight="1" x14ac:dyDescent="0.3">
      <c r="A24" s="44">
        <v>2026</v>
      </c>
      <c r="B24" s="57">
        <v>2.7935541045798901E-2</v>
      </c>
      <c r="C24" s="46">
        <v>-1.3118576829600909E-5</v>
      </c>
      <c r="D24" s="84">
        <v>5.8583836150690252E-4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185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Headings!F17</f>
        <v>Page 17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Headings!E18</f>
        <v>August 2017 Seattle Annual CPI-U Forecast</v>
      </c>
      <c r="B1" s="211"/>
      <c r="C1" s="211"/>
      <c r="D1" s="211"/>
    </row>
    <row r="2" spans="1:4" ht="21.75" customHeight="1" x14ac:dyDescent="0.3">
      <c r="A2" s="209" t="s">
        <v>97</v>
      </c>
      <c r="B2" s="210"/>
      <c r="C2" s="210"/>
      <c r="D2" s="210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3.8805394990366102E-2</v>
      </c>
      <c r="C5" s="83" t="s">
        <v>91</v>
      </c>
      <c r="D5" s="52">
        <v>0</v>
      </c>
    </row>
    <row r="6" spans="1:4" s="54" customFormat="1" ht="18" customHeight="1" x14ac:dyDescent="0.25">
      <c r="A6" s="44">
        <v>2008</v>
      </c>
      <c r="B6" s="57">
        <v>4.20252624550208E-2</v>
      </c>
      <c r="C6" s="46">
        <v>3.2198674646546979E-3</v>
      </c>
      <c r="D6" s="47">
        <v>0</v>
      </c>
    </row>
    <row r="7" spans="1:4" s="54" customFormat="1" ht="18" customHeight="1" x14ac:dyDescent="0.25">
      <c r="A7" s="44">
        <v>2009</v>
      </c>
      <c r="B7" s="57">
        <v>5.8250526212737493E-3</v>
      </c>
      <c r="C7" s="46">
        <v>-3.6200209833747048E-2</v>
      </c>
      <c r="D7" s="47">
        <v>0</v>
      </c>
    </row>
    <row r="8" spans="1:4" s="54" customFormat="1" ht="18" customHeight="1" x14ac:dyDescent="0.25">
      <c r="A8" s="44">
        <v>2010</v>
      </c>
      <c r="B8" s="57">
        <v>2.9421133664857503E-3</v>
      </c>
      <c r="C8" s="46">
        <v>-2.882939254787999E-3</v>
      </c>
      <c r="D8" s="47">
        <v>0</v>
      </c>
    </row>
    <row r="9" spans="1:4" s="54" customFormat="1" ht="18" customHeight="1" x14ac:dyDescent="0.25">
      <c r="A9" s="44">
        <v>2011</v>
      </c>
      <c r="B9" s="57">
        <v>2.67851234930058E-2</v>
      </c>
      <c r="C9" s="46">
        <v>2.3843010126520049E-2</v>
      </c>
      <c r="D9" s="47">
        <v>0</v>
      </c>
    </row>
    <row r="10" spans="1:4" s="54" customFormat="1" ht="18" customHeight="1" x14ac:dyDescent="0.25">
      <c r="A10" s="44">
        <v>2012</v>
      </c>
      <c r="B10" s="57">
        <v>2.53388610830667E-2</v>
      </c>
      <c r="C10" s="46">
        <v>-1.4462624099391003E-3</v>
      </c>
      <c r="D10" s="47">
        <v>0</v>
      </c>
    </row>
    <row r="11" spans="1:4" s="54" customFormat="1" ht="18" customHeight="1" x14ac:dyDescent="0.25">
      <c r="A11" s="44">
        <v>2013</v>
      </c>
      <c r="B11" s="57">
        <v>1.2151024666579899E-2</v>
      </c>
      <c r="C11" s="46">
        <v>-1.3187836416486801E-2</v>
      </c>
      <c r="D11" s="47">
        <v>0</v>
      </c>
    </row>
    <row r="12" spans="1:4" s="54" customFormat="1" ht="18" customHeight="1" x14ac:dyDescent="0.25">
      <c r="A12" s="44">
        <v>2014</v>
      </c>
      <c r="B12" s="57">
        <v>1.8442393909663398E-2</v>
      </c>
      <c r="C12" s="47">
        <v>6.2913692430834993E-3</v>
      </c>
      <c r="D12" s="47">
        <v>0</v>
      </c>
    </row>
    <row r="13" spans="1:4" s="54" customFormat="1" ht="18" customHeight="1" x14ac:dyDescent="0.25">
      <c r="A13" s="44">
        <v>2015</v>
      </c>
      <c r="B13" s="57">
        <v>1.36006308481493E-2</v>
      </c>
      <c r="C13" s="46">
        <v>-4.8417630615140983E-3</v>
      </c>
      <c r="D13" s="47">
        <v>0</v>
      </c>
    </row>
    <row r="14" spans="1:4" s="54" customFormat="1" ht="18" customHeight="1" thickBot="1" x14ac:dyDescent="0.3">
      <c r="A14" s="44">
        <v>2016</v>
      </c>
      <c r="B14" s="57">
        <v>2.2144335188720003E-2</v>
      </c>
      <c r="C14" s="46">
        <v>8.5437043405707028E-3</v>
      </c>
      <c r="D14" s="47">
        <v>0</v>
      </c>
    </row>
    <row r="15" spans="1:4" s="54" customFormat="1" ht="18" customHeight="1" thickTop="1" x14ac:dyDescent="0.25">
      <c r="A15" s="169">
        <v>2017</v>
      </c>
      <c r="B15" s="164">
        <v>3.1025385432522801E-2</v>
      </c>
      <c r="C15" s="166">
        <v>8.8810502438027988E-3</v>
      </c>
      <c r="D15" s="167">
        <v>-5.7305759626069888E-4</v>
      </c>
    </row>
    <row r="16" spans="1:4" s="54" customFormat="1" ht="18" customHeight="1" x14ac:dyDescent="0.25">
      <c r="A16" s="44">
        <v>2018</v>
      </c>
      <c r="B16" s="57">
        <v>2.8181677808789898E-2</v>
      </c>
      <c r="C16" s="46">
        <v>-2.843707623732903E-3</v>
      </c>
      <c r="D16" s="47">
        <v>-9.2701059356200405E-4</v>
      </c>
    </row>
    <row r="17" spans="1:4" s="54" customFormat="1" ht="18" customHeight="1" x14ac:dyDescent="0.25">
      <c r="A17" s="44">
        <v>2019</v>
      </c>
      <c r="B17" s="57">
        <v>2.6194950836395E-2</v>
      </c>
      <c r="C17" s="46">
        <v>-1.9867269723948984E-3</v>
      </c>
      <c r="D17" s="47">
        <v>-4.7673284395709919E-4</v>
      </c>
    </row>
    <row r="18" spans="1:4" s="54" customFormat="1" ht="18" customHeight="1" x14ac:dyDescent="0.25">
      <c r="A18" s="44">
        <v>2020</v>
      </c>
      <c r="B18" s="57">
        <v>2.7852542845309598E-2</v>
      </c>
      <c r="C18" s="46">
        <v>1.6575920089145976E-3</v>
      </c>
      <c r="D18" s="47">
        <v>-1.8648201451740287E-4</v>
      </c>
    </row>
    <row r="19" spans="1:4" s="54" customFormat="1" ht="18" customHeight="1" x14ac:dyDescent="0.25">
      <c r="A19" s="44">
        <v>2021</v>
      </c>
      <c r="B19" s="57">
        <v>2.7449276941526799E-2</v>
      </c>
      <c r="C19" s="46">
        <v>-4.0326590378279847E-4</v>
      </c>
      <c r="D19" s="47">
        <v>-1.8361798395110165E-4</v>
      </c>
    </row>
    <row r="20" spans="1:4" s="54" customFormat="1" ht="18" customHeight="1" x14ac:dyDescent="0.25">
      <c r="A20" s="44">
        <v>2022</v>
      </c>
      <c r="B20" s="57">
        <v>2.8488995735346499E-2</v>
      </c>
      <c r="C20" s="46">
        <v>1.0397187938196994E-3</v>
      </c>
      <c r="D20" s="47">
        <v>-3.1119873674180162E-4</v>
      </c>
    </row>
    <row r="21" spans="1:4" s="54" customFormat="1" ht="18" customHeight="1" x14ac:dyDescent="0.25">
      <c r="A21" s="44">
        <v>2023</v>
      </c>
      <c r="B21" s="57">
        <v>2.8564774275957799E-2</v>
      </c>
      <c r="C21" s="46">
        <v>7.5778540611300821E-5</v>
      </c>
      <c r="D21" s="47">
        <v>-1.2513827693319893E-4</v>
      </c>
    </row>
    <row r="22" spans="1:4" s="54" customFormat="1" ht="18" customHeight="1" x14ac:dyDescent="0.25">
      <c r="A22" s="44">
        <v>2024</v>
      </c>
      <c r="B22" s="57">
        <v>2.8888331478703701E-2</v>
      </c>
      <c r="C22" s="46">
        <v>3.2355720274590202E-4</v>
      </c>
      <c r="D22" s="47">
        <v>2.225113278638037E-4</v>
      </c>
    </row>
    <row r="23" spans="1:4" ht="18" customHeight="1" x14ac:dyDescent="0.3">
      <c r="A23" s="44">
        <v>2025</v>
      </c>
      <c r="B23" s="57">
        <v>2.89514608763441E-2</v>
      </c>
      <c r="C23" s="46">
        <v>6.3129397640398349E-5</v>
      </c>
      <c r="D23" s="47">
        <v>4.537511568927996E-4</v>
      </c>
    </row>
    <row r="24" spans="1:4" s="160" customFormat="1" ht="18" customHeight="1" x14ac:dyDescent="0.3">
      <c r="A24" s="44">
        <v>2026</v>
      </c>
      <c r="B24" s="57">
        <v>2.8814003380640697E-2</v>
      </c>
      <c r="C24" s="46">
        <v>-1.3745749570340249E-4</v>
      </c>
      <c r="D24" s="47">
        <v>5.1151548001139927E-4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124</v>
      </c>
      <c r="B26" s="3"/>
      <c r="C26" s="3"/>
    </row>
    <row r="27" spans="1:4" ht="21.75" customHeight="1" x14ac:dyDescent="0.3">
      <c r="A27" s="142"/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139"/>
    </row>
    <row r="30" spans="1:4" ht="21.75" customHeight="1" x14ac:dyDescent="0.3">
      <c r="A30" s="202" t="str">
        <f>Headings!F18</f>
        <v>Page 18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Headings!E19</f>
        <v>August 2017 June-June Seattle CPI-W Forecast</v>
      </c>
      <c r="B1" s="211"/>
      <c r="C1" s="211"/>
      <c r="D1" s="211"/>
    </row>
    <row r="2" spans="1:4" ht="21.75" customHeight="1" x14ac:dyDescent="0.3">
      <c r="A2" s="209" t="s">
        <v>97</v>
      </c>
      <c r="B2" s="210"/>
      <c r="C2" s="210"/>
      <c r="D2" s="210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36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3.3099999999999997E-2</v>
      </c>
      <c r="C5" s="83" t="s">
        <v>91</v>
      </c>
      <c r="D5" s="94">
        <v>0</v>
      </c>
    </row>
    <row r="6" spans="1:4" s="54" customFormat="1" ht="18" customHeight="1" x14ac:dyDescent="0.25">
      <c r="A6" s="44">
        <v>2008</v>
      </c>
      <c r="B6" s="57">
        <v>6.1900000000000004E-2</v>
      </c>
      <c r="C6" s="46">
        <v>2.8800000000000006E-2</v>
      </c>
      <c r="D6" s="84">
        <v>0</v>
      </c>
    </row>
    <row r="7" spans="1:4" s="54" customFormat="1" ht="18" customHeight="1" x14ac:dyDescent="0.25">
      <c r="A7" s="44">
        <v>2009</v>
      </c>
      <c r="B7" s="57">
        <v>-7.0999999999999995E-3</v>
      </c>
      <c r="C7" s="46">
        <v>-6.9000000000000006E-2</v>
      </c>
      <c r="D7" s="84">
        <v>0</v>
      </c>
    </row>
    <row r="8" spans="1:4" s="54" customFormat="1" ht="18" customHeight="1" x14ac:dyDescent="0.25">
      <c r="A8" s="44">
        <v>2010</v>
      </c>
      <c r="B8" s="57">
        <v>-5.9999999999999995E-4</v>
      </c>
      <c r="C8" s="46">
        <v>6.4999999999999997E-3</v>
      </c>
      <c r="D8" s="84">
        <v>0</v>
      </c>
    </row>
    <row r="9" spans="1:4" s="54" customFormat="1" ht="18" customHeight="1" x14ac:dyDescent="0.25">
      <c r="A9" s="44">
        <v>2011</v>
      </c>
      <c r="B9" s="57">
        <v>3.7000000000000005E-2</v>
      </c>
      <c r="C9" s="46">
        <v>3.7600000000000008E-2</v>
      </c>
      <c r="D9" s="84">
        <v>0</v>
      </c>
    </row>
    <row r="10" spans="1:4" s="54" customFormat="1" ht="18" customHeight="1" x14ac:dyDescent="0.25">
      <c r="A10" s="44">
        <v>2012</v>
      </c>
      <c r="B10" s="57">
        <v>2.6699999999999998E-2</v>
      </c>
      <c r="C10" s="46">
        <v>-1.0300000000000007E-2</v>
      </c>
      <c r="D10" s="84">
        <v>0</v>
      </c>
    </row>
    <row r="11" spans="1:4" s="54" customFormat="1" ht="18" customHeight="1" x14ac:dyDescent="0.25">
      <c r="A11" s="44">
        <v>2013</v>
      </c>
      <c r="B11" s="57">
        <v>1.1599999999999999E-2</v>
      </c>
      <c r="C11" s="46">
        <v>-1.5099999999999999E-2</v>
      </c>
      <c r="D11" s="84">
        <v>0</v>
      </c>
    </row>
    <row r="12" spans="1:4" s="54" customFormat="1" ht="18" customHeight="1" x14ac:dyDescent="0.25">
      <c r="A12" s="44">
        <v>2014</v>
      </c>
      <c r="B12" s="57">
        <v>2.23E-2</v>
      </c>
      <c r="C12" s="46">
        <v>1.0700000000000001E-2</v>
      </c>
      <c r="D12" s="84">
        <v>0</v>
      </c>
    </row>
    <row r="13" spans="1:4" s="54" customFormat="1" ht="18" customHeight="1" x14ac:dyDescent="0.25">
      <c r="A13" s="44">
        <v>2015</v>
      </c>
      <c r="B13" s="57">
        <v>1.0800000000000001E-2</v>
      </c>
      <c r="C13" s="47">
        <v>-1.15E-2</v>
      </c>
      <c r="D13" s="84">
        <v>0</v>
      </c>
    </row>
    <row r="14" spans="1:4" s="54" customFormat="1" ht="18" customHeight="1" x14ac:dyDescent="0.25">
      <c r="A14" s="44">
        <v>2016</v>
      </c>
      <c r="B14" s="57">
        <v>1.9900000000000001E-2</v>
      </c>
      <c r="C14" s="46">
        <v>9.1000000000000004E-3</v>
      </c>
      <c r="D14" s="84">
        <v>0</v>
      </c>
    </row>
    <row r="15" spans="1:4" s="54" customFormat="1" ht="18" customHeight="1" thickBot="1" x14ac:dyDescent="0.3">
      <c r="A15" s="49">
        <v>2017</v>
      </c>
      <c r="B15" s="58">
        <v>3.0329999999999999E-2</v>
      </c>
      <c r="C15" s="51">
        <v>1.0429999999999998E-2</v>
      </c>
      <c r="D15" s="96">
        <v>2.9999999999998778E-5</v>
      </c>
    </row>
    <row r="16" spans="1:4" s="54" customFormat="1" ht="18" customHeight="1" thickTop="1" x14ac:dyDescent="0.25">
      <c r="A16" s="44">
        <v>2018</v>
      </c>
      <c r="B16" s="57">
        <v>2.5998460043828699E-2</v>
      </c>
      <c r="C16" s="46">
        <v>-4.3315399561713007E-3</v>
      </c>
      <c r="D16" s="84">
        <v>-6.4021544528300098E-4</v>
      </c>
    </row>
    <row r="17" spans="1:4" s="54" customFormat="1" ht="18" customHeight="1" x14ac:dyDescent="0.25">
      <c r="A17" s="44">
        <v>2019</v>
      </c>
      <c r="B17" s="57">
        <v>2.6674633637373501E-2</v>
      </c>
      <c r="C17" s="46">
        <v>6.7617359354480225E-4</v>
      </c>
      <c r="D17" s="84">
        <v>-2.813386836688983E-4</v>
      </c>
    </row>
    <row r="18" spans="1:4" s="54" customFormat="1" ht="18" customHeight="1" x14ac:dyDescent="0.25">
      <c r="A18" s="44">
        <v>2020</v>
      </c>
      <c r="B18" s="57">
        <v>2.9046659462663701E-2</v>
      </c>
      <c r="C18" s="46">
        <v>2.3720258252902006E-3</v>
      </c>
      <c r="D18" s="84">
        <v>-9.013213005589979E-5</v>
      </c>
    </row>
    <row r="19" spans="1:4" s="54" customFormat="1" ht="18" customHeight="1" x14ac:dyDescent="0.25">
      <c r="A19" s="44">
        <v>2021</v>
      </c>
      <c r="B19" s="57">
        <v>2.8544618506202202E-2</v>
      </c>
      <c r="C19" s="46">
        <v>-5.0204095646149902E-4</v>
      </c>
      <c r="D19" s="84">
        <v>-1.6922428268609929E-4</v>
      </c>
    </row>
    <row r="20" spans="1:4" s="54" customFormat="1" ht="18" customHeight="1" x14ac:dyDescent="0.25">
      <c r="A20" s="44">
        <v>2022</v>
      </c>
      <c r="B20" s="57">
        <v>2.65948700907844E-2</v>
      </c>
      <c r="C20" s="46">
        <v>-1.949748415417802E-3</v>
      </c>
      <c r="D20" s="84">
        <v>-2.7611664951960116E-4</v>
      </c>
    </row>
    <row r="21" spans="1:4" s="54" customFormat="1" ht="18" customHeight="1" x14ac:dyDescent="0.25">
      <c r="A21" s="44">
        <v>2023</v>
      </c>
      <c r="B21" s="57">
        <v>2.6635847445548498E-2</v>
      </c>
      <c r="C21" s="46">
        <v>4.097735476409764E-5</v>
      </c>
      <c r="D21" s="84">
        <v>-3.3331327995000243E-5</v>
      </c>
    </row>
    <row r="22" spans="1:4" s="54" customFormat="1" ht="18" customHeight="1" x14ac:dyDescent="0.25">
      <c r="A22" s="44">
        <v>2024</v>
      </c>
      <c r="B22" s="57">
        <v>2.6575027643498998E-2</v>
      </c>
      <c r="C22" s="46">
        <v>-6.0819802049499883E-5</v>
      </c>
      <c r="D22" s="84">
        <v>3.1520358433610035E-4</v>
      </c>
    </row>
    <row r="23" spans="1:4" ht="18" customHeight="1" x14ac:dyDescent="0.3">
      <c r="A23" s="44">
        <v>2025</v>
      </c>
      <c r="B23" s="57">
        <v>2.6406162379113099E-2</v>
      </c>
      <c r="C23" s="46">
        <v>-1.6886526438589927E-4</v>
      </c>
      <c r="D23" s="84">
        <v>4.5572627926520129E-4</v>
      </c>
    </row>
    <row r="24" spans="1:4" s="160" customFormat="1" ht="18" customHeight="1" x14ac:dyDescent="0.3">
      <c r="A24" s="44">
        <v>2026</v>
      </c>
      <c r="B24" s="57">
        <v>2.60269620326141E-2</v>
      </c>
      <c r="C24" s="46">
        <v>-3.7920034649899931E-4</v>
      </c>
      <c r="D24" s="84">
        <v>4.6473393432030011E-4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186</v>
      </c>
      <c r="B26" s="3"/>
      <c r="C26" s="3"/>
    </row>
    <row r="27" spans="1:4" ht="21.75" customHeight="1" x14ac:dyDescent="0.3">
      <c r="A27" s="30" t="s">
        <v>222</v>
      </c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Headings!F19</f>
        <v>Page 19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J13" sqref="J13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Headings!E2</f>
        <v>August 2017 Countywide Assessed Value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ht="18" customHeight="1" x14ac:dyDescent="0.3">
      <c r="A5" s="39">
        <v>2007</v>
      </c>
      <c r="B5" s="40">
        <v>298755199059</v>
      </c>
      <c r="C5" s="83" t="s">
        <v>91</v>
      </c>
      <c r="D5" s="52">
        <v>0</v>
      </c>
      <c r="E5" s="43">
        <v>0</v>
      </c>
    </row>
    <row r="6" spans="1:5" ht="18" customHeight="1" x14ac:dyDescent="0.3">
      <c r="A6" s="44">
        <v>2008</v>
      </c>
      <c r="B6" s="45">
        <v>340995439590</v>
      </c>
      <c r="C6" s="46">
        <v>0.14138746593882079</v>
      </c>
      <c r="D6" s="47">
        <v>0</v>
      </c>
      <c r="E6" s="48">
        <v>0</v>
      </c>
    </row>
    <row r="7" spans="1:5" ht="18" customHeight="1" x14ac:dyDescent="0.3">
      <c r="A7" s="44">
        <v>2009</v>
      </c>
      <c r="B7" s="45">
        <v>386889727940</v>
      </c>
      <c r="C7" s="46">
        <v>0.13458915581153086</v>
      </c>
      <c r="D7" s="47">
        <v>0</v>
      </c>
      <c r="E7" s="48">
        <v>0</v>
      </c>
    </row>
    <row r="8" spans="1:5" ht="18" customHeight="1" x14ac:dyDescent="0.3">
      <c r="A8" s="44">
        <v>2010</v>
      </c>
      <c r="B8" s="45">
        <v>341971517510</v>
      </c>
      <c r="C8" s="46">
        <v>-0.11610080905783582</v>
      </c>
      <c r="D8" s="47">
        <v>0</v>
      </c>
      <c r="E8" s="48">
        <v>0</v>
      </c>
    </row>
    <row r="9" spans="1:5" ht="18" customHeight="1" x14ac:dyDescent="0.3">
      <c r="A9" s="44">
        <v>2011</v>
      </c>
      <c r="B9" s="45">
        <v>330414998630</v>
      </c>
      <c r="C9" s="46">
        <v>-3.3793805297431145E-2</v>
      </c>
      <c r="D9" s="47">
        <v>0</v>
      </c>
      <c r="E9" s="48">
        <v>0</v>
      </c>
    </row>
    <row r="10" spans="1:5" ht="18" customHeight="1" x14ac:dyDescent="0.3">
      <c r="A10" s="44">
        <v>2012</v>
      </c>
      <c r="B10" s="45">
        <v>319460937270</v>
      </c>
      <c r="C10" s="46">
        <v>-3.3152433773947387E-2</v>
      </c>
      <c r="D10" s="47">
        <v>0</v>
      </c>
      <c r="E10" s="48">
        <v>0</v>
      </c>
    </row>
    <row r="11" spans="1:5" ht="18" customHeight="1" x14ac:dyDescent="0.3">
      <c r="A11" s="44">
        <v>2013</v>
      </c>
      <c r="B11" s="45">
        <v>314746206667</v>
      </c>
      <c r="C11" s="47">
        <v>-1.4758394698551891E-2</v>
      </c>
      <c r="D11" s="47">
        <v>0</v>
      </c>
      <c r="E11" s="48">
        <v>0</v>
      </c>
    </row>
    <row r="12" spans="1:5" ht="18" customHeight="1" x14ac:dyDescent="0.3">
      <c r="A12" s="44">
        <v>2014</v>
      </c>
      <c r="B12" s="45">
        <v>340643616342</v>
      </c>
      <c r="C12" s="46">
        <v>8.228029163318662E-2</v>
      </c>
      <c r="D12" s="47">
        <v>0</v>
      </c>
      <c r="E12" s="48">
        <v>0</v>
      </c>
    </row>
    <row r="13" spans="1:5" ht="18" customHeight="1" x14ac:dyDescent="0.3">
      <c r="A13" s="44">
        <v>2015</v>
      </c>
      <c r="B13" s="45">
        <v>388118855592</v>
      </c>
      <c r="C13" s="46">
        <v>0.13936923216061592</v>
      </c>
      <c r="D13" s="47">
        <v>0</v>
      </c>
      <c r="E13" s="48">
        <v>0</v>
      </c>
    </row>
    <row r="14" spans="1:5" ht="18" customHeight="1" x14ac:dyDescent="0.3">
      <c r="A14" s="44">
        <v>2016</v>
      </c>
      <c r="B14" s="45">
        <v>426335605836</v>
      </c>
      <c r="C14" s="46">
        <v>9.8466615814652325E-2</v>
      </c>
      <c r="D14" s="47">
        <v>0</v>
      </c>
      <c r="E14" s="48">
        <v>0</v>
      </c>
    </row>
    <row r="15" spans="1:5" ht="18" customHeight="1" thickBot="1" x14ac:dyDescent="0.35">
      <c r="A15" s="49">
        <v>2017</v>
      </c>
      <c r="B15" s="50">
        <v>471456288020</v>
      </c>
      <c r="C15" s="51">
        <v>0.1058337177715265</v>
      </c>
      <c r="D15" s="47">
        <v>0</v>
      </c>
      <c r="E15" s="48">
        <v>0</v>
      </c>
    </row>
    <row r="16" spans="1:5" ht="18" customHeight="1" thickTop="1" x14ac:dyDescent="0.3">
      <c r="A16" s="44">
        <v>2018</v>
      </c>
      <c r="B16" s="45">
        <v>525781062483.77301</v>
      </c>
      <c r="C16" s="46">
        <v>0.11522759552518358</v>
      </c>
      <c r="D16" s="167">
        <v>5.8269124246628223E-3</v>
      </c>
      <c r="E16" s="168">
        <v>3045931827.6280518</v>
      </c>
    </row>
    <row r="17" spans="1:5" ht="18" customHeight="1" x14ac:dyDescent="0.3">
      <c r="A17" s="44">
        <v>2019</v>
      </c>
      <c r="B17" s="45">
        <v>570191567713.33704</v>
      </c>
      <c r="C17" s="46">
        <v>8.4465775583034919E-2</v>
      </c>
      <c r="D17" s="47">
        <v>1.5741526760529645E-2</v>
      </c>
      <c r="E17" s="48">
        <v>8836584490.5581055</v>
      </c>
    </row>
    <row r="18" spans="1:5" ht="18" customHeight="1" x14ac:dyDescent="0.3">
      <c r="A18" s="44">
        <v>2020</v>
      </c>
      <c r="B18" s="45">
        <v>596870989416.87708</v>
      </c>
      <c r="C18" s="46">
        <v>4.6790277538711456E-2</v>
      </c>
      <c r="D18" s="47">
        <v>1.4446427505477866E-2</v>
      </c>
      <c r="E18" s="48">
        <v>8499860855.0841064</v>
      </c>
    </row>
    <row r="19" spans="1:5" ht="18" customHeight="1" x14ac:dyDescent="0.3">
      <c r="A19" s="44">
        <v>2021</v>
      </c>
      <c r="B19" s="45">
        <v>621610848979.21106</v>
      </c>
      <c r="C19" s="46">
        <v>4.1449257881513102E-2</v>
      </c>
      <c r="D19" s="47">
        <v>1.3240054872244222E-2</v>
      </c>
      <c r="E19" s="48">
        <v>8122617843.710083</v>
      </c>
    </row>
    <row r="20" spans="1:5" ht="18" customHeight="1" x14ac:dyDescent="0.3">
      <c r="A20" s="44">
        <v>2022</v>
      </c>
      <c r="B20" s="45">
        <v>651456282037.67297</v>
      </c>
      <c r="C20" s="46">
        <v>4.8013050459902784E-2</v>
      </c>
      <c r="D20" s="47">
        <v>1.2150282355309017E-2</v>
      </c>
      <c r="E20" s="48">
        <v>7820358208.5440674</v>
      </c>
    </row>
    <row r="21" spans="1:5" ht="18" customHeight="1" x14ac:dyDescent="0.3">
      <c r="A21" s="44">
        <v>2023</v>
      </c>
      <c r="B21" s="45">
        <v>683898844986.55103</v>
      </c>
      <c r="C21" s="46">
        <v>4.9800061559621245E-2</v>
      </c>
      <c r="D21" s="47">
        <v>1.1501459159860561E-2</v>
      </c>
      <c r="E21" s="48">
        <v>7776394748.4780273</v>
      </c>
    </row>
    <row r="22" spans="1:5" ht="18" customHeight="1" x14ac:dyDescent="0.3">
      <c r="A22" s="44">
        <v>2024</v>
      </c>
      <c r="B22" s="45">
        <v>714708497588.26709</v>
      </c>
      <c r="C22" s="46">
        <v>4.5050014088446E-2</v>
      </c>
      <c r="D22" s="47">
        <v>1.0462281516892658E-2</v>
      </c>
      <c r="E22" s="48">
        <v>7400059993.3911133</v>
      </c>
    </row>
    <row r="23" spans="1:5" ht="18" customHeight="1" x14ac:dyDescent="0.3">
      <c r="A23" s="44">
        <v>2025</v>
      </c>
      <c r="B23" s="45">
        <v>747751522032.63599</v>
      </c>
      <c r="C23" s="46">
        <v>4.6232869142972532E-2</v>
      </c>
      <c r="D23" s="47">
        <v>9.1747102230073097E-3</v>
      </c>
      <c r="E23" s="48">
        <v>6798033545.5949707</v>
      </c>
    </row>
    <row r="24" spans="1:5" s="160" customFormat="1" ht="18" customHeight="1" x14ac:dyDescent="0.3">
      <c r="A24" s="44">
        <v>2026</v>
      </c>
      <c r="B24" s="45">
        <v>781319118991.93091</v>
      </c>
      <c r="C24" s="46">
        <v>4.4891378981144925E-2</v>
      </c>
      <c r="D24" s="47">
        <v>7.8537094528048357E-3</v>
      </c>
      <c r="E24" s="48">
        <v>6088436538.8858643</v>
      </c>
    </row>
    <row r="25" spans="1:5" s="117" customFormat="1" ht="21.75" customHeight="1" x14ac:dyDescent="0.3">
      <c r="A25" s="25" t="s">
        <v>4</v>
      </c>
      <c r="B25" s="114"/>
      <c r="C25" s="46"/>
      <c r="D25" s="46"/>
      <c r="E25" s="79"/>
    </row>
    <row r="26" spans="1:5" ht="21.75" customHeight="1" x14ac:dyDescent="0.3">
      <c r="A26" s="29" t="s">
        <v>180</v>
      </c>
      <c r="B26" s="3"/>
      <c r="C26" s="3"/>
    </row>
    <row r="27" spans="1:5" ht="21.75" customHeight="1" x14ac:dyDescent="0.3">
      <c r="A27" s="23" t="s">
        <v>212</v>
      </c>
      <c r="B27" s="3"/>
      <c r="C27" s="3"/>
      <c r="D27" s="117"/>
      <c r="E27" s="117"/>
    </row>
    <row r="28" spans="1:5" ht="21.75" customHeight="1" x14ac:dyDescent="0.3">
      <c r="A28" s="28"/>
      <c r="B28" s="3"/>
      <c r="C28" s="3"/>
      <c r="D28" s="117"/>
      <c r="E28" s="117"/>
    </row>
    <row r="29" spans="1:5" ht="21.75" customHeight="1" x14ac:dyDescent="0.3">
      <c r="A29" s="23"/>
      <c r="B29" s="117"/>
      <c r="C29" s="117"/>
      <c r="D29" s="117"/>
      <c r="E29" s="117"/>
    </row>
    <row r="30" spans="1:5" ht="21.75" customHeight="1" x14ac:dyDescent="0.3">
      <c r="A30" s="202" t="str">
        <f>Headings!F2</f>
        <v>Page 2</v>
      </c>
      <c r="B30" s="202"/>
      <c r="C30" s="202"/>
      <c r="D30" s="202"/>
      <c r="E30" s="202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93" customWidth="1"/>
    <col min="2" max="3" width="22.75" style="93" customWidth="1"/>
    <col min="4" max="4" width="16.75" style="1" customWidth="1"/>
    <col min="5" max="16384" width="10.75" style="1"/>
  </cols>
  <sheetData>
    <row r="1" spans="1:8" ht="23.25" x14ac:dyDescent="0.35">
      <c r="A1" s="209" t="str">
        <f>Headings!E20</f>
        <v>August 2017 Outyear COLA Comparison Forecast</v>
      </c>
      <c r="B1" s="209"/>
      <c r="C1" s="209"/>
      <c r="D1" s="212"/>
    </row>
    <row r="2" spans="1:8" ht="21.75" customHeight="1" x14ac:dyDescent="0.3">
      <c r="A2" s="209" t="s">
        <v>97</v>
      </c>
      <c r="B2" s="209"/>
      <c r="C2" s="209"/>
      <c r="D2" s="213"/>
    </row>
    <row r="3" spans="1:8" ht="21.75" customHeight="1" x14ac:dyDescent="0.3">
      <c r="A3" s="214"/>
      <c r="B3" s="214"/>
      <c r="C3" s="214"/>
      <c r="D3" s="213"/>
    </row>
    <row r="4" spans="1:8" ht="66" customHeight="1" x14ac:dyDescent="0.3">
      <c r="A4" s="4" t="s">
        <v>92</v>
      </c>
      <c r="B4" s="18" t="s">
        <v>110</v>
      </c>
      <c r="C4" s="92"/>
      <c r="D4" s="92"/>
    </row>
    <row r="5" spans="1:8" s="61" customFormat="1" ht="18" customHeight="1" x14ac:dyDescent="0.25">
      <c r="A5" s="60">
        <v>2014</v>
      </c>
      <c r="B5" s="42">
        <v>1.6674399999999999E-2</v>
      </c>
      <c r="C5" s="46"/>
      <c r="D5" s="101"/>
    </row>
    <row r="6" spans="1:8" s="61" customFormat="1" ht="18" customHeight="1" x14ac:dyDescent="0.25">
      <c r="A6" s="53">
        <v>2015</v>
      </c>
      <c r="B6" s="57">
        <v>1.4772499999999999E-2</v>
      </c>
      <c r="C6" s="46"/>
      <c r="D6" s="101"/>
    </row>
    <row r="7" spans="1:8" s="61" customFormat="1" ht="18" customHeight="1" x14ac:dyDescent="0.25">
      <c r="A7" s="53">
        <v>2016</v>
      </c>
      <c r="B7" s="57">
        <v>1.0500000000000001E-2</v>
      </c>
      <c r="C7" s="46"/>
      <c r="D7" s="101"/>
    </row>
    <row r="8" spans="1:8" s="61" customFormat="1" ht="18" customHeight="1" x14ac:dyDescent="0.25">
      <c r="A8" s="53">
        <v>2017</v>
      </c>
      <c r="B8" s="57">
        <v>1.78E-2</v>
      </c>
      <c r="C8" s="46"/>
      <c r="D8" s="101"/>
    </row>
    <row r="9" spans="1:8" s="61" customFormat="1" ht="18" customHeight="1" thickBot="1" x14ac:dyDescent="0.3">
      <c r="A9" s="70">
        <v>2018</v>
      </c>
      <c r="B9" s="58">
        <v>2.7E-2</v>
      </c>
      <c r="C9" s="46"/>
      <c r="D9" s="101"/>
    </row>
    <row r="10" spans="1:8" s="61" customFormat="1" ht="18" customHeight="1" thickTop="1" x14ac:dyDescent="0.25">
      <c r="A10" s="53">
        <v>2019</v>
      </c>
      <c r="B10" s="57">
        <v>2.64E-2</v>
      </c>
      <c r="C10" s="46"/>
      <c r="D10" s="101"/>
      <c r="H10" s="148"/>
    </row>
    <row r="11" spans="1:8" s="61" customFormat="1" ht="18" customHeight="1" x14ac:dyDescent="0.25">
      <c r="A11" s="53">
        <v>2020</v>
      </c>
      <c r="B11" s="57">
        <v>2.5000000000000001E-2</v>
      </c>
      <c r="C11" s="46"/>
      <c r="D11" s="101"/>
      <c r="H11" s="148"/>
    </row>
    <row r="12" spans="1:8" s="61" customFormat="1" ht="18" customHeight="1" x14ac:dyDescent="0.25">
      <c r="A12" s="44"/>
      <c r="B12" s="46"/>
      <c r="C12" s="46"/>
      <c r="D12" s="101"/>
      <c r="H12" s="148"/>
    </row>
    <row r="13" spans="1:8" s="61" customFormat="1" ht="17.25" customHeight="1" x14ac:dyDescent="0.25">
      <c r="A13" s="25" t="s">
        <v>4</v>
      </c>
      <c r="B13" s="46"/>
      <c r="C13" s="46"/>
      <c r="D13" s="101"/>
    </row>
    <row r="14" spans="1:8" s="61" customFormat="1" ht="21.75" customHeight="1" x14ac:dyDescent="0.25">
      <c r="A14" s="30" t="s">
        <v>188</v>
      </c>
      <c r="B14" s="46"/>
      <c r="C14" s="46"/>
      <c r="D14" s="101"/>
    </row>
    <row r="15" spans="1:8" s="61" customFormat="1" ht="21.75" customHeight="1" x14ac:dyDescent="0.25">
      <c r="A15" s="30" t="s">
        <v>189</v>
      </c>
      <c r="B15" s="46"/>
      <c r="C15" s="46"/>
      <c r="D15" s="101"/>
    </row>
    <row r="16" spans="1:8" s="61" customFormat="1" ht="21.75" customHeight="1" x14ac:dyDescent="0.25">
      <c r="A16" s="30" t="s">
        <v>190</v>
      </c>
      <c r="B16" s="46"/>
      <c r="C16" s="46"/>
      <c r="D16" s="101"/>
    </row>
    <row r="17" spans="1:5" s="61" customFormat="1" ht="21.75" customHeight="1" x14ac:dyDescent="0.25">
      <c r="A17" s="30" t="s">
        <v>196</v>
      </c>
      <c r="B17" s="46"/>
      <c r="C17" s="46"/>
      <c r="D17" s="101"/>
    </row>
    <row r="18" spans="1:5" ht="21.75" customHeight="1" x14ac:dyDescent="0.3">
      <c r="A18" s="30" t="s">
        <v>223</v>
      </c>
      <c r="B18" s="3"/>
      <c r="C18" s="3"/>
    </row>
    <row r="19" spans="1:5" ht="18" customHeight="1" x14ac:dyDescent="0.3">
      <c r="A19" s="100"/>
      <c r="B19" s="15"/>
      <c r="C19" s="15"/>
      <c r="D19" s="14"/>
    </row>
    <row r="20" spans="1:5" ht="18" customHeight="1" x14ac:dyDescent="0.3"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2"/>
      <c r="B29" s="16"/>
      <c r="C29" s="16"/>
      <c r="D29" s="14"/>
    </row>
    <row r="30" spans="1:5" ht="21.75" customHeight="1" x14ac:dyDescent="0.3">
      <c r="A30" s="215" t="str">
        <f>Headings!F20</f>
        <v>Page 20</v>
      </c>
      <c r="B30" s="210"/>
      <c r="C30" s="210"/>
      <c r="D30" s="210"/>
    </row>
    <row r="31" spans="1:5" ht="21.75" customHeight="1" x14ac:dyDescent="0.3">
      <c r="A31" s="1"/>
      <c r="B31" s="1"/>
      <c r="C31" s="1"/>
      <c r="E31" s="91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Headings!E21</f>
        <v>August 2017 Pharmaceuticals PPI Forecast</v>
      </c>
      <c r="B1" s="211"/>
      <c r="C1" s="211"/>
      <c r="D1" s="211"/>
    </row>
    <row r="2" spans="1:4" ht="21.75" customHeight="1" x14ac:dyDescent="0.3">
      <c r="A2" s="209" t="s">
        <v>97</v>
      </c>
      <c r="B2" s="210"/>
      <c r="C2" s="210"/>
      <c r="D2" s="210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4.5774647887323501E-2</v>
      </c>
      <c r="C5" s="83" t="s">
        <v>91</v>
      </c>
      <c r="D5" s="52">
        <v>0</v>
      </c>
    </row>
    <row r="6" spans="1:4" s="54" customFormat="1" ht="18" customHeight="1" x14ac:dyDescent="0.25">
      <c r="A6" s="44">
        <v>2008</v>
      </c>
      <c r="B6" s="57">
        <v>6.8686868686868893E-2</v>
      </c>
      <c r="C6" s="46">
        <v>2.2912220799545392E-2</v>
      </c>
      <c r="D6" s="47">
        <v>0</v>
      </c>
    </row>
    <row r="7" spans="1:4" s="54" customFormat="1" ht="18" customHeight="1" x14ac:dyDescent="0.25">
      <c r="A7" s="44">
        <v>2009</v>
      </c>
      <c r="B7" s="57">
        <v>6.7422810333963801E-2</v>
      </c>
      <c r="C7" s="46">
        <v>-1.2640583529050925E-3</v>
      </c>
      <c r="D7" s="47">
        <v>0</v>
      </c>
    </row>
    <row r="8" spans="1:4" s="54" customFormat="1" ht="18" customHeight="1" x14ac:dyDescent="0.25">
      <c r="A8" s="44">
        <v>2010</v>
      </c>
      <c r="B8" s="57">
        <v>-5.9031877213722096E-4</v>
      </c>
      <c r="C8" s="46">
        <v>-6.8013129106101022E-2</v>
      </c>
      <c r="D8" s="47">
        <v>0</v>
      </c>
    </row>
    <row r="9" spans="1:4" s="54" customFormat="1" ht="18" customHeight="1" x14ac:dyDescent="0.25">
      <c r="A9" s="44">
        <v>2011</v>
      </c>
      <c r="B9" s="57">
        <v>-5.0206733608978101E-2</v>
      </c>
      <c r="C9" s="46">
        <v>-4.9616414836840879E-2</v>
      </c>
      <c r="D9" s="47">
        <v>0</v>
      </c>
    </row>
    <row r="10" spans="1:4" s="54" customFormat="1" ht="18" customHeight="1" x14ac:dyDescent="0.25">
      <c r="A10" s="44">
        <v>2012</v>
      </c>
      <c r="B10" s="57">
        <v>3.2398753894080798E-2</v>
      </c>
      <c r="C10" s="46">
        <v>8.2605487503058905E-2</v>
      </c>
      <c r="D10" s="47">
        <v>0</v>
      </c>
    </row>
    <row r="11" spans="1:4" s="54" customFormat="1" ht="18" customHeight="1" x14ac:dyDescent="0.25">
      <c r="A11" s="44">
        <v>2013</v>
      </c>
      <c r="B11" s="57">
        <v>4.8854041013268901E-2</v>
      </c>
      <c r="C11" s="47">
        <v>1.6455287119188103E-2</v>
      </c>
      <c r="D11" s="47">
        <v>0</v>
      </c>
    </row>
    <row r="12" spans="1:4" s="54" customFormat="1" ht="18" customHeight="1" x14ac:dyDescent="0.25">
      <c r="A12" s="44">
        <v>2014</v>
      </c>
      <c r="B12" s="57">
        <v>2.8562392179413299E-2</v>
      </c>
      <c r="C12" s="47">
        <v>-2.0291648833855602E-2</v>
      </c>
      <c r="D12" s="47">
        <v>0</v>
      </c>
    </row>
    <row r="13" spans="1:4" s="54" customFormat="1" ht="18" customHeight="1" x14ac:dyDescent="0.25">
      <c r="A13" s="44">
        <v>2015</v>
      </c>
      <c r="B13" s="57">
        <v>-4.17013758826391E-2</v>
      </c>
      <c r="C13" s="46">
        <v>-7.0263768062052395E-2</v>
      </c>
      <c r="D13" s="47">
        <v>0</v>
      </c>
    </row>
    <row r="14" spans="1:4" s="54" customFormat="1" ht="18" customHeight="1" thickBot="1" x14ac:dyDescent="0.3">
      <c r="A14" s="49">
        <v>2016</v>
      </c>
      <c r="B14" s="58">
        <v>-1.42408755717351E-2</v>
      </c>
      <c r="C14" s="51">
        <v>2.7460500310903999E-2</v>
      </c>
      <c r="D14" s="47">
        <v>0</v>
      </c>
    </row>
    <row r="15" spans="1:4" s="54" customFormat="1" ht="18" customHeight="1" thickTop="1" x14ac:dyDescent="0.25">
      <c r="A15" s="44">
        <v>2017</v>
      </c>
      <c r="B15" s="57">
        <v>-5.2023903731695693E-3</v>
      </c>
      <c r="C15" s="46">
        <v>9.038485198565531E-3</v>
      </c>
      <c r="D15" s="167">
        <v>7.8760273474074317E-3</v>
      </c>
    </row>
    <row r="16" spans="1:4" s="54" customFormat="1" ht="18" customHeight="1" x14ac:dyDescent="0.25">
      <c r="A16" s="44">
        <v>2018</v>
      </c>
      <c r="B16" s="57">
        <v>1.38492286602606E-2</v>
      </c>
      <c r="C16" s="46">
        <v>1.9051619033430167E-2</v>
      </c>
      <c r="D16" s="47">
        <v>7.5334409513786995E-3</v>
      </c>
    </row>
    <row r="17" spans="1:4" s="54" customFormat="1" ht="18" customHeight="1" x14ac:dyDescent="0.25">
      <c r="A17" s="44">
        <v>2019</v>
      </c>
      <c r="B17" s="57">
        <v>2.08320624931084E-2</v>
      </c>
      <c r="C17" s="46">
        <v>6.9828338328478002E-3</v>
      </c>
      <c r="D17" s="47">
        <v>-2.6431315725253014E-3</v>
      </c>
    </row>
    <row r="18" spans="1:4" s="54" customFormat="1" ht="18" customHeight="1" x14ac:dyDescent="0.25">
      <c r="A18" s="44">
        <v>2020</v>
      </c>
      <c r="B18" s="57">
        <v>4.1364983684041103E-2</v>
      </c>
      <c r="C18" s="46">
        <v>2.0532921190932703E-2</v>
      </c>
      <c r="D18" s="47">
        <v>2.7891270726707051E-5</v>
      </c>
    </row>
    <row r="19" spans="1:4" s="54" customFormat="1" ht="18" customHeight="1" x14ac:dyDescent="0.25">
      <c r="A19" s="44">
        <v>2021</v>
      </c>
      <c r="B19" s="57">
        <v>5.2200100104649004E-2</v>
      </c>
      <c r="C19" s="46">
        <v>1.0835116420607901E-2</v>
      </c>
      <c r="D19" s="47">
        <v>1.4189610711732997E-3</v>
      </c>
    </row>
    <row r="20" spans="1:4" s="54" customFormat="1" ht="18" customHeight="1" x14ac:dyDescent="0.25">
      <c r="A20" s="44">
        <v>2022</v>
      </c>
      <c r="B20" s="57">
        <v>5.8493067653395105E-2</v>
      </c>
      <c r="C20" s="46">
        <v>6.2929675487461006E-3</v>
      </c>
      <c r="D20" s="47">
        <v>1.7778704695590036E-3</v>
      </c>
    </row>
    <row r="21" spans="1:4" s="54" customFormat="1" ht="18" customHeight="1" x14ac:dyDescent="0.25">
      <c r="A21" s="44">
        <v>2023</v>
      </c>
      <c r="B21" s="57">
        <v>6.1998876236168801E-2</v>
      </c>
      <c r="C21" s="46">
        <v>3.5058085827736965E-3</v>
      </c>
      <c r="D21" s="47">
        <v>2.0448634425591986E-3</v>
      </c>
    </row>
    <row r="22" spans="1:4" s="54" customFormat="1" ht="18" customHeight="1" x14ac:dyDescent="0.25">
      <c r="A22" s="44">
        <v>2024</v>
      </c>
      <c r="B22" s="57">
        <v>6.4168549537995001E-2</v>
      </c>
      <c r="C22" s="46">
        <v>2.1696733018261999E-3</v>
      </c>
      <c r="D22" s="47">
        <v>2.4190593320459058E-3</v>
      </c>
    </row>
    <row r="23" spans="1:4" ht="18" customHeight="1" x14ac:dyDescent="0.3">
      <c r="A23" s="44">
        <v>2025</v>
      </c>
      <c r="B23" s="57">
        <v>6.5901841806249792E-2</v>
      </c>
      <c r="C23" s="46">
        <v>1.7332922682547908E-3</v>
      </c>
      <c r="D23" s="47">
        <v>2.8929387274852919E-3</v>
      </c>
    </row>
    <row r="24" spans="1:4" s="160" customFormat="1" ht="18" customHeight="1" x14ac:dyDescent="0.3">
      <c r="A24" s="44">
        <v>2026</v>
      </c>
      <c r="B24" s="57">
        <v>6.6354488419869406E-2</v>
      </c>
      <c r="C24" s="46">
        <v>4.5264661361961445E-4</v>
      </c>
      <c r="D24" s="47">
        <v>3.069268417861204E-3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104</v>
      </c>
      <c r="B26" s="3"/>
      <c r="C26" s="3"/>
    </row>
    <row r="27" spans="1:4" ht="21.75" customHeight="1" x14ac:dyDescent="0.3">
      <c r="A27" s="142"/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Headings!F21</f>
        <v>Page 21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9" t="str">
        <f>Headings!E22</f>
        <v>August 2017 Transportation CPI Forecast</v>
      </c>
      <c r="B1" s="209"/>
      <c r="C1" s="209"/>
      <c r="D1" s="209"/>
    </row>
    <row r="2" spans="1:4" ht="21.75" customHeight="1" x14ac:dyDescent="0.3">
      <c r="A2" s="209" t="s">
        <v>97</v>
      </c>
      <c r="B2" s="209"/>
      <c r="C2" s="209"/>
      <c r="D2" s="209"/>
    </row>
    <row r="4" spans="1:4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</row>
    <row r="5" spans="1:4" s="54" customFormat="1" ht="18" customHeight="1" x14ac:dyDescent="0.25">
      <c r="A5" s="39">
        <v>2007</v>
      </c>
      <c r="B5" s="42">
        <v>2.1139473805464402E-2</v>
      </c>
      <c r="C5" s="83" t="s">
        <v>91</v>
      </c>
      <c r="D5" s="52">
        <v>0</v>
      </c>
    </row>
    <row r="6" spans="1:4" s="54" customFormat="1" ht="18" customHeight="1" x14ac:dyDescent="0.25">
      <c r="A6" s="44">
        <v>2008</v>
      </c>
      <c r="B6" s="57">
        <v>5.88458784240804E-2</v>
      </c>
      <c r="C6" s="46">
        <v>3.7706404618615998E-2</v>
      </c>
      <c r="D6" s="47">
        <v>0</v>
      </c>
    </row>
    <row r="7" spans="1:4" s="54" customFormat="1" ht="18" customHeight="1" x14ac:dyDescent="0.25">
      <c r="A7" s="44">
        <v>2009</v>
      </c>
      <c r="B7" s="57">
        <v>-8.3339157382280205E-2</v>
      </c>
      <c r="C7" s="46">
        <v>-0.1421850358063606</v>
      </c>
      <c r="D7" s="47">
        <v>0</v>
      </c>
    </row>
    <row r="8" spans="1:4" s="54" customFormat="1" ht="18" customHeight="1" x14ac:dyDescent="0.25">
      <c r="A8" s="44">
        <v>2010</v>
      </c>
      <c r="B8" s="57">
        <v>7.8902701916152507E-2</v>
      </c>
      <c r="C8" s="46">
        <v>0.16224185929843271</v>
      </c>
      <c r="D8" s="47">
        <v>0</v>
      </c>
    </row>
    <row r="9" spans="1:4" s="54" customFormat="1" ht="18" customHeight="1" x14ac:dyDescent="0.25">
      <c r="A9" s="44">
        <v>2011</v>
      </c>
      <c r="B9" s="57">
        <v>9.8089368484598399E-2</v>
      </c>
      <c r="C9" s="46">
        <v>1.9186666568445893E-2</v>
      </c>
      <c r="D9" s="47">
        <v>0</v>
      </c>
    </row>
    <row r="10" spans="1:4" s="54" customFormat="1" ht="18" customHeight="1" x14ac:dyDescent="0.25">
      <c r="A10" s="44">
        <v>2012</v>
      </c>
      <c r="B10" s="57">
        <v>2.3409663819381001E-2</v>
      </c>
      <c r="C10" s="46">
        <v>-7.4679704665217395E-2</v>
      </c>
      <c r="D10" s="47">
        <v>0</v>
      </c>
    </row>
    <row r="11" spans="1:4" s="54" customFormat="1" ht="18" customHeight="1" x14ac:dyDescent="0.25">
      <c r="A11" s="44">
        <v>2013</v>
      </c>
      <c r="B11" s="57">
        <v>1.6870848668859499E-4</v>
      </c>
      <c r="C11" s="46">
        <v>-2.3240955332692406E-2</v>
      </c>
      <c r="D11" s="47">
        <v>0</v>
      </c>
    </row>
    <row r="12" spans="1:4" s="54" customFormat="1" ht="18" customHeight="1" x14ac:dyDescent="0.25">
      <c r="A12" s="44">
        <v>2014</v>
      </c>
      <c r="B12" s="57">
        <v>-6.6007562232389605E-3</v>
      </c>
      <c r="C12" s="46">
        <v>-6.7694647099275553E-3</v>
      </c>
      <c r="D12" s="47">
        <v>0</v>
      </c>
    </row>
    <row r="13" spans="1:4" s="54" customFormat="1" ht="18" customHeight="1" x14ac:dyDescent="0.25">
      <c r="A13" s="44">
        <v>2015</v>
      </c>
      <c r="B13" s="57">
        <v>-7.8136173329613007E-2</v>
      </c>
      <c r="C13" s="46">
        <v>-7.1535417106374052E-2</v>
      </c>
      <c r="D13" s="47">
        <v>0</v>
      </c>
    </row>
    <row r="14" spans="1:4" s="54" customFormat="1" ht="18" customHeight="1" thickBot="1" x14ac:dyDescent="0.3">
      <c r="A14" s="44">
        <v>2016</v>
      </c>
      <c r="B14" s="57">
        <v>-2.0962835299244399E-2</v>
      </c>
      <c r="C14" s="46">
        <v>5.7173338030368608E-2</v>
      </c>
      <c r="D14" s="47">
        <v>0</v>
      </c>
    </row>
    <row r="15" spans="1:4" s="54" customFormat="1" ht="18" customHeight="1" thickTop="1" x14ac:dyDescent="0.25">
      <c r="A15" s="169">
        <v>2017</v>
      </c>
      <c r="B15" s="164">
        <v>2.8537255362400604E-2</v>
      </c>
      <c r="C15" s="166">
        <v>4.9500090661644999E-2</v>
      </c>
      <c r="D15" s="167">
        <v>-1.1236184872936896E-2</v>
      </c>
    </row>
    <row r="16" spans="1:4" s="54" customFormat="1" ht="18" customHeight="1" x14ac:dyDescent="0.25">
      <c r="A16" s="44">
        <v>2018</v>
      </c>
      <c r="B16" s="57">
        <v>1.0714210185844899E-2</v>
      </c>
      <c r="C16" s="46">
        <v>-1.7823045176555703E-2</v>
      </c>
      <c r="D16" s="47">
        <v>-9.4584255029440002E-3</v>
      </c>
    </row>
    <row r="17" spans="1:4" s="54" customFormat="1" ht="18" customHeight="1" x14ac:dyDescent="0.25">
      <c r="A17" s="44">
        <v>2019</v>
      </c>
      <c r="B17" s="57">
        <v>3.3651433854707501E-2</v>
      </c>
      <c r="C17" s="46">
        <v>2.2937223668862604E-2</v>
      </c>
      <c r="D17" s="47">
        <v>-1.1273697048221967E-3</v>
      </c>
    </row>
    <row r="18" spans="1:4" s="54" customFormat="1" ht="18" customHeight="1" x14ac:dyDescent="0.25">
      <c r="A18" s="44">
        <v>2020</v>
      </c>
      <c r="B18" s="57">
        <v>4.9201054706741194E-2</v>
      </c>
      <c r="C18" s="46">
        <v>1.5549620852033694E-2</v>
      </c>
      <c r="D18" s="47">
        <v>3.8251348145119934E-3</v>
      </c>
    </row>
    <row r="19" spans="1:4" s="54" customFormat="1" ht="18" customHeight="1" x14ac:dyDescent="0.25">
      <c r="A19" s="44">
        <v>2021</v>
      </c>
      <c r="B19" s="57">
        <v>3.0995219967206E-2</v>
      </c>
      <c r="C19" s="46">
        <v>-1.8205834739535194E-2</v>
      </c>
      <c r="D19" s="47">
        <v>-8.8099566410990149E-4</v>
      </c>
    </row>
    <row r="20" spans="1:4" s="54" customFormat="1" ht="18" customHeight="1" x14ac:dyDescent="0.25">
      <c r="A20" s="44">
        <v>2022</v>
      </c>
      <c r="B20" s="57">
        <v>2.8422295818540003E-2</v>
      </c>
      <c r="C20" s="46">
        <v>-2.5729241486659969E-3</v>
      </c>
      <c r="D20" s="47">
        <v>-1.8278250926270952E-3</v>
      </c>
    </row>
    <row r="21" spans="1:4" s="54" customFormat="1" ht="18" customHeight="1" x14ac:dyDescent="0.25">
      <c r="A21" s="44">
        <v>2023</v>
      </c>
      <c r="B21" s="57">
        <v>2.5378985944664E-2</v>
      </c>
      <c r="C21" s="46">
        <v>-3.0433098738760038E-3</v>
      </c>
      <c r="D21" s="47">
        <v>-1.3219648164700809E-5</v>
      </c>
    </row>
    <row r="22" spans="1:4" s="54" customFormat="1" ht="18" customHeight="1" x14ac:dyDescent="0.25">
      <c r="A22" s="44">
        <v>2024</v>
      </c>
      <c r="B22" s="57">
        <v>2.2743141534575601E-2</v>
      </c>
      <c r="C22" s="46">
        <v>-2.635844410088399E-3</v>
      </c>
      <c r="D22" s="47">
        <v>2.0340305599502E-3</v>
      </c>
    </row>
    <row r="23" spans="1:4" ht="18" customHeight="1" x14ac:dyDescent="0.3">
      <c r="A23" s="44">
        <v>2025</v>
      </c>
      <c r="B23" s="57">
        <v>2.1764204915901399E-2</v>
      </c>
      <c r="C23" s="46">
        <v>-9.7893661867420184E-4</v>
      </c>
      <c r="D23" s="47">
        <v>2.591474009750197E-3</v>
      </c>
    </row>
    <row r="24" spans="1:4" s="160" customFormat="1" ht="18" customHeight="1" x14ac:dyDescent="0.3">
      <c r="A24" s="44">
        <v>2026</v>
      </c>
      <c r="B24" s="57">
        <v>2.11142932874189E-2</v>
      </c>
      <c r="C24" s="46">
        <v>-6.4991162848249823E-4</v>
      </c>
      <c r="D24" s="47">
        <v>2.2283292940264987E-3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60</v>
      </c>
      <c r="B26" s="3"/>
      <c r="C26" s="3"/>
    </row>
    <row r="27" spans="1:4" ht="21.75" customHeight="1" x14ac:dyDescent="0.3">
      <c r="A27" s="142"/>
      <c r="B27" s="3"/>
      <c r="C27" s="3"/>
    </row>
    <row r="28" spans="1:4" ht="21.75" customHeight="1" x14ac:dyDescent="0.3">
      <c r="A28" s="142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2" t="str">
        <f>Headings!F22</f>
        <v>Page 22</v>
      </c>
      <c r="B30" s="203"/>
      <c r="C30" s="203"/>
      <c r="D30" s="20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09" t="str">
        <f>Headings!E23</f>
        <v>August 2017 Retail Gas Forecast</v>
      </c>
      <c r="B1" s="216"/>
      <c r="C1" s="216"/>
      <c r="D1" s="216"/>
      <c r="E1" s="216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38" t="s">
        <v>88</v>
      </c>
      <c r="B4" s="32" t="s">
        <v>93</v>
      </c>
      <c r="C4" s="32" t="s">
        <v>6</v>
      </c>
      <c r="D4" s="36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60" t="s">
        <v>105</v>
      </c>
      <c r="B5" s="62">
        <v>2.5586666666666602</v>
      </c>
      <c r="C5" s="42">
        <v>-0.26114159206853593</v>
      </c>
      <c r="D5" s="63">
        <v>0</v>
      </c>
      <c r="E5" s="118">
        <v>0</v>
      </c>
    </row>
    <row r="6" spans="1:5" s="54" customFormat="1" ht="18" customHeight="1" x14ac:dyDescent="0.25">
      <c r="A6" s="53" t="s">
        <v>21</v>
      </c>
      <c r="B6" s="64">
        <v>2.9906666666666601</v>
      </c>
      <c r="C6" s="57">
        <v>-0.23316239316239484</v>
      </c>
      <c r="D6" s="65">
        <v>0</v>
      </c>
      <c r="E6" s="66">
        <v>0</v>
      </c>
    </row>
    <row r="7" spans="1:5" s="54" customFormat="1" ht="18" customHeight="1" x14ac:dyDescent="0.25">
      <c r="A7" s="53" t="s">
        <v>8</v>
      </c>
      <c r="B7" s="64">
        <v>3.00633333333333</v>
      </c>
      <c r="C7" s="57">
        <v>-0.2296720191322168</v>
      </c>
      <c r="D7" s="65">
        <v>0</v>
      </c>
      <c r="E7" s="66">
        <v>0</v>
      </c>
    </row>
    <row r="8" spans="1:5" s="54" customFormat="1" ht="18" customHeight="1" x14ac:dyDescent="0.25">
      <c r="A8" s="53" t="s">
        <v>20</v>
      </c>
      <c r="B8" s="64">
        <v>2.4873333333333298</v>
      </c>
      <c r="C8" s="57">
        <v>-0.20986869970351663</v>
      </c>
      <c r="D8" s="65">
        <v>0</v>
      </c>
      <c r="E8" s="66">
        <v>0</v>
      </c>
    </row>
    <row r="9" spans="1:5" s="54" customFormat="1" ht="18" customHeight="1" x14ac:dyDescent="0.25">
      <c r="A9" s="53" t="s">
        <v>24</v>
      </c>
      <c r="B9" s="64">
        <v>2.2543333333333302</v>
      </c>
      <c r="C9" s="57">
        <v>-0.11894215737363112</v>
      </c>
      <c r="D9" s="65">
        <v>0</v>
      </c>
      <c r="E9" s="66">
        <v>0</v>
      </c>
    </row>
    <row r="10" spans="1:5" s="54" customFormat="1" ht="18" customHeight="1" x14ac:dyDescent="0.25">
      <c r="A10" s="53" t="s">
        <v>130</v>
      </c>
      <c r="B10" s="64">
        <v>2.48366666666666</v>
      </c>
      <c r="C10" s="57">
        <v>-0.16952741863575604</v>
      </c>
      <c r="D10" s="65">
        <v>0</v>
      </c>
      <c r="E10" s="66">
        <v>0</v>
      </c>
    </row>
    <row r="11" spans="1:5" s="54" customFormat="1" ht="18" customHeight="1" x14ac:dyDescent="0.25">
      <c r="A11" s="53" t="s">
        <v>131</v>
      </c>
      <c r="B11" s="64">
        <v>2.6269999999999998</v>
      </c>
      <c r="C11" s="57">
        <v>-0.12617806852200819</v>
      </c>
      <c r="D11" s="65">
        <v>0</v>
      </c>
      <c r="E11" s="66">
        <v>0</v>
      </c>
    </row>
    <row r="12" spans="1:5" s="54" customFormat="1" ht="18" customHeight="1" x14ac:dyDescent="0.25">
      <c r="A12" s="53" t="s">
        <v>23</v>
      </c>
      <c r="B12" s="64">
        <v>2.6389999999999998</v>
      </c>
      <c r="C12" s="57">
        <v>6.0975609756098947E-2</v>
      </c>
      <c r="D12" s="65">
        <v>0</v>
      </c>
      <c r="E12" s="66">
        <v>0</v>
      </c>
    </row>
    <row r="13" spans="1:5" s="54" customFormat="1" ht="18" customHeight="1" x14ac:dyDescent="0.25">
      <c r="A13" s="53" t="s">
        <v>153</v>
      </c>
      <c r="B13" s="64">
        <v>2.75633333333333</v>
      </c>
      <c r="C13" s="57">
        <v>0.22268224160875372</v>
      </c>
      <c r="D13" s="65">
        <v>0</v>
      </c>
      <c r="E13" s="66">
        <v>0</v>
      </c>
    </row>
    <row r="14" spans="1:5" s="54" customFormat="1" ht="18" customHeight="1" thickBot="1" x14ac:dyDescent="0.3">
      <c r="A14" s="70" t="s">
        <v>154</v>
      </c>
      <c r="B14" s="71">
        <v>2.8660000000000001</v>
      </c>
      <c r="C14" s="58">
        <v>0.15393906858140149</v>
      </c>
      <c r="D14" s="147">
        <v>0</v>
      </c>
      <c r="E14" s="176">
        <v>0</v>
      </c>
    </row>
    <row r="15" spans="1:5" s="54" customFormat="1" ht="18" customHeight="1" thickTop="1" x14ac:dyDescent="0.25">
      <c r="A15" s="53" t="s">
        <v>155</v>
      </c>
      <c r="B15" s="64">
        <v>2.9003333333333301</v>
      </c>
      <c r="C15" s="57">
        <v>0.10404770968151134</v>
      </c>
      <c r="D15" s="65">
        <v>-2.4891755432363882E-2</v>
      </c>
      <c r="E15" s="66">
        <v>-7.403730653274998E-2</v>
      </c>
    </row>
    <row r="16" spans="1:5" s="54" customFormat="1" ht="18" customHeight="1" x14ac:dyDescent="0.25">
      <c r="A16" s="53" t="s">
        <v>156</v>
      </c>
      <c r="B16" s="64">
        <v>2.6663884324596498</v>
      </c>
      <c r="C16" s="57">
        <v>1.0378337423133877E-2</v>
      </c>
      <c r="D16" s="65">
        <v>-3.5800126700940349E-2</v>
      </c>
      <c r="E16" s="66">
        <v>-9.9001302903479971E-2</v>
      </c>
    </row>
    <row r="17" spans="1:5" s="54" customFormat="1" ht="18" customHeight="1" x14ac:dyDescent="0.25">
      <c r="A17" s="53" t="s">
        <v>163</v>
      </c>
      <c r="B17" s="64">
        <v>2.5718115830229702</v>
      </c>
      <c r="C17" s="57">
        <v>-6.6944642753788863E-2</v>
      </c>
      <c r="D17" s="65">
        <v>-1.1463583040913439E-2</v>
      </c>
      <c r="E17" s="66">
        <v>-2.9824066308310027E-2</v>
      </c>
    </row>
    <row r="18" spans="1:5" s="54" customFormat="1" ht="18" customHeight="1" x14ac:dyDescent="0.25">
      <c r="A18" s="53" t="s">
        <v>164</v>
      </c>
      <c r="B18" s="64">
        <v>2.9038204967372798</v>
      </c>
      <c r="C18" s="57">
        <v>1.3196265435198695E-2</v>
      </c>
      <c r="D18" s="65">
        <v>-2.8662583392701224E-2</v>
      </c>
      <c r="E18" s="66">
        <v>-8.5687008162290024E-2</v>
      </c>
    </row>
    <row r="19" spans="1:5" s="54" customFormat="1" ht="18" customHeight="1" x14ac:dyDescent="0.25">
      <c r="A19" s="53" t="s">
        <v>165</v>
      </c>
      <c r="B19" s="64">
        <v>2.93451209826042</v>
      </c>
      <c r="C19" s="57">
        <v>1.1784426477562393E-2</v>
      </c>
      <c r="D19" s="65">
        <v>-4.1267550401086095E-2</v>
      </c>
      <c r="E19" s="66">
        <v>-0.12631274342306975</v>
      </c>
    </row>
    <row r="20" spans="1:5" s="54" customFormat="1" ht="18" customHeight="1" x14ac:dyDescent="0.25">
      <c r="A20" s="53" t="s">
        <v>166</v>
      </c>
      <c r="B20" s="64">
        <v>2.6332951711569601</v>
      </c>
      <c r="C20" s="57">
        <v>-1.2411267953245098E-2</v>
      </c>
      <c r="D20" s="65">
        <v>-5.7687563625222649E-2</v>
      </c>
      <c r="E20" s="66">
        <v>-0.16120808435313005</v>
      </c>
    </row>
    <row r="21" spans="1:5" s="54" customFormat="1" ht="18" customHeight="1" x14ac:dyDescent="0.25">
      <c r="A21" s="53" t="s">
        <v>176</v>
      </c>
      <c r="B21" s="64">
        <v>2.62935376957607</v>
      </c>
      <c r="C21" s="57">
        <v>2.2374184381525941E-2</v>
      </c>
      <c r="D21" s="65">
        <v>-5.2769754672666869E-2</v>
      </c>
      <c r="E21" s="66">
        <v>-0.14648007076698999</v>
      </c>
    </row>
    <row r="22" spans="1:5" s="54" customFormat="1" ht="18" customHeight="1" x14ac:dyDescent="0.25">
      <c r="A22" s="53" t="s">
        <v>177</v>
      </c>
      <c r="B22" s="64">
        <v>3.10553068032142</v>
      </c>
      <c r="C22" s="57">
        <v>6.946372332958628E-2</v>
      </c>
      <c r="D22" s="65">
        <v>-5.2834818931714933E-2</v>
      </c>
      <c r="E22" s="66">
        <v>-0.17323287897534989</v>
      </c>
    </row>
    <row r="23" spans="1:5" s="54" customFormat="1" ht="18" customHeight="1" x14ac:dyDescent="0.25">
      <c r="A23" s="53" t="s">
        <v>178</v>
      </c>
      <c r="B23" s="64">
        <v>3.26517519243954</v>
      </c>
      <c r="C23" s="57">
        <v>0.11268077387554043</v>
      </c>
      <c r="D23" s="65">
        <v>-2.2324535181219241E-2</v>
      </c>
      <c r="E23" s="66">
        <v>-7.4557990948429964E-2</v>
      </c>
    </row>
    <row r="24" spans="1:5" s="54" customFormat="1" ht="18" customHeight="1" x14ac:dyDescent="0.25">
      <c r="A24" s="53" t="s">
        <v>179</v>
      </c>
      <c r="B24" s="64">
        <v>3.0340167262014899</v>
      </c>
      <c r="C24" s="57">
        <v>0.15217494773609808</v>
      </c>
      <c r="D24" s="65">
        <v>-2.2405738338545089E-2</v>
      </c>
      <c r="E24" s="66">
        <v>-6.9537422167869956E-2</v>
      </c>
    </row>
    <row r="25" spans="1:5" ht="21.75" customHeight="1" x14ac:dyDescent="0.3">
      <c r="A25" s="25" t="s">
        <v>4</v>
      </c>
      <c r="C25" s="19"/>
      <c r="D25" s="19"/>
    </row>
    <row r="26" spans="1:5" ht="21.75" customHeight="1" x14ac:dyDescent="0.3">
      <c r="A26" s="34" t="s">
        <v>143</v>
      </c>
      <c r="B26" s="3"/>
    </row>
    <row r="27" spans="1:5" ht="21.75" customHeight="1" x14ac:dyDescent="0.3">
      <c r="A27" s="30" t="s">
        <v>247</v>
      </c>
      <c r="B27" s="3"/>
      <c r="C27" s="3"/>
    </row>
    <row r="28" spans="1:5" ht="21.75" customHeight="1" x14ac:dyDescent="0.3">
      <c r="A28" s="139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15" t="str">
        <f>Headings!F23</f>
        <v>Page 23</v>
      </c>
      <c r="B30" s="203"/>
      <c r="C30" s="203"/>
      <c r="D30" s="203"/>
      <c r="E30" s="210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09" t="s">
        <v>260</v>
      </c>
      <c r="B1" s="209"/>
      <c r="C1" s="209"/>
      <c r="D1" s="212"/>
      <c r="E1" s="211"/>
    </row>
    <row r="2" spans="1:14" ht="21.75" customHeight="1" x14ac:dyDescent="0.3">
      <c r="A2" s="209" t="s">
        <v>97</v>
      </c>
      <c r="B2" s="209"/>
      <c r="C2" s="209"/>
      <c r="D2" s="213"/>
      <c r="E2" s="210"/>
    </row>
    <row r="3" spans="1:14" ht="21.75" customHeight="1" x14ac:dyDescent="0.3">
      <c r="A3" s="214"/>
      <c r="B3" s="214"/>
      <c r="C3" s="214"/>
      <c r="D3" s="213"/>
    </row>
    <row r="4" spans="1:14" s="22" customFormat="1" ht="66" customHeight="1" x14ac:dyDescent="0.3">
      <c r="A4" s="21" t="s">
        <v>92</v>
      </c>
      <c r="B4" s="32" t="s">
        <v>89</v>
      </c>
      <c r="C4" s="32" t="s">
        <v>35</v>
      </c>
      <c r="D4" s="32" t="s">
        <v>90</v>
      </c>
      <c r="E4" s="33" t="s">
        <v>35</v>
      </c>
    </row>
    <row r="5" spans="1:14" s="67" customFormat="1" ht="18" customHeight="1" x14ac:dyDescent="0.2">
      <c r="A5" s="39">
        <v>2007</v>
      </c>
      <c r="B5" s="42" t="s">
        <v>91</v>
      </c>
      <c r="C5" s="42" t="s">
        <v>91</v>
      </c>
      <c r="D5" s="88" t="s">
        <v>91</v>
      </c>
      <c r="E5" s="89" t="s">
        <v>91</v>
      </c>
    </row>
    <row r="6" spans="1:14" s="67" customFormat="1" ht="18" customHeight="1" x14ac:dyDescent="0.2">
      <c r="A6" s="44">
        <v>2008</v>
      </c>
      <c r="B6" s="57" t="s">
        <v>91</v>
      </c>
      <c r="C6" s="57" t="s">
        <v>91</v>
      </c>
      <c r="D6" s="68" t="s">
        <v>91</v>
      </c>
      <c r="E6" s="69" t="s">
        <v>91</v>
      </c>
    </row>
    <row r="7" spans="1:14" s="67" customFormat="1" ht="18" customHeight="1" x14ac:dyDescent="0.2">
      <c r="A7" s="44">
        <v>2009</v>
      </c>
      <c r="B7" s="57" t="s">
        <v>91</v>
      </c>
      <c r="C7" s="57" t="s">
        <v>91</v>
      </c>
      <c r="D7" s="68" t="s">
        <v>91</v>
      </c>
      <c r="E7" s="69" t="s">
        <v>91</v>
      </c>
    </row>
    <row r="8" spans="1:14" s="61" customFormat="1" ht="18" customHeight="1" x14ac:dyDescent="0.25">
      <c r="A8" s="44">
        <v>2010</v>
      </c>
      <c r="B8" s="57" t="s">
        <v>91</v>
      </c>
      <c r="C8" s="57" t="s">
        <v>91</v>
      </c>
      <c r="D8" s="68" t="s">
        <v>91</v>
      </c>
      <c r="E8" s="69" t="s">
        <v>91</v>
      </c>
    </row>
    <row r="9" spans="1:14" s="61" customFormat="1" ht="18" customHeight="1" x14ac:dyDescent="0.25">
      <c r="A9" s="44">
        <v>2011</v>
      </c>
      <c r="B9" s="57" t="s">
        <v>91</v>
      </c>
      <c r="C9" s="57" t="s">
        <v>91</v>
      </c>
      <c r="D9" s="68" t="s">
        <v>91</v>
      </c>
      <c r="E9" s="69" t="s">
        <v>91</v>
      </c>
    </row>
    <row r="10" spans="1:14" s="61" customFormat="1" ht="18" customHeight="1" x14ac:dyDescent="0.25">
      <c r="A10" s="53">
        <v>2012</v>
      </c>
      <c r="B10" s="64" t="s">
        <v>91</v>
      </c>
      <c r="C10" s="57" t="s">
        <v>91</v>
      </c>
      <c r="D10" s="64" t="s">
        <v>91</v>
      </c>
      <c r="E10" s="47" t="s">
        <v>91</v>
      </c>
    </row>
    <row r="11" spans="1:14" s="61" customFormat="1" ht="18" customHeight="1" x14ac:dyDescent="0.25">
      <c r="A11" s="53">
        <v>2013</v>
      </c>
      <c r="B11" s="64" t="s">
        <v>91</v>
      </c>
      <c r="C11" s="57" t="s">
        <v>91</v>
      </c>
      <c r="D11" s="64" t="s">
        <v>91</v>
      </c>
      <c r="E11" s="47" t="s">
        <v>91</v>
      </c>
      <c r="M11" s="95"/>
      <c r="N11" s="95"/>
    </row>
    <row r="12" spans="1:14" s="61" customFormat="1" ht="18" customHeight="1" x14ac:dyDescent="0.25">
      <c r="A12" s="53">
        <v>2014</v>
      </c>
      <c r="B12" s="119" t="s">
        <v>91</v>
      </c>
      <c r="C12" s="98" t="s">
        <v>91</v>
      </c>
      <c r="D12" s="119" t="s">
        <v>91</v>
      </c>
      <c r="E12" s="84" t="s">
        <v>91</v>
      </c>
      <c r="M12" s="95"/>
      <c r="N12" s="95"/>
    </row>
    <row r="13" spans="1:14" s="61" customFormat="1" ht="18" customHeight="1" x14ac:dyDescent="0.25">
      <c r="A13" s="53">
        <v>2015</v>
      </c>
      <c r="B13" s="119" t="s">
        <v>91</v>
      </c>
      <c r="C13" s="98" t="s">
        <v>91</v>
      </c>
      <c r="D13" s="119" t="s">
        <v>91</v>
      </c>
      <c r="E13" s="84" t="s">
        <v>91</v>
      </c>
      <c r="M13" s="95"/>
      <c r="N13" s="95"/>
    </row>
    <row r="14" spans="1:14" s="61" customFormat="1" ht="18" customHeight="1" thickBot="1" x14ac:dyDescent="0.3">
      <c r="A14" s="70">
        <v>2016</v>
      </c>
      <c r="B14" s="71"/>
      <c r="C14" s="130"/>
      <c r="D14" s="71"/>
      <c r="E14" s="96" t="s">
        <v>91</v>
      </c>
      <c r="M14" s="95"/>
      <c r="N14" s="95"/>
    </row>
    <row r="15" spans="1:14" s="61" customFormat="1" ht="18" customHeight="1" thickTop="1" x14ac:dyDescent="0.25">
      <c r="A15" s="53">
        <v>2017</v>
      </c>
      <c r="B15" s="64">
        <v>1.83</v>
      </c>
      <c r="C15" s="98" t="s">
        <v>91</v>
      </c>
      <c r="D15" s="64">
        <v>1.94</v>
      </c>
      <c r="E15" s="84" t="s">
        <v>91</v>
      </c>
      <c r="M15" s="95"/>
      <c r="N15" s="95"/>
    </row>
    <row r="16" spans="1:14" s="61" customFormat="1" ht="18" customHeight="1" x14ac:dyDescent="0.25">
      <c r="A16" s="53">
        <v>2018</v>
      </c>
      <c r="B16" s="64">
        <v>1.89</v>
      </c>
      <c r="C16" s="57">
        <v>3.2786885245901454E-2</v>
      </c>
      <c r="D16" s="64">
        <v>2.0299999999999998</v>
      </c>
      <c r="E16" s="47">
        <v>4.6391752577319423E-2</v>
      </c>
    </row>
    <row r="17" spans="1:7" s="61" customFormat="1" ht="18" customHeight="1" x14ac:dyDescent="0.25">
      <c r="A17" s="53">
        <v>2019</v>
      </c>
      <c r="B17" s="64">
        <v>1.96</v>
      </c>
      <c r="C17" s="57">
        <v>3.7037037037036979E-2</v>
      </c>
      <c r="D17" s="64">
        <v>2.08</v>
      </c>
      <c r="E17" s="47">
        <v>2.4630541871921263E-2</v>
      </c>
    </row>
    <row r="18" spans="1:7" s="61" customFormat="1" ht="18" customHeight="1" x14ac:dyDescent="0.25">
      <c r="A18" s="53">
        <v>2020</v>
      </c>
      <c r="B18" s="64">
        <v>2.0499999999999998</v>
      </c>
      <c r="C18" s="57">
        <v>4.5918367346938771E-2</v>
      </c>
      <c r="D18" s="64">
        <v>2.12</v>
      </c>
      <c r="E18" s="47">
        <v>1.9230769230769162E-2</v>
      </c>
    </row>
    <row r="19" spans="1:7" s="61" customFormat="1" ht="18" customHeight="1" x14ac:dyDescent="0.25">
      <c r="A19" s="53">
        <v>2021</v>
      </c>
      <c r="B19" s="57" t="s">
        <v>91</v>
      </c>
      <c r="C19" s="57" t="s">
        <v>91</v>
      </c>
      <c r="D19" s="68" t="s">
        <v>91</v>
      </c>
      <c r="E19" s="69" t="s">
        <v>91</v>
      </c>
    </row>
    <row r="20" spans="1:7" s="61" customFormat="1" ht="18" customHeight="1" x14ac:dyDescent="0.25">
      <c r="A20" s="53">
        <v>2022</v>
      </c>
      <c r="B20" s="57" t="s">
        <v>91</v>
      </c>
      <c r="C20" s="57" t="s">
        <v>91</v>
      </c>
      <c r="D20" s="68" t="s">
        <v>91</v>
      </c>
      <c r="E20" s="69" t="s">
        <v>91</v>
      </c>
    </row>
    <row r="21" spans="1:7" s="61" customFormat="1" ht="18" customHeight="1" x14ac:dyDescent="0.25">
      <c r="A21" s="53">
        <v>2023</v>
      </c>
      <c r="B21" s="57" t="s">
        <v>91</v>
      </c>
      <c r="C21" s="57" t="s">
        <v>91</v>
      </c>
      <c r="D21" s="68" t="s">
        <v>91</v>
      </c>
      <c r="E21" s="69" t="s">
        <v>91</v>
      </c>
    </row>
    <row r="22" spans="1:7" s="61" customFormat="1" ht="18" customHeight="1" x14ac:dyDescent="0.25">
      <c r="A22" s="53">
        <v>2024</v>
      </c>
      <c r="B22" s="57" t="s">
        <v>91</v>
      </c>
      <c r="C22" s="57" t="s">
        <v>91</v>
      </c>
      <c r="D22" s="68" t="s">
        <v>91</v>
      </c>
      <c r="E22" s="69" t="s">
        <v>91</v>
      </c>
    </row>
    <row r="23" spans="1:7" ht="18" customHeight="1" x14ac:dyDescent="0.3">
      <c r="A23" s="53">
        <v>2025</v>
      </c>
      <c r="B23" s="57" t="s">
        <v>91</v>
      </c>
      <c r="C23" s="57" t="s">
        <v>91</v>
      </c>
      <c r="D23" s="68" t="s">
        <v>91</v>
      </c>
      <c r="E23" s="69" t="s">
        <v>91</v>
      </c>
    </row>
    <row r="24" spans="1:7" ht="18" customHeight="1" x14ac:dyDescent="0.3">
      <c r="A24" s="53">
        <v>2026</v>
      </c>
      <c r="B24" s="57" t="s">
        <v>91</v>
      </c>
      <c r="C24" s="57" t="s">
        <v>91</v>
      </c>
      <c r="D24" s="68" t="s">
        <v>91</v>
      </c>
      <c r="E24" s="69" t="s">
        <v>91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211</v>
      </c>
      <c r="D26" s="2"/>
      <c r="E26" s="2"/>
      <c r="F26" s="2"/>
      <c r="G26" s="2"/>
    </row>
    <row r="27" spans="1:7" ht="21.75" customHeight="1" x14ac:dyDescent="0.3">
      <c r="A27" s="30" t="s">
        <v>263</v>
      </c>
      <c r="D27" s="2"/>
      <c r="E27" s="2"/>
      <c r="F27" s="2"/>
      <c r="G27" s="2"/>
    </row>
    <row r="28" spans="1:7" ht="21.75" customHeight="1" x14ac:dyDescent="0.3">
      <c r="A28" s="30" t="s">
        <v>261</v>
      </c>
      <c r="B28" s="1"/>
      <c r="C28" s="1"/>
    </row>
    <row r="29" spans="1:7" ht="21.75" customHeight="1" x14ac:dyDescent="0.3">
      <c r="A29" s="30" t="s">
        <v>264</v>
      </c>
      <c r="B29" s="1"/>
      <c r="C29" s="1"/>
    </row>
    <row r="30" spans="1:7" ht="21.75" customHeight="1" x14ac:dyDescent="0.3">
      <c r="A30" s="215" t="str">
        <f>Headings!F24</f>
        <v>Page 24</v>
      </c>
      <c r="B30" s="203"/>
      <c r="C30" s="203"/>
      <c r="D30" s="203"/>
      <c r="E30" s="210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09" t="str">
        <f>Headings!E25</f>
        <v>August 2017 Recorded Documents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88</v>
      </c>
      <c r="B4" s="32" t="s">
        <v>93</v>
      </c>
      <c r="C4" s="32" t="s">
        <v>6</v>
      </c>
      <c r="D4" s="24" t="str">
        <f>Headings!E49</f>
        <v>% Change from July 2017 Forecast</v>
      </c>
      <c r="E4" s="36" t="str">
        <f>Headings!F50</f>
        <v># Change from July 2017 Forecast</v>
      </c>
    </row>
    <row r="5" spans="1:5" s="54" customFormat="1" ht="18" customHeight="1" x14ac:dyDescent="0.25">
      <c r="A5" s="60" t="s">
        <v>105</v>
      </c>
      <c r="B5" s="72">
        <v>119981.999999999</v>
      </c>
      <c r="C5" s="52">
        <v>0.3159239720543463</v>
      </c>
      <c r="D5" s="63">
        <v>0</v>
      </c>
      <c r="E5" s="73">
        <v>0</v>
      </c>
    </row>
    <row r="6" spans="1:5" s="54" customFormat="1" ht="18" customHeight="1" x14ac:dyDescent="0.25">
      <c r="A6" s="53" t="s">
        <v>21</v>
      </c>
      <c r="B6" s="74">
        <v>135053</v>
      </c>
      <c r="C6" s="46">
        <v>0.22001300836510151</v>
      </c>
      <c r="D6" s="65">
        <v>0</v>
      </c>
      <c r="E6" s="75">
        <v>0</v>
      </c>
    </row>
    <row r="7" spans="1:5" s="54" customFormat="1" ht="18" customHeight="1" x14ac:dyDescent="0.25">
      <c r="A7" s="53" t="s">
        <v>8</v>
      </c>
      <c r="B7" s="74">
        <v>139969.99999999901</v>
      </c>
      <c r="C7" s="46">
        <v>0.1983014716583682</v>
      </c>
      <c r="D7" s="65">
        <v>0</v>
      </c>
      <c r="E7" s="75">
        <v>0</v>
      </c>
    </row>
    <row r="8" spans="1:5" s="54" customFormat="1" ht="18" customHeight="1" x14ac:dyDescent="0.25">
      <c r="A8" s="53" t="s">
        <v>20</v>
      </c>
      <c r="B8" s="74">
        <v>118344</v>
      </c>
      <c r="C8" s="46">
        <v>2.8217708518782914E-3</v>
      </c>
      <c r="D8" s="65">
        <v>0</v>
      </c>
      <c r="E8" s="75">
        <v>0</v>
      </c>
    </row>
    <row r="9" spans="1:5" s="54" customFormat="1" ht="18" customHeight="1" x14ac:dyDescent="0.25">
      <c r="A9" s="53" t="s">
        <v>24</v>
      </c>
      <c r="B9" s="74">
        <v>109857.999999999</v>
      </c>
      <c r="C9" s="46">
        <v>-8.4379323565202169E-2</v>
      </c>
      <c r="D9" s="65">
        <v>0</v>
      </c>
      <c r="E9" s="173">
        <v>0</v>
      </c>
    </row>
    <row r="10" spans="1:5" s="54" customFormat="1" ht="18" customHeight="1" x14ac:dyDescent="0.25">
      <c r="A10" s="53" t="s">
        <v>130</v>
      </c>
      <c r="B10" s="74">
        <v>131992</v>
      </c>
      <c r="C10" s="46">
        <v>-2.2665175893908263E-2</v>
      </c>
      <c r="D10" s="65">
        <v>0</v>
      </c>
      <c r="E10" s="173">
        <v>0</v>
      </c>
    </row>
    <row r="11" spans="1:5" s="54" customFormat="1" ht="18" customHeight="1" x14ac:dyDescent="0.25">
      <c r="A11" s="53" t="s">
        <v>131</v>
      </c>
      <c r="B11" s="74">
        <v>147050.99999999901</v>
      </c>
      <c r="C11" s="46">
        <v>5.0589412016861068E-2</v>
      </c>
      <c r="D11" s="65">
        <v>0</v>
      </c>
      <c r="E11" s="173">
        <v>0</v>
      </c>
    </row>
    <row r="12" spans="1:5" s="54" customFormat="1" ht="18" customHeight="1" x14ac:dyDescent="0.25">
      <c r="A12" s="53" t="s">
        <v>23</v>
      </c>
      <c r="B12" s="74">
        <v>143599</v>
      </c>
      <c r="C12" s="46">
        <v>0.21340329885756781</v>
      </c>
      <c r="D12" s="65">
        <v>0</v>
      </c>
      <c r="E12" s="75">
        <v>0</v>
      </c>
    </row>
    <row r="13" spans="1:5" s="54" customFormat="1" ht="18" customHeight="1" x14ac:dyDescent="0.25">
      <c r="A13" s="53" t="s">
        <v>153</v>
      </c>
      <c r="B13" s="74">
        <v>121244</v>
      </c>
      <c r="C13" s="46">
        <v>0.10364288445084657</v>
      </c>
      <c r="D13" s="65">
        <v>0</v>
      </c>
      <c r="E13" s="75">
        <v>0</v>
      </c>
    </row>
    <row r="14" spans="1:5" s="54" customFormat="1" ht="18" customHeight="1" thickBot="1" x14ac:dyDescent="0.3">
      <c r="A14" s="70" t="s">
        <v>154</v>
      </c>
      <c r="B14" s="177">
        <v>123668</v>
      </c>
      <c r="C14" s="51">
        <v>-6.3064428147160401E-2</v>
      </c>
      <c r="D14" s="147">
        <v>0</v>
      </c>
      <c r="E14" s="178">
        <v>0</v>
      </c>
    </row>
    <row r="15" spans="1:5" s="54" customFormat="1" ht="18" customHeight="1" thickTop="1" x14ac:dyDescent="0.25">
      <c r="A15" s="53" t="s">
        <v>155</v>
      </c>
      <c r="B15" s="74">
        <v>134833.35023887199</v>
      </c>
      <c r="C15" s="46">
        <v>-8.3084438467790789E-2</v>
      </c>
      <c r="D15" s="65">
        <v>-3.2331107382014057E-2</v>
      </c>
      <c r="E15" s="75">
        <v>-4504.9619332659931</v>
      </c>
    </row>
    <row r="16" spans="1:5" s="54" customFormat="1" ht="18" customHeight="1" x14ac:dyDescent="0.25">
      <c r="A16" s="53" t="s">
        <v>156</v>
      </c>
      <c r="B16" s="74">
        <v>136002.249381709</v>
      </c>
      <c r="C16" s="46">
        <v>-5.2902531482050708E-2</v>
      </c>
      <c r="D16" s="65">
        <v>-2.9738164754434804E-3</v>
      </c>
      <c r="E16" s="75">
        <v>-405.65206470200792</v>
      </c>
    </row>
    <row r="17" spans="1:5" s="54" customFormat="1" ht="18" customHeight="1" x14ac:dyDescent="0.25">
      <c r="A17" s="53" t="s">
        <v>163</v>
      </c>
      <c r="B17" s="74">
        <v>121792.65068275201</v>
      </c>
      <c r="C17" s="46">
        <v>4.5251780108872541E-3</v>
      </c>
      <c r="D17" s="65">
        <v>-1.1767202976995961E-2</v>
      </c>
      <c r="E17" s="75">
        <v>-1450.2239209299878</v>
      </c>
    </row>
    <row r="18" spans="1:5" s="54" customFormat="1" ht="18" customHeight="1" x14ac:dyDescent="0.25">
      <c r="A18" s="53" t="s">
        <v>164</v>
      </c>
      <c r="B18" s="74">
        <v>139440.98088638601</v>
      </c>
      <c r="C18" s="46">
        <v>0.12754294470991701</v>
      </c>
      <c r="D18" s="65">
        <v>-7.8705507746206216E-3</v>
      </c>
      <c r="E18" s="75">
        <v>-1106.1835942739854</v>
      </c>
    </row>
    <row r="19" spans="1:5" s="54" customFormat="1" ht="18" customHeight="1" x14ac:dyDescent="0.25">
      <c r="A19" s="53" t="s">
        <v>165</v>
      </c>
      <c r="B19" s="74">
        <v>139810.698545994</v>
      </c>
      <c r="C19" s="46">
        <v>3.6914815943563717E-2</v>
      </c>
      <c r="D19" s="65">
        <v>-7.1186602686792444E-3</v>
      </c>
      <c r="E19" s="75">
        <v>-1002.4006143019942</v>
      </c>
    </row>
    <row r="20" spans="1:5" s="54" customFormat="1" ht="18" customHeight="1" x14ac:dyDescent="0.25">
      <c r="A20" s="53" t="s">
        <v>166</v>
      </c>
      <c r="B20" s="74">
        <v>135119.79548187301</v>
      </c>
      <c r="C20" s="46">
        <v>-6.4885242990302405E-3</v>
      </c>
      <c r="D20" s="65">
        <v>-5.8808610730163302E-3</v>
      </c>
      <c r="E20" s="75">
        <v>-799.32144380698446</v>
      </c>
    </row>
    <row r="21" spans="1:5" s="54" customFormat="1" ht="18" customHeight="1" x14ac:dyDescent="0.25">
      <c r="A21" s="53" t="s">
        <v>176</v>
      </c>
      <c r="B21" s="74">
        <v>128211.2762357</v>
      </c>
      <c r="C21" s="46">
        <v>5.270125510009116E-2</v>
      </c>
      <c r="D21" s="65">
        <v>1.2423189688089309E-2</v>
      </c>
      <c r="E21" s="75">
        <v>1573.2482434730045</v>
      </c>
    </row>
    <row r="22" spans="1:5" s="54" customFormat="1" ht="18" customHeight="1" x14ac:dyDescent="0.25">
      <c r="A22" s="53" t="s">
        <v>177</v>
      </c>
      <c r="B22" s="74">
        <v>144447.831843291</v>
      </c>
      <c r="C22" s="46">
        <v>3.5906595930965901E-2</v>
      </c>
      <c r="D22" s="65">
        <v>7.0628912343311256E-3</v>
      </c>
      <c r="E22" s="75">
        <v>1013.0641633449995</v>
      </c>
    </row>
    <row r="23" spans="1:5" s="54" customFormat="1" ht="18" customHeight="1" x14ac:dyDescent="0.25">
      <c r="A23" s="53" t="s">
        <v>178</v>
      </c>
      <c r="B23" s="74">
        <v>143608.42679353201</v>
      </c>
      <c r="C23" s="46">
        <v>2.7163359364009265E-2</v>
      </c>
      <c r="D23" s="65">
        <v>3.9288300443895974E-3</v>
      </c>
      <c r="E23" s="75">
        <v>562.00507937301882</v>
      </c>
    </row>
    <row r="24" spans="1:5" s="54" customFormat="1" ht="18" customHeight="1" x14ac:dyDescent="0.25">
      <c r="A24" s="53" t="s">
        <v>179</v>
      </c>
      <c r="B24" s="74">
        <v>138677.22166338499</v>
      </c>
      <c r="C24" s="46">
        <v>2.6327942318335129E-2</v>
      </c>
      <c r="D24" s="65">
        <v>1.6454634512064192E-3</v>
      </c>
      <c r="E24" s="75">
        <v>227.81344107098994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67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9"/>
    </row>
    <row r="30" spans="1:5" ht="21.75" customHeight="1" x14ac:dyDescent="0.3">
      <c r="A30" s="215" t="str">
        <f>Headings!F25</f>
        <v>Page 25</v>
      </c>
      <c r="B30" s="203"/>
      <c r="C30" s="203"/>
      <c r="D30" s="203"/>
      <c r="E30" s="210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7" customWidth="1"/>
    <col min="2" max="2" width="20.75" style="127" customWidth="1"/>
    <col min="3" max="3" width="10.75" style="127" customWidth="1"/>
    <col min="4" max="5" width="17.75" style="128" customWidth="1"/>
    <col min="6" max="16384" width="10.75" style="128"/>
  </cols>
  <sheetData>
    <row r="1" spans="1:5" ht="23.25" x14ac:dyDescent="0.3">
      <c r="A1" s="209" t="str">
        <f>Headings!E26</f>
        <v>August 2017 Gambling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4429989.9399999995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3791148.31</v>
      </c>
      <c r="C6" s="46">
        <v>-0.14420837036934664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3096005.4100000006</v>
      </c>
      <c r="C7" s="46">
        <v>-0.18335945817957189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3123193.0600000005</v>
      </c>
      <c r="C8" s="46">
        <v>8.7815253526963843E-3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2405747.1</v>
      </c>
      <c r="C9" s="46">
        <v>-0.22971553349955265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1826238.15</v>
      </c>
      <c r="C10" s="46">
        <v>-0.24088523269964668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2102641.6899999995</v>
      </c>
      <c r="C11" s="47">
        <v>0.15135131198524121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2521819.6599999997</v>
      </c>
      <c r="C12" s="46">
        <v>0.19935777550382361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2437669.41</v>
      </c>
      <c r="C13" s="46">
        <v>-3.3368861118324156E-2</v>
      </c>
      <c r="D13" s="47">
        <v>0</v>
      </c>
      <c r="E13" s="48">
        <v>0</v>
      </c>
    </row>
    <row r="14" spans="1:5" s="54" customFormat="1" ht="18" customHeight="1" thickBot="1" x14ac:dyDescent="0.3">
      <c r="A14" s="44">
        <v>2016</v>
      </c>
      <c r="B14" s="45">
        <v>2609974.0699999998</v>
      </c>
      <c r="C14" s="46">
        <v>7.0684178622892002E-2</v>
      </c>
      <c r="D14" s="47">
        <v>0</v>
      </c>
      <c r="E14" s="48">
        <v>0</v>
      </c>
    </row>
    <row r="15" spans="1:5" s="54" customFormat="1" ht="18" customHeight="1" thickTop="1" x14ac:dyDescent="0.25">
      <c r="A15" s="169">
        <v>2017</v>
      </c>
      <c r="B15" s="165">
        <v>2768762.7089927276</v>
      </c>
      <c r="C15" s="166">
        <v>6.0839163429975196E-2</v>
      </c>
      <c r="D15" s="167">
        <v>0.1174688287531902</v>
      </c>
      <c r="E15" s="168">
        <v>291053.58838847792</v>
      </c>
    </row>
    <row r="16" spans="1:5" s="54" customFormat="1" ht="18" customHeight="1" x14ac:dyDescent="0.25">
      <c r="A16" s="44">
        <v>2018</v>
      </c>
      <c r="B16" s="45">
        <v>2601022.6708202288</v>
      </c>
      <c r="C16" s="46">
        <v>-6.0583031412439925E-2</v>
      </c>
      <c r="D16" s="47">
        <v>3.2950789310481898E-2</v>
      </c>
      <c r="E16" s="48">
        <v>82971.764874873683</v>
      </c>
    </row>
    <row r="17" spans="1:5" s="54" customFormat="1" ht="18" customHeight="1" x14ac:dyDescent="0.25">
      <c r="A17" s="44">
        <v>2019</v>
      </c>
      <c r="B17" s="45">
        <v>2642920.8151643891</v>
      </c>
      <c r="C17" s="46">
        <v>1.6108334930793999E-2</v>
      </c>
      <c r="D17" s="47">
        <v>2.8875880427303269E-2</v>
      </c>
      <c r="E17" s="48">
        <v>74174.802703920752</v>
      </c>
    </row>
    <row r="18" spans="1:5" s="54" customFormat="1" ht="18" customHeight="1" x14ac:dyDescent="0.25">
      <c r="A18" s="44">
        <v>2020</v>
      </c>
      <c r="B18" s="45">
        <v>2210775.3751683435</v>
      </c>
      <c r="C18" s="46">
        <v>-0.16351055147642257</v>
      </c>
      <c r="D18" s="47">
        <v>4.9147387447234792E-3</v>
      </c>
      <c r="E18" s="48">
        <v>10812.244037531782</v>
      </c>
    </row>
    <row r="19" spans="1:5" s="54" customFormat="1" ht="18" customHeight="1" x14ac:dyDescent="0.25">
      <c r="A19" s="44">
        <v>2021</v>
      </c>
      <c r="B19" s="45">
        <v>175570.37146317476</v>
      </c>
      <c r="C19" s="46">
        <v>-0.92058425589718462</v>
      </c>
      <c r="D19" s="47">
        <v>1.5780624131613408E-2</v>
      </c>
      <c r="E19" s="48">
        <v>2727.5673259437026</v>
      </c>
    </row>
    <row r="20" spans="1:5" s="54" customFormat="1" ht="18" customHeight="1" x14ac:dyDescent="0.25">
      <c r="A20" s="44">
        <v>2022</v>
      </c>
      <c r="B20" s="45">
        <v>173975.3504772638</v>
      </c>
      <c r="C20" s="46">
        <v>-9.0847958719817434E-3</v>
      </c>
      <c r="D20" s="47">
        <v>1.6283416215555624E-2</v>
      </c>
      <c r="E20" s="48">
        <v>2787.5226515234099</v>
      </c>
    </row>
    <row r="21" spans="1:5" s="54" customFormat="1" ht="18" customHeight="1" x14ac:dyDescent="0.25">
      <c r="A21" s="44">
        <v>2023</v>
      </c>
      <c r="B21" s="45">
        <v>172386.22150421306</v>
      </c>
      <c r="C21" s="46">
        <v>-9.1342191217969049E-3</v>
      </c>
      <c r="D21" s="47">
        <v>1.7571907551321875E-2</v>
      </c>
      <c r="E21" s="48">
        <v>2976.845886678464</v>
      </c>
    </row>
    <row r="22" spans="1:5" s="54" customFormat="1" ht="18" customHeight="1" x14ac:dyDescent="0.25">
      <c r="A22" s="44">
        <v>2024</v>
      </c>
      <c r="B22" s="45">
        <v>170443.43315811324</v>
      </c>
      <c r="C22" s="46">
        <v>-1.1269974648480452E-2</v>
      </c>
      <c r="D22" s="47">
        <v>1.7571633239363615E-2</v>
      </c>
      <c r="E22" s="48">
        <v>2943.2517551399069</v>
      </c>
    </row>
    <row r="23" spans="1:5" s="54" customFormat="1" ht="18" customHeight="1" x14ac:dyDescent="0.25">
      <c r="A23" s="44">
        <v>2025</v>
      </c>
      <c r="B23" s="45">
        <v>167777.767215584</v>
      </c>
      <c r="C23" s="46">
        <v>-1.5639593108033756E-2</v>
      </c>
      <c r="D23" s="47">
        <v>1.52177341719828E-2</v>
      </c>
      <c r="E23" s="48">
        <v>2514.9259863333427</v>
      </c>
    </row>
    <row r="24" spans="1:5" s="54" customFormat="1" ht="18" customHeight="1" x14ac:dyDescent="0.25">
      <c r="A24" s="44">
        <v>2026</v>
      </c>
      <c r="B24" s="45">
        <v>165351.58072133909</v>
      </c>
      <c r="C24" s="46">
        <v>-1.4460715114460898E-2</v>
      </c>
      <c r="D24" s="47">
        <v>1.4771233336296374E-2</v>
      </c>
      <c r="E24" s="48">
        <v>2406.8939886384469</v>
      </c>
    </row>
    <row r="25" spans="1:5" ht="21.75" customHeight="1" x14ac:dyDescent="0.3">
      <c r="A25" s="25" t="s">
        <v>4</v>
      </c>
      <c r="B25" s="3"/>
      <c r="C25" s="3"/>
    </row>
    <row r="26" spans="1:5" s="29" customFormat="1" ht="21.75" customHeight="1" x14ac:dyDescent="0.25">
      <c r="A26" s="26" t="s">
        <v>137</v>
      </c>
      <c r="B26" s="30"/>
      <c r="C26" s="30"/>
    </row>
    <row r="27" spans="1:5" ht="21.75" customHeight="1" x14ac:dyDescent="0.3">
      <c r="A27" s="30" t="s">
        <v>240</v>
      </c>
      <c r="B27" s="3"/>
      <c r="C27" s="3"/>
    </row>
    <row r="28" spans="1:5" ht="21.75" customHeight="1" x14ac:dyDescent="0.3">
      <c r="A28" s="143"/>
      <c r="B28" s="3"/>
      <c r="C28" s="3"/>
    </row>
    <row r="29" spans="1:5" ht="21.75" customHeight="1" x14ac:dyDescent="0.3">
      <c r="A29" s="141"/>
    </row>
    <row r="30" spans="1:5" ht="21.75" customHeight="1" x14ac:dyDescent="0.3">
      <c r="A30" s="202" t="str">
        <f>Headings!F26</f>
        <v>Page 26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09" t="str">
        <f>Headings!E27</f>
        <v>August 2017 E-911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88</v>
      </c>
      <c r="B4" s="32" t="s">
        <v>93</v>
      </c>
      <c r="C4" s="32" t="s">
        <v>6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60" t="s">
        <v>105</v>
      </c>
      <c r="B5" s="40">
        <v>5740835</v>
      </c>
      <c r="C5" s="41">
        <v>-0.187742201654958</v>
      </c>
      <c r="D5" s="120">
        <v>0</v>
      </c>
      <c r="E5" s="90">
        <v>0</v>
      </c>
    </row>
    <row r="6" spans="1:5" s="54" customFormat="1" ht="18" customHeight="1" x14ac:dyDescent="0.25">
      <c r="A6" s="53" t="s">
        <v>21</v>
      </c>
      <c r="B6" s="45">
        <v>5713071</v>
      </c>
      <c r="C6" s="46">
        <v>1.3463412053384971E-2</v>
      </c>
      <c r="D6" s="105">
        <v>0</v>
      </c>
      <c r="E6" s="81">
        <v>0</v>
      </c>
    </row>
    <row r="7" spans="1:5" s="54" customFormat="1" ht="18" customHeight="1" x14ac:dyDescent="0.25">
      <c r="A7" s="53" t="s">
        <v>8</v>
      </c>
      <c r="B7" s="45">
        <v>5800356</v>
      </c>
      <c r="C7" s="46">
        <v>5.089903899536008E-3</v>
      </c>
      <c r="D7" s="105">
        <v>0</v>
      </c>
      <c r="E7" s="81">
        <v>0</v>
      </c>
    </row>
    <row r="8" spans="1:5" s="54" customFormat="1" ht="18" customHeight="1" x14ac:dyDescent="0.25">
      <c r="A8" s="53" t="s">
        <v>20</v>
      </c>
      <c r="B8" s="45">
        <v>5810268</v>
      </c>
      <c r="C8" s="46">
        <v>-2.0456961358433799E-2</v>
      </c>
      <c r="D8" s="105">
        <v>0</v>
      </c>
      <c r="E8" s="81">
        <v>0</v>
      </c>
    </row>
    <row r="9" spans="1:5" s="54" customFormat="1" ht="18" customHeight="1" x14ac:dyDescent="0.25">
      <c r="A9" s="53" t="s">
        <v>24</v>
      </c>
      <c r="B9" s="45">
        <v>5841575</v>
      </c>
      <c r="C9" s="46">
        <v>1.7547969938171093E-2</v>
      </c>
      <c r="D9" s="105">
        <v>0</v>
      </c>
      <c r="E9" s="81">
        <v>0</v>
      </c>
    </row>
    <row r="10" spans="1:5" s="54" customFormat="1" ht="18" customHeight="1" x14ac:dyDescent="0.25">
      <c r="A10" s="53" t="s">
        <v>130</v>
      </c>
      <c r="B10" s="45">
        <v>5763447</v>
      </c>
      <c r="C10" s="46">
        <v>8.8176744171393207E-3</v>
      </c>
      <c r="D10" s="105">
        <v>0</v>
      </c>
      <c r="E10" s="81">
        <v>0</v>
      </c>
    </row>
    <row r="11" spans="1:5" s="54" customFormat="1" ht="18" customHeight="1" x14ac:dyDescent="0.25">
      <c r="A11" s="53" t="s">
        <v>131</v>
      </c>
      <c r="B11" s="45">
        <v>5839368</v>
      </c>
      <c r="C11" s="46">
        <v>6.7257940719500642E-3</v>
      </c>
      <c r="D11" s="105">
        <v>0</v>
      </c>
      <c r="E11" s="81">
        <v>0</v>
      </c>
    </row>
    <row r="12" spans="1:5" s="54" customFormat="1" ht="18" customHeight="1" x14ac:dyDescent="0.25">
      <c r="A12" s="53" t="s">
        <v>23</v>
      </c>
      <c r="B12" s="45">
        <v>5813721</v>
      </c>
      <c r="C12" s="46">
        <v>5.9429272453526139E-4</v>
      </c>
      <c r="D12" s="105">
        <v>0</v>
      </c>
      <c r="E12" s="81">
        <v>0</v>
      </c>
    </row>
    <row r="13" spans="1:5" s="54" customFormat="1" ht="18" customHeight="1" x14ac:dyDescent="0.25">
      <c r="A13" s="53" t="s">
        <v>153</v>
      </c>
      <c r="B13" s="45">
        <v>6310779</v>
      </c>
      <c r="C13" s="46">
        <v>8.0321488639621963E-2</v>
      </c>
      <c r="D13" s="105">
        <v>0</v>
      </c>
      <c r="E13" s="81">
        <v>0</v>
      </c>
    </row>
    <row r="14" spans="1:5" s="54" customFormat="1" ht="18" customHeight="1" thickBot="1" x14ac:dyDescent="0.3">
      <c r="A14" s="70" t="s">
        <v>154</v>
      </c>
      <c r="B14" s="50">
        <v>5978763</v>
      </c>
      <c r="C14" s="51">
        <v>3.7358893037447993E-2</v>
      </c>
      <c r="D14" s="179">
        <v>3.0549223304128237E-2</v>
      </c>
      <c r="E14" s="180">
        <v>177232.25813888013</v>
      </c>
    </row>
    <row r="15" spans="1:5" s="54" customFormat="1" ht="18" customHeight="1" thickTop="1" x14ac:dyDescent="0.25">
      <c r="A15" s="53" t="s">
        <v>155</v>
      </c>
      <c r="B15" s="45">
        <v>5819224.8312057499</v>
      </c>
      <c r="C15" s="46">
        <v>-3.4495460457792948E-3</v>
      </c>
      <c r="D15" s="105">
        <v>2.2362892794380862E-3</v>
      </c>
      <c r="E15" s="81">
        <v>12984.433155999519</v>
      </c>
    </row>
    <row r="16" spans="1:5" s="54" customFormat="1" ht="18" customHeight="1" x14ac:dyDescent="0.25">
      <c r="A16" s="53" t="s">
        <v>156</v>
      </c>
      <c r="B16" s="45">
        <v>5836631.5533513203</v>
      </c>
      <c r="C16" s="46">
        <v>3.9407727600482279E-3</v>
      </c>
      <c r="D16" s="105">
        <v>3.7577620808231238E-3</v>
      </c>
      <c r="E16" s="81">
        <v>21850.563511909917</v>
      </c>
    </row>
    <row r="17" spans="1:5" s="54" customFormat="1" ht="18" customHeight="1" x14ac:dyDescent="0.25">
      <c r="A17" s="53" t="s">
        <v>163</v>
      </c>
      <c r="B17" s="45">
        <v>5839526.26132573</v>
      </c>
      <c r="C17" s="46">
        <v>-7.4674257912417774E-2</v>
      </c>
      <c r="D17" s="105">
        <v>5.7873542515876064E-3</v>
      </c>
      <c r="E17" s="81">
        <v>33600.946554839611</v>
      </c>
    </row>
    <row r="18" spans="1:5" s="54" customFormat="1" ht="18" customHeight="1" x14ac:dyDescent="0.25">
      <c r="A18" s="53" t="s">
        <v>164</v>
      </c>
      <c r="B18" s="45">
        <v>5822098.5723166298</v>
      </c>
      <c r="C18" s="46">
        <v>-2.6203485183033726E-2</v>
      </c>
      <c r="D18" s="105">
        <v>5.5742858513123661E-3</v>
      </c>
      <c r="E18" s="81">
        <v>32274.136434519663</v>
      </c>
    </row>
    <row r="19" spans="1:5" s="54" customFormat="1" ht="18" customHeight="1" x14ac:dyDescent="0.25">
      <c r="A19" s="53" t="s">
        <v>165</v>
      </c>
      <c r="B19" s="45">
        <v>5806303.0024301903</v>
      </c>
      <c r="C19" s="46">
        <v>-2.2205412491137499E-3</v>
      </c>
      <c r="D19" s="105">
        <v>5.4449663896432021E-3</v>
      </c>
      <c r="E19" s="81">
        <v>31443.913643370382</v>
      </c>
    </row>
    <row r="20" spans="1:5" s="54" customFormat="1" ht="18" customHeight="1" x14ac:dyDescent="0.25">
      <c r="A20" s="53" t="s">
        <v>166</v>
      </c>
      <c r="B20" s="45">
        <v>5792986.6638871897</v>
      </c>
      <c r="C20" s="46">
        <v>-7.4777530610220522E-3</v>
      </c>
      <c r="D20" s="105">
        <v>5.3653909356798923E-3</v>
      </c>
      <c r="E20" s="81">
        <v>30915.762982459739</v>
      </c>
    </row>
    <row r="21" spans="1:5" s="54" customFormat="1" ht="18" customHeight="1" x14ac:dyDescent="0.25">
      <c r="A21" s="53" t="s">
        <v>176</v>
      </c>
      <c r="B21" s="45">
        <v>5791096.9788511097</v>
      </c>
      <c r="C21" s="46">
        <v>-8.2933581094343234E-3</v>
      </c>
      <c r="D21" s="105">
        <v>5.3115185379075669E-3</v>
      </c>
      <c r="E21" s="81">
        <v>30597.002412470058</v>
      </c>
    </row>
    <row r="22" spans="1:5" s="54" customFormat="1" ht="18" customHeight="1" x14ac:dyDescent="0.25">
      <c r="A22" s="53" t="s">
        <v>177</v>
      </c>
      <c r="B22" s="45">
        <v>5775961.7134887399</v>
      </c>
      <c r="C22" s="46">
        <v>-7.9244379418900168E-3</v>
      </c>
      <c r="D22" s="105">
        <v>5.2928106424405819E-3</v>
      </c>
      <c r="E22" s="81">
        <v>30410.116638500243</v>
      </c>
    </row>
    <row r="23" spans="1:5" s="54" customFormat="1" ht="18" customHeight="1" x14ac:dyDescent="0.25">
      <c r="A23" s="53" t="s">
        <v>178</v>
      </c>
      <c r="B23" s="45">
        <v>5761372.0446539596</v>
      </c>
      <c r="C23" s="46">
        <v>-7.7383074492366477E-3</v>
      </c>
      <c r="D23" s="105">
        <v>5.2907983156433858E-3</v>
      </c>
      <c r="E23" s="81">
        <v>30321.830818229355</v>
      </c>
    </row>
    <row r="24" spans="1:5" s="54" customFormat="1" ht="18" customHeight="1" x14ac:dyDescent="0.25">
      <c r="A24" s="53" t="s">
        <v>179</v>
      </c>
      <c r="B24" s="45">
        <v>5747227.6820776397</v>
      </c>
      <c r="C24" s="46">
        <v>-7.8990310982081091E-3</v>
      </c>
      <c r="D24" s="105">
        <v>5.3010639374406754E-3</v>
      </c>
      <c r="E24" s="81">
        <v>30305.768588759936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175</v>
      </c>
    </row>
    <row r="27" spans="1:5" ht="21.75" customHeight="1" x14ac:dyDescent="0.3">
      <c r="A27" s="30" t="s">
        <v>262</v>
      </c>
      <c r="B27" s="3"/>
      <c r="C27" s="3"/>
    </row>
    <row r="28" spans="1:5" ht="21.75" customHeight="1" x14ac:dyDescent="0.3">
      <c r="A28" s="30" t="s">
        <v>201</v>
      </c>
      <c r="B28" s="19"/>
      <c r="C28" s="19"/>
      <c r="D28" s="19"/>
    </row>
    <row r="29" spans="1:5" ht="21.75" customHeight="1" x14ac:dyDescent="0.3">
      <c r="A29" s="80" t="s">
        <v>202</v>
      </c>
    </row>
    <row r="30" spans="1:5" ht="21.75" customHeight="1" x14ac:dyDescent="0.3">
      <c r="A30" s="215" t="str">
        <f>Headings!F27</f>
        <v>Page 27</v>
      </c>
      <c r="B30" s="203"/>
      <c r="C30" s="203"/>
      <c r="D30" s="203"/>
      <c r="E30" s="210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7" customWidth="1"/>
    <col min="2" max="2" width="17.75" style="107" customWidth="1"/>
    <col min="3" max="3" width="10.75" style="107" customWidth="1"/>
    <col min="4" max="4" width="17.75" style="28" customWidth="1"/>
    <col min="5" max="5" width="17.75" style="108" customWidth="1"/>
    <col min="6" max="16384" width="10.75" style="108"/>
  </cols>
  <sheetData>
    <row r="1" spans="1:5" ht="23.25" customHeight="1" x14ac:dyDescent="0.3">
      <c r="A1" s="214" t="str">
        <f>Headings!E28</f>
        <v>August 2017 Penalties and Interest on Delinquent Property Taxes Forecast</v>
      </c>
      <c r="B1" s="217"/>
      <c r="C1" s="217"/>
      <c r="D1" s="217"/>
      <c r="E1" s="217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88</v>
      </c>
      <c r="B4" s="32" t="s">
        <v>93</v>
      </c>
      <c r="C4" s="32" t="s">
        <v>6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60" t="s">
        <v>105</v>
      </c>
      <c r="B5" s="40">
        <v>5362505.6099999901</v>
      </c>
      <c r="C5" s="52">
        <v>6.9749066296562523E-2</v>
      </c>
      <c r="D5" s="121">
        <v>0</v>
      </c>
      <c r="E5" s="122">
        <v>0</v>
      </c>
    </row>
    <row r="6" spans="1:5" s="54" customFormat="1" ht="18" customHeight="1" x14ac:dyDescent="0.25">
      <c r="A6" s="53" t="s">
        <v>21</v>
      </c>
      <c r="B6" s="45">
        <v>7440365.8200000003</v>
      </c>
      <c r="C6" s="46">
        <v>-7.727458539521026E-2</v>
      </c>
      <c r="D6" s="109">
        <v>0</v>
      </c>
      <c r="E6" s="110">
        <v>0</v>
      </c>
    </row>
    <row r="7" spans="1:5" s="54" customFormat="1" ht="18" customHeight="1" x14ac:dyDescent="0.25">
      <c r="A7" s="53" t="s">
        <v>8</v>
      </c>
      <c r="B7" s="45">
        <v>2564824</v>
      </c>
      <c r="C7" s="46">
        <v>-8.4596562688076471E-2</v>
      </c>
      <c r="D7" s="109">
        <v>0</v>
      </c>
      <c r="E7" s="110">
        <v>0</v>
      </c>
    </row>
    <row r="8" spans="1:5" s="54" customFormat="1" ht="18" customHeight="1" x14ac:dyDescent="0.25">
      <c r="A8" s="53" t="s">
        <v>20</v>
      </c>
      <c r="B8" s="45">
        <v>4668091</v>
      </c>
      <c r="C8" s="46">
        <v>-6.7427552277099179E-2</v>
      </c>
      <c r="D8" s="109">
        <v>0</v>
      </c>
      <c r="E8" s="110">
        <v>0</v>
      </c>
    </row>
    <row r="9" spans="1:5" s="54" customFormat="1" ht="18" customHeight="1" x14ac:dyDescent="0.25">
      <c r="A9" s="53" t="s">
        <v>24</v>
      </c>
      <c r="B9" s="45">
        <v>4753807.5199999902</v>
      </c>
      <c r="C9" s="46">
        <v>-0.11351001458439514</v>
      </c>
      <c r="D9" s="109">
        <v>0</v>
      </c>
      <c r="E9" s="110">
        <v>0</v>
      </c>
    </row>
    <row r="10" spans="1:5" s="54" customFormat="1" ht="18" customHeight="1" x14ac:dyDescent="0.25">
      <c r="A10" s="53" t="s">
        <v>130</v>
      </c>
      <c r="B10" s="45">
        <v>6771214.6099999901</v>
      </c>
      <c r="C10" s="46">
        <v>-8.9935256704892774E-2</v>
      </c>
      <c r="D10" s="109">
        <v>0</v>
      </c>
      <c r="E10" s="172">
        <v>0</v>
      </c>
    </row>
    <row r="11" spans="1:5" s="54" customFormat="1" ht="18" customHeight="1" x14ac:dyDescent="0.25">
      <c r="A11" s="53" t="s">
        <v>131</v>
      </c>
      <c r="B11" s="45">
        <v>2476507.27999999</v>
      </c>
      <c r="C11" s="46">
        <v>-3.443383249689258E-2</v>
      </c>
      <c r="D11" s="109">
        <v>0</v>
      </c>
      <c r="E11" s="172">
        <v>0</v>
      </c>
    </row>
    <row r="12" spans="1:5" s="54" customFormat="1" ht="18" customHeight="1" x14ac:dyDescent="0.25">
      <c r="A12" s="53" t="s">
        <v>23</v>
      </c>
      <c r="B12" s="45">
        <v>3561700</v>
      </c>
      <c r="C12" s="46">
        <v>-0.23701144643495597</v>
      </c>
      <c r="D12" s="109">
        <v>0</v>
      </c>
      <c r="E12" s="110">
        <v>0</v>
      </c>
    </row>
    <row r="13" spans="1:5" s="54" customFormat="1" ht="18" customHeight="1" x14ac:dyDescent="0.25">
      <c r="A13" s="53" t="s">
        <v>153</v>
      </c>
      <c r="B13" s="45">
        <v>4856544</v>
      </c>
      <c r="C13" s="46">
        <v>2.1611409289875816E-2</v>
      </c>
      <c r="D13" s="109">
        <v>0</v>
      </c>
      <c r="E13" s="110">
        <v>0</v>
      </c>
    </row>
    <row r="14" spans="1:5" s="54" customFormat="1" ht="18" customHeight="1" thickBot="1" x14ac:dyDescent="0.3">
      <c r="A14" s="70" t="s">
        <v>154</v>
      </c>
      <c r="B14" s="50">
        <v>6896235.6599999899</v>
      </c>
      <c r="C14" s="51">
        <v>1.8463607668757653E-2</v>
      </c>
      <c r="D14" s="181">
        <v>1.5738032827250059E-2</v>
      </c>
      <c r="E14" s="182">
        <v>106851.54999998957</v>
      </c>
    </row>
    <row r="15" spans="1:5" s="54" customFormat="1" ht="18" customHeight="1" thickTop="1" x14ac:dyDescent="0.25">
      <c r="A15" s="53" t="s">
        <v>155</v>
      </c>
      <c r="B15" s="45">
        <v>2471701.6747425701</v>
      </c>
      <c r="C15" s="46">
        <v>-1.9404769354927076E-3</v>
      </c>
      <c r="D15" s="109">
        <v>5.0293748823950768E-3</v>
      </c>
      <c r="E15" s="110">
        <v>12368.906452290248</v>
      </c>
    </row>
    <row r="16" spans="1:5" s="54" customFormat="1" ht="18" customHeight="1" x14ac:dyDescent="0.25">
      <c r="A16" s="53" t="s">
        <v>156</v>
      </c>
      <c r="B16" s="45">
        <v>3852038.9068594999</v>
      </c>
      <c r="C16" s="46">
        <v>8.1516946081786834E-2</v>
      </c>
      <c r="D16" s="109">
        <v>7.731890856862611E-2</v>
      </c>
      <c r="E16" s="110">
        <v>276459.8687291001</v>
      </c>
    </row>
    <row r="17" spans="1:5" s="54" customFormat="1" ht="18" customHeight="1" x14ac:dyDescent="0.25">
      <c r="A17" s="53" t="s">
        <v>163</v>
      </c>
      <c r="B17" s="45">
        <v>4771131.1053322703</v>
      </c>
      <c r="C17" s="46">
        <v>-1.7587176121070858E-2</v>
      </c>
      <c r="D17" s="109">
        <v>1.0272683434813468E-2</v>
      </c>
      <c r="E17" s="110">
        <v>48513.951010170393</v>
      </c>
    </row>
    <row r="18" spans="1:5" s="54" customFormat="1" ht="18" customHeight="1" x14ac:dyDescent="0.25">
      <c r="A18" s="53" t="s">
        <v>164</v>
      </c>
      <c r="B18" s="45">
        <v>6526216.6744457604</v>
      </c>
      <c r="C18" s="46">
        <v>-5.3655211886165399E-2</v>
      </c>
      <c r="D18" s="109">
        <v>2.2760732445310294E-2</v>
      </c>
      <c r="E18" s="110">
        <v>145235.79845702089</v>
      </c>
    </row>
    <row r="19" spans="1:5" s="54" customFormat="1" ht="18" customHeight="1" x14ac:dyDescent="0.25">
      <c r="A19" s="53" t="s">
        <v>165</v>
      </c>
      <c r="B19" s="45">
        <v>2570696.7934965999</v>
      </c>
      <c r="C19" s="46">
        <v>4.0051402548141324E-2</v>
      </c>
      <c r="D19" s="109">
        <v>1.1599143008675261E-2</v>
      </c>
      <c r="E19" s="110">
        <v>29475.983590719756</v>
      </c>
    </row>
    <row r="20" spans="1:5" s="54" customFormat="1" ht="18" customHeight="1" x14ac:dyDescent="0.25">
      <c r="A20" s="53" t="s">
        <v>166</v>
      </c>
      <c r="B20" s="45">
        <v>3856510.9191658702</v>
      </c>
      <c r="C20" s="46">
        <v>1.1609468166084991E-3</v>
      </c>
      <c r="D20" s="109">
        <v>1.0346474198960287E-2</v>
      </c>
      <c r="E20" s="110">
        <v>39492.680721030105</v>
      </c>
    </row>
    <row r="21" spans="1:5" s="54" customFormat="1" ht="18" customHeight="1" x14ac:dyDescent="0.25">
      <c r="A21" s="53" t="s">
        <v>176</v>
      </c>
      <c r="B21" s="45">
        <v>4557671.8254910503</v>
      </c>
      <c r="C21" s="46">
        <v>-4.4739764036803686E-2</v>
      </c>
      <c r="D21" s="109">
        <v>9.4725146889012013E-3</v>
      </c>
      <c r="E21" s="110">
        <v>42767.497565260157</v>
      </c>
    </row>
    <row r="22" spans="1:5" s="54" customFormat="1" ht="18" customHeight="1" x14ac:dyDescent="0.25">
      <c r="A22" s="53" t="s">
        <v>177</v>
      </c>
      <c r="B22" s="45">
        <v>6206399.3457038598</v>
      </c>
      <c r="C22" s="46">
        <v>-4.9005012351824973E-2</v>
      </c>
      <c r="D22" s="109">
        <v>1.041286398356811E-2</v>
      </c>
      <c r="E22" s="110">
        <v>63960.381462019868</v>
      </c>
    </row>
    <row r="23" spans="1:5" s="54" customFormat="1" ht="18" customHeight="1" x14ac:dyDescent="0.25">
      <c r="A23" s="53" t="s">
        <v>178</v>
      </c>
      <c r="B23" s="45">
        <v>2578593.9725410701</v>
      </c>
      <c r="C23" s="46">
        <v>3.0719994144967622E-3</v>
      </c>
      <c r="D23" s="109">
        <v>8.6925761681870828E-3</v>
      </c>
      <c r="E23" s="110">
        <v>22221.462755570188</v>
      </c>
    </row>
    <row r="24" spans="1:5" s="54" customFormat="1" ht="18" customHeight="1" x14ac:dyDescent="0.25">
      <c r="A24" s="53" t="s">
        <v>179</v>
      </c>
      <c r="B24" s="45">
        <v>4118812.8100001998</v>
      </c>
      <c r="C24" s="46">
        <v>6.801533726528719E-2</v>
      </c>
      <c r="D24" s="109">
        <v>8.5248606136572036E-3</v>
      </c>
      <c r="E24" s="110">
        <v>34815.507748249918</v>
      </c>
    </row>
    <row r="25" spans="1:5" ht="21.75" customHeight="1" x14ac:dyDescent="0.3">
      <c r="A25" s="25" t="s">
        <v>4</v>
      </c>
      <c r="B25" s="108"/>
      <c r="C25" s="108"/>
      <c r="D25" s="117"/>
    </row>
    <row r="26" spans="1:5" ht="21.75" customHeight="1" x14ac:dyDescent="0.3">
      <c r="A26" s="30" t="s">
        <v>234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8"/>
      <c r="C28" s="108"/>
      <c r="D28" s="108"/>
    </row>
    <row r="29" spans="1:5" ht="21.75" customHeight="1" x14ac:dyDescent="0.3">
      <c r="A29" s="139"/>
    </row>
    <row r="30" spans="1:5" ht="21.75" customHeight="1" x14ac:dyDescent="0.3">
      <c r="A30" s="215" t="str">
        <f>Headings!F28</f>
        <v>Page 28</v>
      </c>
      <c r="B30" s="203"/>
      <c r="C30" s="203"/>
      <c r="D30" s="203"/>
      <c r="E30" s="210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Headings!E29</f>
        <v>August 2017 Current Expense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5" s="54" customFormat="1" ht="18" customHeight="1" x14ac:dyDescent="0.25">
      <c r="A6" s="44">
        <v>2008</v>
      </c>
      <c r="B6" s="45" t="s">
        <v>91</v>
      </c>
      <c r="C6" s="46" t="s">
        <v>91</v>
      </c>
      <c r="D6" s="47" t="s">
        <v>91</v>
      </c>
      <c r="E6" s="48" t="s">
        <v>91</v>
      </c>
    </row>
    <row r="7" spans="1:5" s="54" customFormat="1" ht="18" customHeight="1" x14ac:dyDescent="0.25">
      <c r="A7" s="44">
        <v>2009</v>
      </c>
      <c r="B7" s="45">
        <v>268539194</v>
      </c>
      <c r="C7" s="46" t="s">
        <v>91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274290793</v>
      </c>
      <c r="C8" s="46">
        <v>2.1418098841839761E-2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278152152</v>
      </c>
      <c r="C9" s="46">
        <v>1.4077610691074049E-2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284318327</v>
      </c>
      <c r="C10" s="46">
        <v>2.2168352664767355E-2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313137887</v>
      </c>
      <c r="C11" s="47">
        <v>0.10136370843234466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77">
        <v>320290885</v>
      </c>
      <c r="C12" s="57">
        <v>2.2842965661322268E-2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77">
        <v>327660659</v>
      </c>
      <c r="C13" s="57">
        <v>2.3009627638950869E-2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77">
        <v>336385866</v>
      </c>
      <c r="C14" s="57">
        <v>2.6628790366926447E-2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2017</v>
      </c>
      <c r="B15" s="76">
        <v>346643924</v>
      </c>
      <c r="C15" s="58">
        <v>3.0494913838026605E-2</v>
      </c>
      <c r="D15" s="47">
        <v>0</v>
      </c>
      <c r="E15" s="48">
        <v>0</v>
      </c>
    </row>
    <row r="16" spans="1:5" s="54" customFormat="1" ht="18" customHeight="1" thickTop="1" x14ac:dyDescent="0.25">
      <c r="A16" s="44">
        <v>2018</v>
      </c>
      <c r="B16" s="77">
        <v>355829239.27233601</v>
      </c>
      <c r="C16" s="57">
        <v>2.6497840107349013E-2</v>
      </c>
      <c r="D16" s="167">
        <v>8.3681838406235443E-5</v>
      </c>
      <c r="E16" s="168">
        <v>29773.953361809254</v>
      </c>
    </row>
    <row r="17" spans="1:5" s="54" customFormat="1" ht="18" customHeight="1" x14ac:dyDescent="0.25">
      <c r="A17" s="44">
        <v>2019</v>
      </c>
      <c r="B17" s="77">
        <v>364653617.76871431</v>
      </c>
      <c r="C17" s="57">
        <v>2.4799475485555833E-2</v>
      </c>
      <c r="D17" s="47">
        <v>7.4741425268420869E-5</v>
      </c>
      <c r="E17" s="48">
        <v>27252.694216072559</v>
      </c>
    </row>
    <row r="18" spans="1:5" s="54" customFormat="1" ht="18" customHeight="1" x14ac:dyDescent="0.25">
      <c r="A18" s="44">
        <v>2020</v>
      </c>
      <c r="B18" s="77">
        <v>372940298.84317899</v>
      </c>
      <c r="C18" s="57">
        <v>2.2724801484680812E-2</v>
      </c>
      <c r="D18" s="47">
        <v>1.4211501908611979E-7</v>
      </c>
      <c r="E18" s="48">
        <v>53.000410139560699</v>
      </c>
    </row>
    <row r="19" spans="1:5" s="54" customFormat="1" ht="18" customHeight="1" x14ac:dyDescent="0.25">
      <c r="A19" s="44">
        <v>2021</v>
      </c>
      <c r="B19" s="77">
        <v>381112241.83149904</v>
      </c>
      <c r="C19" s="57">
        <v>2.1912201533780484E-2</v>
      </c>
      <c r="D19" s="47">
        <v>-3.5542120728093707E-5</v>
      </c>
      <c r="E19" s="48">
        <v>-13546.01876437664</v>
      </c>
    </row>
    <row r="20" spans="1:5" s="54" customFormat="1" ht="18" customHeight="1" x14ac:dyDescent="0.25">
      <c r="A20" s="44">
        <v>2022</v>
      </c>
      <c r="B20" s="77">
        <v>389328434.33406276</v>
      </c>
      <c r="C20" s="57">
        <v>2.1558458639584499E-2</v>
      </c>
      <c r="D20" s="47">
        <v>-8.526428460575719E-5</v>
      </c>
      <c r="E20" s="48">
        <v>-33198.641088545322</v>
      </c>
    </row>
    <row r="21" spans="1:5" s="54" customFormat="1" ht="18" customHeight="1" x14ac:dyDescent="0.25">
      <c r="A21" s="44">
        <v>2023</v>
      </c>
      <c r="B21" s="77">
        <v>397589921.6963442</v>
      </c>
      <c r="C21" s="57">
        <v>2.121984071472327E-2</v>
      </c>
      <c r="D21" s="47">
        <v>-1.2959501257048256E-4</v>
      </c>
      <c r="E21" s="48">
        <v>-51532.349235594273</v>
      </c>
    </row>
    <row r="22" spans="1:5" s="54" customFormat="1" ht="18" customHeight="1" x14ac:dyDescent="0.25">
      <c r="A22" s="44">
        <v>2024</v>
      </c>
      <c r="B22" s="77">
        <v>405945518.22027999</v>
      </c>
      <c r="C22" s="57">
        <v>2.1015614501207924E-2</v>
      </c>
      <c r="D22" s="47">
        <v>-1.728307094029935E-4</v>
      </c>
      <c r="E22" s="48">
        <v>-70171.979766011238</v>
      </c>
    </row>
    <row r="23" spans="1:5" s="54" customFormat="1" ht="18" customHeight="1" x14ac:dyDescent="0.25">
      <c r="A23" s="44">
        <v>2025</v>
      </c>
      <c r="B23" s="77">
        <v>414428507.98301768</v>
      </c>
      <c r="C23" s="57">
        <v>2.089686763861387E-2</v>
      </c>
      <c r="D23" s="47">
        <v>-2.0720467903090345E-4</v>
      </c>
      <c r="E23" s="48">
        <v>-85889.32264739275</v>
      </c>
    </row>
    <row r="24" spans="1:5" s="54" customFormat="1" ht="18" customHeight="1" x14ac:dyDescent="0.25">
      <c r="A24" s="44">
        <v>2026</v>
      </c>
      <c r="B24" s="77">
        <v>423036773.18743056</v>
      </c>
      <c r="C24" s="57">
        <v>2.0771411808295781E-2</v>
      </c>
      <c r="D24" s="47">
        <v>-2.3256395319470879E-4</v>
      </c>
      <c r="E24" s="48">
        <v>-98405.990005254745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133</v>
      </c>
      <c r="B26" s="3"/>
      <c r="C26" s="3"/>
    </row>
    <row r="27" spans="1:5" ht="21.75" customHeight="1" x14ac:dyDescent="0.3">
      <c r="A27" s="30" t="s">
        <v>224</v>
      </c>
      <c r="B27" s="3"/>
      <c r="C27" s="3"/>
    </row>
    <row r="28" spans="1:5" ht="21.75" customHeight="1" x14ac:dyDescent="0.3">
      <c r="A28" s="30" t="s">
        <v>210</v>
      </c>
      <c r="B28" s="3"/>
      <c r="C28" s="3"/>
    </row>
    <row r="29" spans="1:5" ht="21.75" customHeight="1" x14ac:dyDescent="0.3">
      <c r="A29" s="80" t="s">
        <v>174</v>
      </c>
      <c r="B29" s="19"/>
      <c r="C29" s="19"/>
    </row>
    <row r="30" spans="1:5" ht="21.75" customHeight="1" x14ac:dyDescent="0.3">
      <c r="A30" s="202" t="str">
        <f>Headings!F29</f>
        <v>Page 29</v>
      </c>
      <c r="B30" s="203"/>
      <c r="C30" s="203"/>
      <c r="D30" s="203"/>
      <c r="E30" s="210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09" t="str">
        <f>Headings!E3</f>
        <v>August 2017 Unincorporated Assessed Value Forecast</v>
      </c>
      <c r="B1" s="210"/>
      <c r="C1" s="210"/>
      <c r="D1" s="210"/>
      <c r="E1" s="210"/>
    </row>
    <row r="2" spans="1:6" ht="21.75" customHeight="1" x14ac:dyDescent="0.3">
      <c r="A2" s="209" t="s">
        <v>97</v>
      </c>
      <c r="B2" s="210"/>
      <c r="C2" s="210"/>
      <c r="D2" s="210"/>
      <c r="E2" s="210"/>
    </row>
    <row r="4" spans="1:6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6" ht="18" customHeight="1" x14ac:dyDescent="0.3">
      <c r="A5" s="39">
        <v>2007</v>
      </c>
      <c r="B5" s="40">
        <v>45145645420</v>
      </c>
      <c r="C5" s="83" t="s">
        <v>91</v>
      </c>
      <c r="D5" s="52">
        <v>0</v>
      </c>
      <c r="E5" s="43">
        <v>0</v>
      </c>
    </row>
    <row r="6" spans="1:6" ht="18" customHeight="1" x14ac:dyDescent="0.3">
      <c r="A6" s="44">
        <v>2008</v>
      </c>
      <c r="B6" s="45">
        <v>50369419770</v>
      </c>
      <c r="C6" s="46">
        <v>0.11570937354870137</v>
      </c>
      <c r="D6" s="47">
        <v>0</v>
      </c>
      <c r="E6" s="48">
        <v>0</v>
      </c>
    </row>
    <row r="7" spans="1:6" ht="18" customHeight="1" x14ac:dyDescent="0.3">
      <c r="A7" s="44">
        <v>2009</v>
      </c>
      <c r="B7" s="45">
        <v>52536624390</v>
      </c>
      <c r="C7" s="46">
        <v>4.3026197837815694E-2</v>
      </c>
      <c r="D7" s="47">
        <v>0</v>
      </c>
      <c r="E7" s="48">
        <v>0</v>
      </c>
    </row>
    <row r="8" spans="1:6" ht="18" customHeight="1" x14ac:dyDescent="0.3">
      <c r="A8" s="44">
        <v>2010</v>
      </c>
      <c r="B8" s="45">
        <v>43743564380</v>
      </c>
      <c r="C8" s="46">
        <v>-0.16737009870915309</v>
      </c>
      <c r="D8" s="47">
        <v>0</v>
      </c>
      <c r="E8" s="48">
        <v>0</v>
      </c>
    </row>
    <row r="9" spans="1:6" ht="18" customHeight="1" x14ac:dyDescent="0.3">
      <c r="A9" s="44">
        <v>2011</v>
      </c>
      <c r="B9" s="45">
        <v>39449376049.999992</v>
      </c>
      <c r="C9" s="46">
        <v>-9.8167316515326175E-2</v>
      </c>
      <c r="D9" s="47">
        <v>0</v>
      </c>
      <c r="E9" s="48">
        <v>0</v>
      </c>
    </row>
    <row r="10" spans="1:6" ht="18" customHeight="1" x14ac:dyDescent="0.3">
      <c r="A10" s="44">
        <v>2012</v>
      </c>
      <c r="B10" s="45">
        <v>32758485327</v>
      </c>
      <c r="C10" s="46">
        <v>-0.16960701012151991</v>
      </c>
      <c r="D10" s="47">
        <v>0</v>
      </c>
      <c r="E10" s="48">
        <v>0</v>
      </c>
    </row>
    <row r="11" spans="1:6" ht="18" customHeight="1" x14ac:dyDescent="0.3">
      <c r="A11" s="53">
        <v>2013</v>
      </c>
      <c r="B11" s="45">
        <v>30016733777.777802</v>
      </c>
      <c r="C11" s="47">
        <v>-8.3695919449682465E-2</v>
      </c>
      <c r="D11" s="47">
        <v>0</v>
      </c>
      <c r="E11" s="48">
        <v>0</v>
      </c>
      <c r="F11" s="37"/>
    </row>
    <row r="12" spans="1:6" ht="18" customHeight="1" x14ac:dyDescent="0.3">
      <c r="A12" s="44">
        <v>2014</v>
      </c>
      <c r="B12" s="45">
        <v>31876016756</v>
      </c>
      <c r="C12" s="46">
        <v>6.1941548737014074E-2</v>
      </c>
      <c r="D12" s="47">
        <v>0</v>
      </c>
      <c r="E12" s="48">
        <v>0</v>
      </c>
    </row>
    <row r="13" spans="1:6" ht="18" customHeight="1" x14ac:dyDescent="0.3">
      <c r="A13" s="44">
        <v>2015</v>
      </c>
      <c r="B13" s="45">
        <v>36080918262</v>
      </c>
      <c r="C13" s="46">
        <v>0.13191427078819418</v>
      </c>
      <c r="D13" s="47">
        <v>0</v>
      </c>
      <c r="E13" s="48">
        <v>0</v>
      </c>
    </row>
    <row r="14" spans="1:6" ht="18" customHeight="1" x14ac:dyDescent="0.3">
      <c r="A14" s="44">
        <v>2016</v>
      </c>
      <c r="B14" s="45">
        <v>36633108444.444504</v>
      </c>
      <c r="C14" s="46">
        <v>1.5304216440246821E-2</v>
      </c>
      <c r="D14" s="47">
        <v>0</v>
      </c>
      <c r="E14" s="48">
        <v>0</v>
      </c>
    </row>
    <row r="15" spans="1:6" ht="18" customHeight="1" thickBot="1" x14ac:dyDescent="0.35">
      <c r="A15" s="49">
        <v>2017</v>
      </c>
      <c r="B15" s="50">
        <v>39044967515</v>
      </c>
      <c r="C15" s="51">
        <v>6.5838231396966318E-2</v>
      </c>
      <c r="D15" s="47">
        <v>0</v>
      </c>
      <c r="E15" s="48">
        <v>0</v>
      </c>
    </row>
    <row r="16" spans="1:6" ht="18" customHeight="1" thickTop="1" x14ac:dyDescent="0.3">
      <c r="A16" s="44">
        <v>2018</v>
      </c>
      <c r="B16" s="45">
        <v>43121796872.777206</v>
      </c>
      <c r="C16" s="46">
        <v>0.10441369572688219</v>
      </c>
      <c r="D16" s="167">
        <v>5.0516054053915127E-3</v>
      </c>
      <c r="E16" s="168">
        <v>216739420.14633942</v>
      </c>
    </row>
    <row r="17" spans="1:5" ht="18" customHeight="1" x14ac:dyDescent="0.3">
      <c r="A17" s="44">
        <v>2019</v>
      </c>
      <c r="B17" s="45">
        <v>46622180256.218163</v>
      </c>
      <c r="C17" s="46">
        <v>8.1174339598328427E-2</v>
      </c>
      <c r="D17" s="47">
        <v>1.1886825655911037E-2</v>
      </c>
      <c r="E17" s="48">
        <v>547679556.99481964</v>
      </c>
    </row>
    <row r="18" spans="1:5" ht="18" customHeight="1" x14ac:dyDescent="0.3">
      <c r="A18" s="44">
        <v>2020</v>
      </c>
      <c r="B18" s="45">
        <v>46606886620.342064</v>
      </c>
      <c r="C18" s="46">
        <v>-3.2803347659959847E-4</v>
      </c>
      <c r="D18" s="47">
        <v>9.9713667715040089E-3</v>
      </c>
      <c r="E18" s="48">
        <v>460146075.28421021</v>
      </c>
    </row>
    <row r="19" spans="1:5" ht="18" customHeight="1" x14ac:dyDescent="0.3">
      <c r="A19" s="44">
        <v>2021</v>
      </c>
      <c r="B19" s="45">
        <v>43406883586.62925</v>
      </c>
      <c r="C19" s="46">
        <v>-6.8659446398553037E-2</v>
      </c>
      <c r="D19" s="47">
        <v>8.9835703242107101E-3</v>
      </c>
      <c r="E19" s="48">
        <v>386476849.30093384</v>
      </c>
    </row>
    <row r="20" spans="1:5" ht="18" customHeight="1" x14ac:dyDescent="0.3">
      <c r="A20" s="44">
        <v>2022</v>
      </c>
      <c r="B20" s="45">
        <v>45108675806.966805</v>
      </c>
      <c r="C20" s="46">
        <v>3.9205583993174864E-2</v>
      </c>
      <c r="D20" s="47">
        <v>8.405662415581272E-3</v>
      </c>
      <c r="E20" s="48">
        <v>376007706.99658966</v>
      </c>
    </row>
    <row r="21" spans="1:5" ht="18" customHeight="1" x14ac:dyDescent="0.3">
      <c r="A21" s="44">
        <v>2023</v>
      </c>
      <c r="B21" s="45">
        <v>46976747490.024612</v>
      </c>
      <c r="C21" s="46">
        <v>4.1412691674919344E-2</v>
      </c>
      <c r="D21" s="47">
        <v>8.2646532940164885E-3</v>
      </c>
      <c r="E21" s="48">
        <v>385064109.52442169</v>
      </c>
    </row>
    <row r="22" spans="1:5" ht="18" customHeight="1" x14ac:dyDescent="0.3">
      <c r="A22" s="44">
        <v>2024</v>
      </c>
      <c r="B22" s="45">
        <v>48683189487.947868</v>
      </c>
      <c r="C22" s="46">
        <v>3.6325247896006774E-2</v>
      </c>
      <c r="D22" s="47">
        <v>7.9982883993949816E-3</v>
      </c>
      <c r="E22" s="48">
        <v>386292510.81894684</v>
      </c>
    </row>
    <row r="23" spans="1:5" ht="18" customHeight="1" x14ac:dyDescent="0.3">
      <c r="A23" s="44">
        <v>2025</v>
      </c>
      <c r="B23" s="45">
        <v>50497959671.119537</v>
      </c>
      <c r="C23" s="46">
        <v>3.7277142320778722E-2</v>
      </c>
      <c r="D23" s="47">
        <v>7.4482312012258411E-3</v>
      </c>
      <c r="E23" s="48">
        <v>373339757.98658752</v>
      </c>
    </row>
    <row r="24" spans="1:5" s="160" customFormat="1" ht="18" customHeight="1" x14ac:dyDescent="0.3">
      <c r="A24" s="44">
        <v>2026</v>
      </c>
      <c r="B24" s="45">
        <v>52285301193.217598</v>
      </c>
      <c r="C24" s="46">
        <v>3.539433144900439E-2</v>
      </c>
      <c r="D24" s="47">
        <v>6.7914100172756786E-3</v>
      </c>
      <c r="E24" s="48">
        <v>352695617.72859955</v>
      </c>
    </row>
    <row r="25" spans="1:5" s="117" customFormat="1" ht="21.75" customHeight="1" x14ac:dyDescent="0.3">
      <c r="A25" s="25" t="s">
        <v>4</v>
      </c>
      <c r="B25" s="114"/>
      <c r="C25" s="46"/>
      <c r="D25" s="46"/>
      <c r="E25" s="79"/>
    </row>
    <row r="26" spans="1:5" ht="21.75" customHeight="1" x14ac:dyDescent="0.3">
      <c r="A26" s="26" t="s">
        <v>167</v>
      </c>
      <c r="B26" s="3"/>
      <c r="C26" s="3"/>
    </row>
    <row r="27" spans="1:5" ht="21.75" customHeight="1" x14ac:dyDescent="0.3">
      <c r="A27" s="30" t="s">
        <v>213</v>
      </c>
      <c r="B27" s="3"/>
      <c r="C27" s="3"/>
    </row>
    <row r="28" spans="1:5" ht="21.75" customHeight="1" x14ac:dyDescent="0.3">
      <c r="A28" s="141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2" t="str">
        <f>Headings!F3</f>
        <v>Page 3</v>
      </c>
      <c r="B30" s="203"/>
      <c r="C30" s="203"/>
      <c r="D30" s="203"/>
      <c r="E30" s="21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Headings!E30</f>
        <v>August 2017 Dev. Disabilities &amp; Mental Health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5148117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5328411</v>
      </c>
      <c r="C6" s="46">
        <v>3.5021348582404022E-2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5509017</v>
      </c>
      <c r="C7" s="46">
        <v>3.3894907881542924E-2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5640234</v>
      </c>
      <c r="C8" s="46">
        <v>2.3818586873120884E-2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5737359</v>
      </c>
      <c r="C9" s="46">
        <v>1.7220030232788286E-2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5838960</v>
      </c>
      <c r="C10" s="46">
        <v>1.7708670487588396E-2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5944036</v>
      </c>
      <c r="C11" s="47">
        <v>1.7995670461863122E-2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6068166</v>
      </c>
      <c r="C12" s="46">
        <v>2.0883117127823647E-2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6196773</v>
      </c>
      <c r="C13" s="46">
        <v>2.1193718167894504E-2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6366874</v>
      </c>
      <c r="C14" s="46">
        <v>2.7449932408368127E-2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6554111</v>
      </c>
      <c r="C15" s="46">
        <v>2.9407995195130265E-2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6733620.7200337024</v>
      </c>
      <c r="C16" s="166">
        <v>2.7388873950060066E-2</v>
      </c>
      <c r="D16" s="167">
        <v>6.8513871875230947E-5</v>
      </c>
      <c r="E16" s="168">
        <v>461.3148208046332</v>
      </c>
    </row>
    <row r="17" spans="1:5" s="54" customFormat="1" ht="18" customHeight="1" x14ac:dyDescent="0.25">
      <c r="A17" s="44">
        <v>2019</v>
      </c>
      <c r="B17" s="45">
        <v>6899281.0498353792</v>
      </c>
      <c r="C17" s="46">
        <v>2.4601969236076604E-2</v>
      </c>
      <c r="D17" s="47">
        <v>3.1726927345543388E-5</v>
      </c>
      <c r="E17" s="48">
        <v>218.8860440235585</v>
      </c>
    </row>
    <row r="18" spans="1:5" s="54" customFormat="1" ht="18" customHeight="1" x14ac:dyDescent="0.25">
      <c r="A18" s="44">
        <v>2020</v>
      </c>
      <c r="B18" s="45">
        <v>7055344.4898188924</v>
      </c>
      <c r="C18" s="46">
        <v>2.2620246784588849E-2</v>
      </c>
      <c r="D18" s="47">
        <v>-4.0848913720137325E-5</v>
      </c>
      <c r="E18" s="48">
        <v>-288.21493159700185</v>
      </c>
    </row>
    <row r="19" spans="1:5" s="54" customFormat="1" ht="18" customHeight="1" x14ac:dyDescent="0.25">
      <c r="A19" s="44">
        <v>2021</v>
      </c>
      <c r="B19" s="45">
        <v>7209295.7097770665</v>
      </c>
      <c r="C19" s="46">
        <v>2.1820510703670193E-2</v>
      </c>
      <c r="D19" s="47">
        <v>-7.4391435310738885E-5</v>
      </c>
      <c r="E19" s="48">
        <v>-536.34975525829941</v>
      </c>
    </row>
    <row r="20" spans="1:5" s="54" customFormat="1" ht="18" customHeight="1" x14ac:dyDescent="0.25">
      <c r="A20" s="44">
        <v>2022</v>
      </c>
      <c r="B20" s="45">
        <v>7363908.4438407607</v>
      </c>
      <c r="C20" s="46">
        <v>2.1446302147658081E-2</v>
      </c>
      <c r="D20" s="47">
        <v>-1.2237780212176474E-4</v>
      </c>
      <c r="E20" s="48">
        <v>-901.28922817762941</v>
      </c>
    </row>
    <row r="21" spans="1:5" s="54" customFormat="1" ht="18" customHeight="1" x14ac:dyDescent="0.25">
      <c r="A21" s="44">
        <v>2023</v>
      </c>
      <c r="B21" s="45">
        <v>7519284.5788851036</v>
      </c>
      <c r="C21" s="46">
        <v>2.1099683168155137E-2</v>
      </c>
      <c r="D21" s="47">
        <v>-1.6617471536117812E-4</v>
      </c>
      <c r="E21" s="48">
        <v>-1249.7226469209418</v>
      </c>
    </row>
    <row r="22" spans="1:5" s="54" customFormat="1" ht="18" customHeight="1" x14ac:dyDescent="0.25">
      <c r="A22" s="44">
        <v>2024</v>
      </c>
      <c r="B22" s="45">
        <v>7676487.7051403727</v>
      </c>
      <c r="C22" s="46">
        <v>2.0906660016128509E-2</v>
      </c>
      <c r="D22" s="47">
        <v>-2.0744986057463777E-4</v>
      </c>
      <c r="E22" s="48">
        <v>-1592.8167337439954</v>
      </c>
    </row>
    <row r="23" spans="1:5" s="54" customFormat="1" ht="18" customHeight="1" x14ac:dyDescent="0.25">
      <c r="A23" s="44">
        <v>2025</v>
      </c>
      <c r="B23" s="45">
        <v>7836018.9917475376</v>
      </c>
      <c r="C23" s="46">
        <v>2.0781807088720905E-2</v>
      </c>
      <c r="D23" s="47">
        <v>-2.389662899258127E-4</v>
      </c>
      <c r="E23" s="48">
        <v>-1872.9919681875035</v>
      </c>
    </row>
    <row r="24" spans="1:5" s="54" customFormat="1" ht="18" customHeight="1" x14ac:dyDescent="0.25">
      <c r="A24" s="44">
        <v>2026</v>
      </c>
      <c r="B24" s="45">
        <v>7997894.6511808988</v>
      </c>
      <c r="C24" s="46">
        <v>2.0657895240407065E-2</v>
      </c>
      <c r="D24" s="47">
        <v>-2.6110760111164311E-4</v>
      </c>
      <c r="E24" s="48">
        <v>-2088.8565026242286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133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42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Headings!F30</f>
        <v>Page 30</v>
      </c>
      <c r="B30" s="203"/>
      <c r="C30" s="203"/>
      <c r="D30" s="203"/>
      <c r="E30" s="21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Headings!E31</f>
        <v>August 2017 Veterans Aid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2316652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2397784</v>
      </c>
      <c r="C6" s="46">
        <v>3.5021228911377378E-2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2479057</v>
      </c>
      <c r="C7" s="46">
        <v>3.3895046426200226E-2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2538104</v>
      </c>
      <c r="C8" s="46">
        <v>2.3818330921798081E-2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2556438</v>
      </c>
      <c r="C9" s="46">
        <v>7.2235022678346361E-3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2601709</v>
      </c>
      <c r="C10" s="46">
        <v>1.7708624265481809E-2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2648529</v>
      </c>
      <c r="C11" s="47">
        <v>1.7995863488191821E-2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2703839</v>
      </c>
      <c r="C12" s="46">
        <v>2.088329030945113E-2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2761143</v>
      </c>
      <c r="C13" s="46">
        <v>2.1193569587538263E-2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2836936</v>
      </c>
      <c r="C14" s="46">
        <v>2.7449864059920115E-2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2920364</v>
      </c>
      <c r="C15" s="46">
        <v>2.9407783608794924E-2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3000349.481484293</v>
      </c>
      <c r="C16" s="166">
        <v>2.7388873950060066E-2</v>
      </c>
      <c r="D16" s="167">
        <v>6.8513871875008903E-5</v>
      </c>
      <c r="E16" s="168">
        <v>205.55147682735696</v>
      </c>
    </row>
    <row r="17" spans="1:5" s="54" customFormat="1" ht="18" customHeight="1" x14ac:dyDescent="0.25">
      <c r="A17" s="44">
        <v>2019</v>
      </c>
      <c r="B17" s="45">
        <v>3074163.9871252482</v>
      </c>
      <c r="C17" s="46">
        <v>2.4601969236076604E-2</v>
      </c>
      <c r="D17" s="47">
        <v>3.1726927345543388E-5</v>
      </c>
      <c r="E17" s="48">
        <v>97.530683118849993</v>
      </c>
    </row>
    <row r="18" spans="1:5" s="54" customFormat="1" ht="18" customHeight="1" x14ac:dyDescent="0.25">
      <c r="A18" s="44">
        <v>2020</v>
      </c>
      <c r="B18" s="45">
        <v>3143702.335170317</v>
      </c>
      <c r="C18" s="46">
        <v>2.2620246784588849E-2</v>
      </c>
      <c r="D18" s="47">
        <v>-4.0848913720026303E-5</v>
      </c>
      <c r="E18" s="48">
        <v>-128.42207135306671</v>
      </c>
    </row>
    <row r="19" spans="1:5" s="54" customFormat="1" ht="18" customHeight="1" x14ac:dyDescent="0.25">
      <c r="A19" s="44">
        <v>2021</v>
      </c>
      <c r="B19" s="45">
        <v>3212299.525624054</v>
      </c>
      <c r="C19" s="46">
        <v>2.1820510703670193E-2</v>
      </c>
      <c r="D19" s="47">
        <v>-7.4391435310738885E-5</v>
      </c>
      <c r="E19" s="48">
        <v>-238.98535082256421</v>
      </c>
    </row>
    <row r="20" spans="1:5" s="54" customFormat="1" ht="18" customHeight="1" x14ac:dyDescent="0.25">
      <c r="A20" s="44">
        <v>2022</v>
      </c>
      <c r="B20" s="45">
        <v>3281191.471839366</v>
      </c>
      <c r="C20" s="46">
        <v>2.1446302147658081E-2</v>
      </c>
      <c r="D20" s="47">
        <v>-1.2237780212187577E-4</v>
      </c>
      <c r="E20" s="48">
        <v>-401.59414687380195</v>
      </c>
    </row>
    <row r="21" spans="1:5" s="54" customFormat="1" ht="18" customHeight="1" x14ac:dyDescent="0.25">
      <c r="A21" s="44">
        <v>2023</v>
      </c>
      <c r="B21" s="45">
        <v>3350423.5723092291</v>
      </c>
      <c r="C21" s="46">
        <v>2.1099683168155137E-2</v>
      </c>
      <c r="D21" s="47">
        <v>-1.6617471536140016E-4</v>
      </c>
      <c r="E21" s="48">
        <v>-556.84821756277233</v>
      </c>
    </row>
    <row r="22" spans="1:5" s="54" customFormat="1" ht="18" customHeight="1" x14ac:dyDescent="0.25">
      <c r="A22" s="44">
        <v>2024</v>
      </c>
      <c r="B22" s="45">
        <v>3420469.7388455207</v>
      </c>
      <c r="C22" s="46">
        <v>2.0906660016128509E-2</v>
      </c>
      <c r="D22" s="47">
        <v>-2.0744986057508186E-4</v>
      </c>
      <c r="E22" s="48">
        <v>-709.72320240410045</v>
      </c>
    </row>
    <row r="23" spans="1:5" s="54" customFormat="1" ht="18" customHeight="1" x14ac:dyDescent="0.25">
      <c r="A23" s="44">
        <v>2025</v>
      </c>
      <c r="B23" s="45">
        <v>3491553.2811110159</v>
      </c>
      <c r="C23" s="46">
        <v>2.0781807088720905E-2</v>
      </c>
      <c r="D23" s="47">
        <v>-2.3896628992614577E-4</v>
      </c>
      <c r="E23" s="48">
        <v>-834.56296608224511</v>
      </c>
    </row>
    <row r="24" spans="1:5" s="54" customFormat="1" ht="18" customHeight="1" x14ac:dyDescent="0.25">
      <c r="A24" s="44">
        <v>2026</v>
      </c>
      <c r="B24" s="45">
        <v>3563681.4230185067</v>
      </c>
      <c r="C24" s="46">
        <v>2.0657895240407065E-2</v>
      </c>
      <c r="D24" s="47">
        <v>-2.611076011120872E-4</v>
      </c>
      <c r="E24" s="48">
        <v>-930.74733269540593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Headings!F31</f>
        <v>Page 31</v>
      </c>
      <c r="B30" s="203"/>
      <c r="C30" s="203"/>
      <c r="D30" s="203"/>
      <c r="E30" s="21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Headings!E32</f>
        <v>August 2017 Inter County River Improvement Property Tax Forecast</v>
      </c>
      <c r="B1" s="209"/>
      <c r="C1" s="209"/>
      <c r="D1" s="209"/>
      <c r="E1" s="210"/>
    </row>
    <row r="2" spans="1:5" ht="21.75" customHeight="1" x14ac:dyDescent="0.3">
      <c r="A2" s="209" t="s">
        <v>97</v>
      </c>
      <c r="B2" s="209"/>
      <c r="C2" s="209"/>
      <c r="D2" s="209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50000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50000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50000</v>
      </c>
      <c r="C10" s="46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50000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50000</v>
      </c>
      <c r="C12" s="46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49873</v>
      </c>
      <c r="C13" s="46">
        <v>-2.5399999999999867E-3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50000</v>
      </c>
      <c r="C14" s="46">
        <v>2.546468028793214E-3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50000</v>
      </c>
      <c r="C15" s="46">
        <v>0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50000</v>
      </c>
      <c r="C16" s="166">
        <v>0</v>
      </c>
      <c r="D16" s="167">
        <v>0</v>
      </c>
      <c r="E16" s="168">
        <v>0</v>
      </c>
    </row>
    <row r="17" spans="1:5" s="54" customFormat="1" ht="18" customHeight="1" x14ac:dyDescent="0.25">
      <c r="A17" s="44">
        <v>2019</v>
      </c>
      <c r="B17" s="45">
        <v>50000</v>
      </c>
      <c r="C17" s="46">
        <v>0</v>
      </c>
      <c r="D17" s="47">
        <v>0</v>
      </c>
      <c r="E17" s="48">
        <v>0</v>
      </c>
    </row>
    <row r="18" spans="1:5" s="54" customFormat="1" ht="18" customHeight="1" x14ac:dyDescent="0.25">
      <c r="A18" s="44">
        <v>2020</v>
      </c>
      <c r="B18" s="45">
        <v>50000</v>
      </c>
      <c r="C18" s="46">
        <v>0</v>
      </c>
      <c r="D18" s="47">
        <v>0</v>
      </c>
      <c r="E18" s="48">
        <v>0</v>
      </c>
    </row>
    <row r="19" spans="1:5" s="54" customFormat="1" ht="18" customHeight="1" x14ac:dyDescent="0.25">
      <c r="A19" s="44">
        <v>2021</v>
      </c>
      <c r="B19" s="45">
        <v>50000</v>
      </c>
      <c r="C19" s="46">
        <v>0</v>
      </c>
      <c r="D19" s="47">
        <v>0</v>
      </c>
      <c r="E19" s="48">
        <v>0</v>
      </c>
    </row>
    <row r="20" spans="1:5" s="54" customFormat="1" ht="18" customHeight="1" x14ac:dyDescent="0.25">
      <c r="A20" s="44">
        <v>2022</v>
      </c>
      <c r="B20" s="45">
        <v>50000</v>
      </c>
      <c r="C20" s="46">
        <v>0</v>
      </c>
      <c r="D20" s="47">
        <v>0</v>
      </c>
      <c r="E20" s="48">
        <v>0</v>
      </c>
    </row>
    <row r="21" spans="1:5" s="54" customFormat="1" ht="18" customHeight="1" x14ac:dyDescent="0.25">
      <c r="A21" s="44">
        <v>2023</v>
      </c>
      <c r="B21" s="45">
        <v>50000</v>
      </c>
      <c r="C21" s="46">
        <v>0</v>
      </c>
      <c r="D21" s="47">
        <v>0</v>
      </c>
      <c r="E21" s="48">
        <v>0</v>
      </c>
    </row>
    <row r="22" spans="1:5" s="54" customFormat="1" ht="18" customHeight="1" x14ac:dyDescent="0.25">
      <c r="A22" s="44">
        <v>2024</v>
      </c>
      <c r="B22" s="45">
        <v>50000</v>
      </c>
      <c r="C22" s="46">
        <v>0</v>
      </c>
      <c r="D22" s="47">
        <v>0</v>
      </c>
      <c r="E22" s="48">
        <v>0</v>
      </c>
    </row>
    <row r="23" spans="1:5" ht="18" customHeight="1" x14ac:dyDescent="0.3">
      <c r="A23" s="44">
        <v>2025</v>
      </c>
      <c r="B23" s="45">
        <v>50000</v>
      </c>
      <c r="C23" s="46">
        <v>0</v>
      </c>
      <c r="D23" s="47">
        <v>0</v>
      </c>
      <c r="E23" s="48">
        <v>0</v>
      </c>
    </row>
    <row r="24" spans="1:5" s="160" customFormat="1" ht="18" customHeight="1" x14ac:dyDescent="0.3">
      <c r="A24" s="44">
        <v>2026</v>
      </c>
      <c r="B24" s="45">
        <v>50000</v>
      </c>
      <c r="C24" s="46">
        <v>0</v>
      </c>
      <c r="D24" s="47">
        <v>0</v>
      </c>
      <c r="E24" s="48">
        <v>0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Headings!F32</f>
        <v>Page 32</v>
      </c>
      <c r="B30" s="202"/>
      <c r="C30" s="202"/>
      <c r="D30" s="202"/>
      <c r="E30" s="21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Headings!E33</f>
        <v>August 2017 AFIS Lid Lift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16877743</v>
      </c>
      <c r="C5" s="41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17468824</v>
      </c>
      <c r="C6" s="46">
        <v>3.5021329569954851E-2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17234054</v>
      </c>
      <c r="C7" s="46">
        <v>-1.3439370618193891E-2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15555595</v>
      </c>
      <c r="C8" s="46">
        <v>-9.7392000744572327E-2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11592601</v>
      </c>
      <c r="C9" s="46">
        <v>-0.25476325399317734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11212493</v>
      </c>
      <c r="C10" s="46">
        <v>-3.2788845229815067E-2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18528341</v>
      </c>
      <c r="C11" s="46">
        <v>0.65247291570215471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18945323</v>
      </c>
      <c r="C12" s="46">
        <v>2.2505090984670462E-2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19590685</v>
      </c>
      <c r="C13" s="46">
        <v>3.4064449574177313E-2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20234950</v>
      </c>
      <c r="C14" s="46">
        <v>3.2886292643672155E-2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21022256</v>
      </c>
      <c r="C15" s="46">
        <v>3.8908225619534553E-2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22028072.649734344</v>
      </c>
      <c r="C16" s="166">
        <v>4.784532400967545E-2</v>
      </c>
      <c r="D16" s="167">
        <v>6.717264924449573E-5</v>
      </c>
      <c r="E16" s="168">
        <v>1479.5846100151539</v>
      </c>
    </row>
    <row r="17" spans="1:5" s="54" customFormat="1" ht="18" customHeight="1" x14ac:dyDescent="0.25">
      <c r="A17" s="44">
        <v>2019</v>
      </c>
      <c r="B17" s="45" t="s">
        <v>91</v>
      </c>
      <c r="C17" s="46" t="s">
        <v>91</v>
      </c>
      <c r="D17" s="47" t="s">
        <v>91</v>
      </c>
      <c r="E17" s="48" t="s">
        <v>91</v>
      </c>
    </row>
    <row r="18" spans="1:5" s="54" customFormat="1" ht="18" customHeight="1" x14ac:dyDescent="0.25">
      <c r="A18" s="44">
        <v>2020</v>
      </c>
      <c r="B18" s="45" t="s">
        <v>91</v>
      </c>
      <c r="C18" s="46" t="s">
        <v>91</v>
      </c>
      <c r="D18" s="47" t="s">
        <v>91</v>
      </c>
      <c r="E18" s="48" t="s">
        <v>91</v>
      </c>
    </row>
    <row r="19" spans="1:5" s="54" customFormat="1" ht="18" customHeight="1" x14ac:dyDescent="0.25">
      <c r="A19" s="44">
        <v>2021</v>
      </c>
      <c r="B19" s="45" t="s">
        <v>91</v>
      </c>
      <c r="C19" s="46" t="s">
        <v>91</v>
      </c>
      <c r="D19" s="47" t="s">
        <v>91</v>
      </c>
      <c r="E19" s="48" t="s">
        <v>91</v>
      </c>
    </row>
    <row r="20" spans="1:5" s="54" customFormat="1" ht="18" customHeight="1" x14ac:dyDescent="0.25">
      <c r="A20" s="44">
        <v>2022</v>
      </c>
      <c r="B20" s="45" t="s">
        <v>91</v>
      </c>
      <c r="C20" s="46" t="s">
        <v>91</v>
      </c>
      <c r="D20" s="47" t="s">
        <v>91</v>
      </c>
      <c r="E20" s="48" t="s">
        <v>91</v>
      </c>
    </row>
    <row r="21" spans="1:5" s="54" customFormat="1" ht="18" customHeight="1" x14ac:dyDescent="0.25">
      <c r="A21" s="44">
        <v>2023</v>
      </c>
      <c r="B21" s="45" t="s">
        <v>91</v>
      </c>
      <c r="C21" s="46" t="s">
        <v>91</v>
      </c>
      <c r="D21" s="47" t="s">
        <v>91</v>
      </c>
      <c r="E21" s="48" t="s">
        <v>91</v>
      </c>
    </row>
    <row r="22" spans="1:5" s="54" customFormat="1" ht="18" customHeight="1" x14ac:dyDescent="0.25">
      <c r="A22" s="44">
        <v>2024</v>
      </c>
      <c r="B22" s="45" t="s">
        <v>91</v>
      </c>
      <c r="C22" s="46" t="s">
        <v>91</v>
      </c>
      <c r="D22" s="47" t="s">
        <v>91</v>
      </c>
      <c r="E22" s="48" t="s">
        <v>91</v>
      </c>
    </row>
    <row r="23" spans="1:5" ht="18" customHeight="1" x14ac:dyDescent="0.3">
      <c r="A23" s="44">
        <v>2025</v>
      </c>
      <c r="B23" s="45" t="s">
        <v>91</v>
      </c>
      <c r="C23" s="46" t="s">
        <v>91</v>
      </c>
      <c r="D23" s="47" t="s">
        <v>91</v>
      </c>
      <c r="E23" s="48" t="s">
        <v>91</v>
      </c>
    </row>
    <row r="24" spans="1:5" s="160" customFormat="1" ht="18" customHeight="1" x14ac:dyDescent="0.3">
      <c r="A24" s="44">
        <v>2026</v>
      </c>
      <c r="B24" s="45" t="s">
        <v>91</v>
      </c>
      <c r="C24" s="46" t="s">
        <v>91</v>
      </c>
      <c r="D24" s="47" t="s">
        <v>91</v>
      </c>
      <c r="E24" s="48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225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Headings!F33</f>
        <v>Page 33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Headings!E34</f>
        <v>August 2017 Parks Lid Lift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12609307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33946016</v>
      </c>
      <c r="C6" s="46">
        <v>1.6921397028401324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36596350</v>
      </c>
      <c r="C7" s="46">
        <v>7.8074964673321201E-2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37102038</v>
      </c>
      <c r="C8" s="46">
        <v>1.3817990045455364E-2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38260504</v>
      </c>
      <c r="C9" s="46">
        <v>3.1223783448230069E-2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40076386</v>
      </c>
      <c r="C10" s="46">
        <v>4.7461005741064044E-2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41283924</v>
      </c>
      <c r="C11" s="47">
        <v>3.0130910506750874E-2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63633007.528015107</v>
      </c>
      <c r="C12" s="47">
        <v>0.54135075745258865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65762804</v>
      </c>
      <c r="C13" s="47">
        <v>3.3469995442966027E-2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67925490</v>
      </c>
      <c r="C14" s="47">
        <v>3.2886158564650048E-2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70568324</v>
      </c>
      <c r="C15" s="47">
        <v>3.8907838574296694E-2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73945297.258572608</v>
      </c>
      <c r="C16" s="167">
        <v>4.7853952979988623E-2</v>
      </c>
      <c r="D16" s="167">
        <v>6.7205320221086495E-5</v>
      </c>
      <c r="E16" s="168">
        <v>4969.1834255456924</v>
      </c>
    </row>
    <row r="17" spans="1:5" s="54" customFormat="1" ht="18" customHeight="1" x14ac:dyDescent="0.25">
      <c r="A17" s="44">
        <v>2019</v>
      </c>
      <c r="B17" s="45">
        <v>76947526.128640428</v>
      </c>
      <c r="C17" s="47">
        <v>4.0600673489344485E-2</v>
      </c>
      <c r="D17" s="47">
        <v>-5.8354768660773271E-4</v>
      </c>
      <c r="E17" s="48">
        <v>-44928.768941730261</v>
      </c>
    </row>
    <row r="18" spans="1:5" s="54" customFormat="1" ht="18" customHeight="1" x14ac:dyDescent="0.25">
      <c r="A18" s="44">
        <v>2020</v>
      </c>
      <c r="B18" s="45" t="s">
        <v>91</v>
      </c>
      <c r="C18" s="46" t="s">
        <v>91</v>
      </c>
      <c r="D18" s="47" t="s">
        <v>91</v>
      </c>
      <c r="E18" s="48" t="s">
        <v>91</v>
      </c>
    </row>
    <row r="19" spans="1:5" s="54" customFormat="1" ht="18" customHeight="1" x14ac:dyDescent="0.25">
      <c r="A19" s="44">
        <v>2021</v>
      </c>
      <c r="B19" s="45" t="s">
        <v>91</v>
      </c>
      <c r="C19" s="46" t="s">
        <v>91</v>
      </c>
      <c r="D19" s="47" t="s">
        <v>91</v>
      </c>
      <c r="E19" s="48" t="s">
        <v>91</v>
      </c>
    </row>
    <row r="20" spans="1:5" s="54" customFormat="1" ht="18" customHeight="1" x14ac:dyDescent="0.25">
      <c r="A20" s="44">
        <v>2022</v>
      </c>
      <c r="B20" s="45" t="s">
        <v>91</v>
      </c>
      <c r="C20" s="46" t="s">
        <v>91</v>
      </c>
      <c r="D20" s="47" t="s">
        <v>91</v>
      </c>
      <c r="E20" s="48" t="s">
        <v>91</v>
      </c>
    </row>
    <row r="21" spans="1:5" s="54" customFormat="1" ht="18" customHeight="1" x14ac:dyDescent="0.25">
      <c r="A21" s="44">
        <v>2023</v>
      </c>
      <c r="B21" s="45" t="s">
        <v>91</v>
      </c>
      <c r="C21" s="46" t="s">
        <v>91</v>
      </c>
      <c r="D21" s="47" t="s">
        <v>91</v>
      </c>
      <c r="E21" s="48" t="s">
        <v>91</v>
      </c>
    </row>
    <row r="22" spans="1:5" s="54" customFormat="1" ht="18" customHeight="1" x14ac:dyDescent="0.25">
      <c r="A22" s="44">
        <v>2024</v>
      </c>
      <c r="B22" s="45" t="s">
        <v>91</v>
      </c>
      <c r="C22" s="46" t="s">
        <v>91</v>
      </c>
      <c r="D22" s="47" t="s">
        <v>91</v>
      </c>
      <c r="E22" s="48" t="s">
        <v>91</v>
      </c>
    </row>
    <row r="23" spans="1:5" ht="18" customHeight="1" x14ac:dyDescent="0.3">
      <c r="A23" s="44">
        <v>2025</v>
      </c>
      <c r="B23" s="45" t="s">
        <v>91</v>
      </c>
      <c r="C23" s="46" t="s">
        <v>91</v>
      </c>
      <c r="D23" s="47" t="s">
        <v>91</v>
      </c>
      <c r="E23" s="48" t="s">
        <v>91</v>
      </c>
    </row>
    <row r="24" spans="1:5" s="160" customFormat="1" ht="18" customHeight="1" x14ac:dyDescent="0.3">
      <c r="A24" s="44">
        <v>2026</v>
      </c>
      <c r="B24" s="45" t="s">
        <v>91</v>
      </c>
      <c r="C24" s="46" t="s">
        <v>91</v>
      </c>
      <c r="D24" s="47" t="s">
        <v>91</v>
      </c>
      <c r="E24" s="48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226</v>
      </c>
      <c r="B27" s="3"/>
      <c r="C27" s="3"/>
    </row>
    <row r="28" spans="1:5" ht="21.75" customHeight="1" x14ac:dyDescent="0.3">
      <c r="A28" s="30" t="s">
        <v>187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Headings!F34</f>
        <v>Page 34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Headings!E35</f>
        <v>August 2017 Children and Family Justice Center Lid Lift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5" s="54" customFormat="1" ht="18" customHeight="1" x14ac:dyDescent="0.25">
      <c r="A6" s="44">
        <v>2008</v>
      </c>
      <c r="B6" s="45" t="s">
        <v>91</v>
      </c>
      <c r="C6" s="46" t="s">
        <v>91</v>
      </c>
      <c r="D6" s="47" t="s">
        <v>91</v>
      </c>
      <c r="E6" s="48" t="s">
        <v>91</v>
      </c>
    </row>
    <row r="7" spans="1:5" s="54" customFormat="1" ht="18" customHeight="1" x14ac:dyDescent="0.25">
      <c r="A7" s="44">
        <v>2009</v>
      </c>
      <c r="B7" s="45" t="s">
        <v>91</v>
      </c>
      <c r="C7" s="46" t="s">
        <v>91</v>
      </c>
      <c r="D7" s="47" t="s">
        <v>91</v>
      </c>
      <c r="E7" s="48" t="s">
        <v>91</v>
      </c>
    </row>
    <row r="8" spans="1:5" s="54" customFormat="1" ht="18" customHeight="1" x14ac:dyDescent="0.25">
      <c r="A8" s="44">
        <v>2010</v>
      </c>
      <c r="B8" s="45" t="s">
        <v>91</v>
      </c>
      <c r="C8" s="46" t="s">
        <v>91</v>
      </c>
      <c r="D8" s="47" t="s">
        <v>91</v>
      </c>
      <c r="E8" s="48" t="s">
        <v>91</v>
      </c>
    </row>
    <row r="9" spans="1:5" s="54" customFormat="1" ht="18" customHeight="1" x14ac:dyDescent="0.25">
      <c r="A9" s="44">
        <v>2011</v>
      </c>
      <c r="B9" s="45" t="s">
        <v>91</v>
      </c>
      <c r="C9" s="46" t="s">
        <v>91</v>
      </c>
      <c r="D9" s="47" t="s">
        <v>91</v>
      </c>
      <c r="E9" s="48" t="s">
        <v>91</v>
      </c>
    </row>
    <row r="10" spans="1:5" s="54" customFormat="1" ht="18" customHeight="1" x14ac:dyDescent="0.25">
      <c r="A10" s="44">
        <v>2012</v>
      </c>
      <c r="B10" s="45" t="s">
        <v>91</v>
      </c>
      <c r="C10" s="46" t="s">
        <v>91</v>
      </c>
      <c r="D10" s="47" t="s">
        <v>91</v>
      </c>
      <c r="E10" s="48" t="s">
        <v>91</v>
      </c>
    </row>
    <row r="11" spans="1:5" s="54" customFormat="1" ht="18" customHeight="1" x14ac:dyDescent="0.25">
      <c r="A11" s="44">
        <v>2013</v>
      </c>
      <c r="B11" s="45">
        <v>21908512</v>
      </c>
      <c r="C11" s="47" t="s">
        <v>91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22366030</v>
      </c>
      <c r="C12" s="47">
        <v>2.0883116114869038E-2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23080793</v>
      </c>
      <c r="C13" s="47">
        <v>3.1957526659849744E-2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23821948</v>
      </c>
      <c r="C14" s="47">
        <v>3.2111331703377877E-2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24512139</v>
      </c>
      <c r="C15" s="47">
        <v>2.8972903475400047E-2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24946543.8469867</v>
      </c>
      <c r="C16" s="167">
        <v>1.7722029358054003E-2</v>
      </c>
      <c r="D16" s="167">
        <v>6.9171319119432084E-5</v>
      </c>
      <c r="E16" s="168">
        <v>1725.4659926071763</v>
      </c>
    </row>
    <row r="17" spans="1:5" s="54" customFormat="1" ht="18" customHeight="1" x14ac:dyDescent="0.25">
      <c r="A17" s="44">
        <v>2019</v>
      </c>
      <c r="B17" s="45">
        <v>25560289.472839724</v>
      </c>
      <c r="C17" s="47">
        <v>2.4602431086948373E-2</v>
      </c>
      <c r="D17" s="47">
        <v>3.3659489215853711E-5</v>
      </c>
      <c r="E17" s="48">
        <v>860.31733002141118</v>
      </c>
    </row>
    <row r="18" spans="1:5" s="54" customFormat="1" ht="18" customHeight="1" x14ac:dyDescent="0.25">
      <c r="A18" s="44">
        <v>2020</v>
      </c>
      <c r="B18" s="45">
        <v>26138478.044568781</v>
      </c>
      <c r="C18" s="47">
        <v>2.2620579956398323E-2</v>
      </c>
      <c r="D18" s="47">
        <v>-3.9736358538378092E-5</v>
      </c>
      <c r="E18" s="48">
        <v>-1038.6892089545727</v>
      </c>
    </row>
    <row r="19" spans="1:5" s="54" customFormat="1" ht="18" customHeight="1" x14ac:dyDescent="0.25">
      <c r="A19" s="44">
        <v>2021</v>
      </c>
      <c r="B19" s="45">
        <v>26708835.879759062</v>
      </c>
      <c r="C19" s="47">
        <v>2.1820621469152313E-2</v>
      </c>
      <c r="D19" s="47">
        <v>-7.4064105821891602E-5</v>
      </c>
      <c r="E19" s="48">
        <v>-1978.3125689290464</v>
      </c>
    </row>
    <row r="20" spans="1:5" s="54" customFormat="1" ht="18" customHeight="1" x14ac:dyDescent="0.25">
      <c r="A20" s="44">
        <v>2022</v>
      </c>
      <c r="B20" s="45" t="s">
        <v>91</v>
      </c>
      <c r="C20" s="57" t="s">
        <v>91</v>
      </c>
      <c r="D20" s="47" t="s">
        <v>91</v>
      </c>
      <c r="E20" s="48" t="s">
        <v>91</v>
      </c>
    </row>
    <row r="21" spans="1:5" s="54" customFormat="1" ht="18" customHeight="1" x14ac:dyDescent="0.25">
      <c r="A21" s="44">
        <v>2023</v>
      </c>
      <c r="B21" s="45" t="s">
        <v>91</v>
      </c>
      <c r="C21" s="57" t="s">
        <v>91</v>
      </c>
      <c r="D21" s="47" t="s">
        <v>91</v>
      </c>
      <c r="E21" s="48" t="s">
        <v>91</v>
      </c>
    </row>
    <row r="22" spans="1:5" s="54" customFormat="1" ht="18" customHeight="1" x14ac:dyDescent="0.25">
      <c r="A22" s="44">
        <v>2024</v>
      </c>
      <c r="B22" s="45" t="s">
        <v>91</v>
      </c>
      <c r="C22" s="57" t="s">
        <v>91</v>
      </c>
      <c r="D22" s="47" t="s">
        <v>91</v>
      </c>
      <c r="E22" s="48" t="s">
        <v>91</v>
      </c>
    </row>
    <row r="23" spans="1:5" ht="18" customHeight="1" x14ac:dyDescent="0.3">
      <c r="A23" s="44">
        <v>2025</v>
      </c>
      <c r="B23" s="45" t="s">
        <v>91</v>
      </c>
      <c r="C23" s="57" t="s">
        <v>91</v>
      </c>
      <c r="D23" s="47" t="s">
        <v>91</v>
      </c>
      <c r="E23" s="48" t="s">
        <v>91</v>
      </c>
    </row>
    <row r="24" spans="1:5" s="160" customFormat="1" ht="18" customHeight="1" x14ac:dyDescent="0.3">
      <c r="A24" s="44">
        <v>2026</v>
      </c>
      <c r="B24" s="45" t="s">
        <v>91</v>
      </c>
      <c r="C24" s="57" t="s">
        <v>91</v>
      </c>
      <c r="D24" s="47" t="s">
        <v>91</v>
      </c>
      <c r="E24" s="48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227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9"/>
    </row>
    <row r="30" spans="1:5" ht="21.75" customHeight="1" x14ac:dyDescent="0.3">
      <c r="A30" s="202" t="str">
        <f>Headings!F35</f>
        <v>Page 35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Headings!E36</f>
        <v>August 2017 Veterans and Human Services Lid Lift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13880852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14366946</v>
      </c>
      <c r="C6" s="46">
        <v>3.5019031972965298E-2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14853888</v>
      </c>
      <c r="C7" s="46">
        <v>3.3893215718914682E-2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15207674</v>
      </c>
      <c r="C8" s="46">
        <v>2.3817737147338036E-2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15469686</v>
      </c>
      <c r="C9" s="46">
        <v>1.7228933234628707E-2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15882255</v>
      </c>
      <c r="C10" s="46">
        <v>2.666951352470881E-2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16409992</v>
      </c>
      <c r="C11" s="47">
        <v>3.322809009174077E-2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16774932</v>
      </c>
      <c r="C12" s="47">
        <v>2.2238889574108356E-2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17350514</v>
      </c>
      <c r="C13" s="47">
        <v>3.431203178647757E-2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17918894</v>
      </c>
      <c r="C14" s="47">
        <v>3.2758683690869317E-2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18616034</v>
      </c>
      <c r="C15" s="47">
        <v>3.8905302972382039E-2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52366357.871710777</v>
      </c>
      <c r="C16" s="167">
        <v>1.8129706827840333</v>
      </c>
      <c r="D16" s="167">
        <v>5.8269124246628223E-3</v>
      </c>
      <c r="E16" s="168">
        <v>303366.49133940041</v>
      </c>
    </row>
    <row r="17" spans="1:5" s="54" customFormat="1" ht="18" customHeight="1" x14ac:dyDescent="0.25">
      <c r="A17" s="44">
        <v>2019</v>
      </c>
      <c r="B17" s="45">
        <v>54963832.343868747</v>
      </c>
      <c r="C17" s="47">
        <v>4.9601969236076515E-2</v>
      </c>
      <c r="D17" s="47">
        <v>1.0604851030954654E-2</v>
      </c>
      <c r="E17" s="48">
        <v>576766.72885794938</v>
      </c>
    </row>
    <row r="18" spans="1:5" s="54" customFormat="1" ht="18" customHeight="1" x14ac:dyDescent="0.25">
      <c r="A18" s="44">
        <v>2020</v>
      </c>
      <c r="B18" s="45">
        <v>57581258.270547435</v>
      </c>
      <c r="C18" s="47">
        <v>4.7620877494555902E-2</v>
      </c>
      <c r="D18" s="47">
        <v>1.5379279120316891E-2</v>
      </c>
      <c r="E18" s="48">
        <v>872145.2773873955</v>
      </c>
    </row>
    <row r="19" spans="1:5" s="54" customFormat="1" ht="18" customHeight="1" x14ac:dyDescent="0.25">
      <c r="A19" s="44">
        <v>2021</v>
      </c>
      <c r="B19" s="45">
        <v>60277228.420604751</v>
      </c>
      <c r="C19" s="47">
        <v>4.6820271578474459E-2</v>
      </c>
      <c r="D19" s="47">
        <v>2.0218936935490595E-2</v>
      </c>
      <c r="E19" s="48">
        <v>1194588.1770663783</v>
      </c>
    </row>
    <row r="20" spans="1:5" s="54" customFormat="1" ht="18" customHeight="1" x14ac:dyDescent="0.25">
      <c r="A20" s="44">
        <v>2022</v>
      </c>
      <c r="B20" s="45">
        <v>63076872.149174027</v>
      </c>
      <c r="C20" s="47">
        <v>4.6446125708266006E-2</v>
      </c>
      <c r="D20" s="47">
        <v>2.5068073165019245E-2</v>
      </c>
      <c r="E20" s="48">
        <v>1542546.965855509</v>
      </c>
    </row>
    <row r="21" spans="1:5" s="54" customFormat="1" ht="18" customHeight="1" x14ac:dyDescent="0.25">
      <c r="A21" s="44">
        <v>2023</v>
      </c>
      <c r="B21" s="45">
        <v>65984725.268676616</v>
      </c>
      <c r="C21" s="47">
        <v>4.6100147651989554E-2</v>
      </c>
      <c r="D21" s="47">
        <v>2.9947382620224561E-2</v>
      </c>
      <c r="E21" s="48">
        <v>1918612.3952121288</v>
      </c>
    </row>
    <row r="22" spans="1:5" s="54" customFormat="1" ht="18" customHeight="1" x14ac:dyDescent="0.25">
      <c r="A22" s="44">
        <v>2024</v>
      </c>
      <c r="B22" s="97" t="s">
        <v>91</v>
      </c>
      <c r="C22" s="97" t="s">
        <v>91</v>
      </c>
      <c r="D22" s="84" t="s">
        <v>91</v>
      </c>
      <c r="E22" s="85" t="s">
        <v>91</v>
      </c>
    </row>
    <row r="23" spans="1:5" ht="18" customHeight="1" x14ac:dyDescent="0.3">
      <c r="A23" s="44">
        <v>2025</v>
      </c>
      <c r="B23" s="97" t="s">
        <v>91</v>
      </c>
      <c r="C23" s="97" t="s">
        <v>91</v>
      </c>
      <c r="D23" s="84" t="s">
        <v>91</v>
      </c>
      <c r="E23" s="85" t="s">
        <v>91</v>
      </c>
    </row>
    <row r="24" spans="1:5" s="160" customFormat="1" ht="18" customHeight="1" x14ac:dyDescent="0.3">
      <c r="A24" s="44">
        <v>2026</v>
      </c>
      <c r="B24" s="97" t="s">
        <v>91</v>
      </c>
      <c r="C24" s="97" t="s">
        <v>91</v>
      </c>
      <c r="D24" s="84" t="s">
        <v>91</v>
      </c>
      <c r="E24" s="85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253</v>
      </c>
      <c r="B27" s="3"/>
      <c r="C27" s="3"/>
    </row>
    <row r="28" spans="1:5" ht="21.75" customHeight="1" x14ac:dyDescent="0.3">
      <c r="A28" s="80" t="s">
        <v>249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Headings!F36</f>
        <v>Page 36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2" customWidth="1"/>
    <col min="2" max="2" width="20.75" style="102" customWidth="1"/>
    <col min="3" max="3" width="10.75" style="102" customWidth="1"/>
    <col min="4" max="5" width="17.75" style="103" customWidth="1"/>
    <col min="6" max="16384" width="10.75" style="103"/>
  </cols>
  <sheetData>
    <row r="1" spans="1:7" ht="23.25" x14ac:dyDescent="0.3">
      <c r="A1" s="209" t="str">
        <f>+Headings!E37</f>
        <v>August 2017 PSERN Forecast</v>
      </c>
      <c r="B1" s="210"/>
      <c r="C1" s="210"/>
      <c r="D1" s="210"/>
      <c r="E1" s="210"/>
    </row>
    <row r="2" spans="1:7" ht="21.75" customHeight="1" x14ac:dyDescent="0.3">
      <c r="A2" s="209" t="s">
        <v>97</v>
      </c>
      <c r="B2" s="210"/>
      <c r="C2" s="210"/>
      <c r="D2" s="210"/>
      <c r="E2" s="210"/>
    </row>
    <row r="3" spans="1:7" ht="21.75" customHeight="1" x14ac:dyDescent="0.3">
      <c r="A3" s="209"/>
      <c r="B3" s="210"/>
      <c r="C3" s="210"/>
      <c r="D3" s="210"/>
      <c r="E3" s="210"/>
    </row>
    <row r="4" spans="1:7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7" s="54" customFormat="1" ht="18" customHeight="1" x14ac:dyDescent="0.25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7" s="54" customFormat="1" ht="18" customHeight="1" x14ac:dyDescent="0.25">
      <c r="A6" s="44">
        <v>2008</v>
      </c>
      <c r="B6" s="45" t="s">
        <v>91</v>
      </c>
      <c r="C6" s="46" t="s">
        <v>91</v>
      </c>
      <c r="D6" s="47" t="s">
        <v>91</v>
      </c>
      <c r="E6" s="48" t="s">
        <v>91</v>
      </c>
    </row>
    <row r="7" spans="1:7" s="54" customFormat="1" ht="18" customHeight="1" x14ac:dyDescent="0.25">
      <c r="A7" s="44">
        <v>2009</v>
      </c>
      <c r="B7" s="45" t="s">
        <v>91</v>
      </c>
      <c r="C7" s="46" t="s">
        <v>91</v>
      </c>
      <c r="D7" s="47" t="s">
        <v>91</v>
      </c>
      <c r="E7" s="48" t="s">
        <v>91</v>
      </c>
    </row>
    <row r="8" spans="1:7" s="54" customFormat="1" ht="18" customHeight="1" x14ac:dyDescent="0.25">
      <c r="A8" s="44">
        <v>2010</v>
      </c>
      <c r="B8" s="45" t="s">
        <v>91</v>
      </c>
      <c r="C8" s="46" t="s">
        <v>91</v>
      </c>
      <c r="D8" s="47" t="s">
        <v>91</v>
      </c>
      <c r="E8" s="48" t="s">
        <v>91</v>
      </c>
    </row>
    <row r="9" spans="1:7" s="54" customFormat="1" ht="18" customHeight="1" x14ac:dyDescent="0.25">
      <c r="A9" s="44">
        <v>2011</v>
      </c>
      <c r="B9" s="45" t="s">
        <v>91</v>
      </c>
      <c r="C9" s="46" t="s">
        <v>91</v>
      </c>
      <c r="D9" s="47" t="s">
        <v>91</v>
      </c>
      <c r="E9" s="48" t="s">
        <v>91</v>
      </c>
    </row>
    <row r="10" spans="1:7" s="54" customFormat="1" ht="18" customHeight="1" x14ac:dyDescent="0.25">
      <c r="A10" s="44">
        <v>2012</v>
      </c>
      <c r="B10" s="45" t="s">
        <v>91</v>
      </c>
      <c r="C10" s="46" t="s">
        <v>91</v>
      </c>
      <c r="D10" s="47" t="s">
        <v>91</v>
      </c>
      <c r="E10" s="48" t="s">
        <v>91</v>
      </c>
    </row>
    <row r="11" spans="1:7" s="54" customFormat="1" ht="18" customHeight="1" x14ac:dyDescent="0.25">
      <c r="A11" s="44">
        <v>2013</v>
      </c>
      <c r="B11" s="45" t="s">
        <v>91</v>
      </c>
      <c r="C11" s="46" t="s">
        <v>91</v>
      </c>
      <c r="D11" s="47" t="s">
        <v>91</v>
      </c>
      <c r="E11" s="48" t="s">
        <v>91</v>
      </c>
    </row>
    <row r="12" spans="1:7" s="54" customFormat="1" ht="18" customHeight="1" x14ac:dyDescent="0.25">
      <c r="A12" s="44">
        <v>2014</v>
      </c>
      <c r="B12" s="45" t="s">
        <v>91</v>
      </c>
      <c r="C12" s="46" t="s">
        <v>91</v>
      </c>
      <c r="D12" s="47" t="s">
        <v>91</v>
      </c>
      <c r="E12" s="48" t="s">
        <v>91</v>
      </c>
      <c r="F12" s="59"/>
      <c r="G12" s="79"/>
    </row>
    <row r="13" spans="1:7" s="54" customFormat="1" ht="18" customHeight="1" x14ac:dyDescent="0.25">
      <c r="A13" s="44">
        <v>2015</v>
      </c>
      <c r="B13" s="45" t="s">
        <v>91</v>
      </c>
      <c r="C13" s="46" t="s">
        <v>91</v>
      </c>
      <c r="D13" s="47" t="s">
        <v>91</v>
      </c>
      <c r="E13" s="48" t="s">
        <v>91</v>
      </c>
    </row>
    <row r="14" spans="1:7" s="54" customFormat="1" ht="18" customHeight="1" x14ac:dyDescent="0.25">
      <c r="A14" s="44">
        <v>2016</v>
      </c>
      <c r="B14" s="45">
        <v>29727603</v>
      </c>
      <c r="C14" s="57" t="s">
        <v>91</v>
      </c>
      <c r="D14" s="47">
        <v>0</v>
      </c>
      <c r="E14" s="48">
        <v>0</v>
      </c>
    </row>
    <row r="15" spans="1:7" s="54" customFormat="1" ht="18" customHeight="1" thickBot="1" x14ac:dyDescent="0.3">
      <c r="A15" s="44">
        <v>2017</v>
      </c>
      <c r="B15" s="45">
        <v>30601830</v>
      </c>
      <c r="C15" s="47">
        <v>2.9407920981721958E-2</v>
      </c>
      <c r="D15" s="47">
        <v>0</v>
      </c>
      <c r="E15" s="48">
        <v>0</v>
      </c>
    </row>
    <row r="16" spans="1:7" s="54" customFormat="1" ht="18" customHeight="1" thickTop="1" x14ac:dyDescent="0.25">
      <c r="A16" s="169">
        <v>2018</v>
      </c>
      <c r="B16" s="165">
        <v>31453820.243875567</v>
      </c>
      <c r="C16" s="167">
        <v>2.7841153417150766E-2</v>
      </c>
      <c r="D16" s="167">
        <v>6.8478899200030696E-5</v>
      </c>
      <c r="E16" s="168">
        <v>2153.7754977606237</v>
      </c>
    </row>
    <row r="17" spans="1:5" s="54" customFormat="1" ht="18" customHeight="1" x14ac:dyDescent="0.25">
      <c r="A17" s="44">
        <v>2019</v>
      </c>
      <c r="B17" s="45">
        <v>32227608.405471172</v>
      </c>
      <c r="C17" s="47">
        <v>2.4600768860382649E-2</v>
      </c>
      <c r="D17" s="47">
        <v>3.0708156414815946E-5</v>
      </c>
      <c r="E17" s="48">
        <v>989.62005038559437</v>
      </c>
    </row>
    <row r="18" spans="1:5" s="54" customFormat="1" ht="18" customHeight="1" x14ac:dyDescent="0.25">
      <c r="A18" s="44">
        <v>2020</v>
      </c>
      <c r="B18" s="45">
        <v>32956610.487521607</v>
      </c>
      <c r="C18" s="47">
        <v>2.2620421375316058E-2</v>
      </c>
      <c r="D18" s="47">
        <v>-4.1532335241178941E-5</v>
      </c>
      <c r="E18" s="48">
        <v>-1368.8218455500901</v>
      </c>
    </row>
    <row r="19" spans="1:5" s="54" customFormat="1" ht="18" customHeight="1" x14ac:dyDescent="0.25">
      <c r="A19" s="44">
        <v>2021</v>
      </c>
      <c r="B19" s="45">
        <v>33675748.258420028</v>
      </c>
      <c r="C19" s="47">
        <v>2.1820744313821638E-2</v>
      </c>
      <c r="D19" s="47">
        <v>-7.4406006354443832E-5</v>
      </c>
      <c r="E19" s="48">
        <v>-2505.8643902689219</v>
      </c>
    </row>
    <row r="20" spans="1:5" s="54" customFormat="1" ht="18" customHeight="1" x14ac:dyDescent="0.25">
      <c r="A20" s="44">
        <v>2022</v>
      </c>
      <c r="B20" s="45">
        <v>34397939.969784006</v>
      </c>
      <c r="C20" s="47">
        <v>2.1445454034815903E-2</v>
      </c>
      <c r="D20" s="47">
        <v>-1.2356729297446911E-4</v>
      </c>
      <c r="E20" s="48">
        <v>-4250.9856087490916</v>
      </c>
    </row>
    <row r="21" spans="1:5" s="54" customFormat="1" ht="18" customHeight="1" x14ac:dyDescent="0.25">
      <c r="A21" s="44">
        <v>2023</v>
      </c>
      <c r="B21" s="45">
        <v>35123760.767844379</v>
      </c>
      <c r="C21" s="47">
        <v>2.1100705411369214E-2</v>
      </c>
      <c r="D21" s="47">
        <v>-1.6719736163706145E-4</v>
      </c>
      <c r="E21" s="48">
        <v>-5873.5821786001325</v>
      </c>
    </row>
    <row r="22" spans="1:5" s="54" customFormat="1" ht="18" customHeight="1" x14ac:dyDescent="0.25">
      <c r="A22" s="44">
        <v>2024</v>
      </c>
      <c r="B22" s="45">
        <v>35858112.53808257</v>
      </c>
      <c r="C22" s="47">
        <v>2.0907549595614139E-2</v>
      </c>
      <c r="D22" s="47">
        <v>-2.0809490109363615E-4</v>
      </c>
      <c r="E22" s="48">
        <v>-7463.4434865489602</v>
      </c>
    </row>
    <row r="23" spans="1:5" ht="18" customHeight="1" x14ac:dyDescent="0.3">
      <c r="A23" s="44">
        <v>2025</v>
      </c>
      <c r="B23" s="97" t="s">
        <v>91</v>
      </c>
      <c r="C23" s="84" t="s">
        <v>91</v>
      </c>
      <c r="D23" s="84" t="s">
        <v>91</v>
      </c>
      <c r="E23" s="85" t="s">
        <v>91</v>
      </c>
    </row>
    <row r="24" spans="1:5" s="160" customFormat="1" ht="18" customHeight="1" x14ac:dyDescent="0.3">
      <c r="A24" s="44">
        <v>2026</v>
      </c>
      <c r="B24" s="97" t="s">
        <v>91</v>
      </c>
      <c r="C24" s="84" t="s">
        <v>91</v>
      </c>
      <c r="D24" s="84" t="s">
        <v>91</v>
      </c>
      <c r="E24" s="85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228</v>
      </c>
      <c r="B27" s="3"/>
      <c r="C27" s="3"/>
    </row>
    <row r="28" spans="1:5" ht="21.75" customHeight="1" x14ac:dyDescent="0.3">
      <c r="A28" s="30" t="s">
        <v>198</v>
      </c>
      <c r="B28" s="103"/>
      <c r="C28" s="103"/>
    </row>
    <row r="29" spans="1:5" ht="21.75" customHeight="1" x14ac:dyDescent="0.3">
      <c r="A29" s="3"/>
      <c r="B29" s="103"/>
      <c r="C29" s="103"/>
    </row>
    <row r="30" spans="1:5" ht="21.75" customHeight="1" x14ac:dyDescent="0.3">
      <c r="A30" s="202" t="str">
        <f>+Headings!F37</f>
        <v>Page 37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2" customWidth="1"/>
    <col min="2" max="2" width="20.75" style="102" customWidth="1"/>
    <col min="3" max="3" width="10.75" style="102" customWidth="1"/>
    <col min="4" max="5" width="17.75" style="103" customWidth="1"/>
    <col min="6" max="16384" width="10.75" style="103"/>
  </cols>
  <sheetData>
    <row r="1" spans="1:7" ht="23.25" x14ac:dyDescent="0.3">
      <c r="A1" s="209" t="str">
        <f>Headings!E38</f>
        <v>August 2017 Best Start For Kids Forecast</v>
      </c>
      <c r="B1" s="210"/>
      <c r="C1" s="210"/>
      <c r="D1" s="210"/>
      <c r="E1" s="210"/>
    </row>
    <row r="2" spans="1:7" ht="21.75" customHeight="1" x14ac:dyDescent="0.3">
      <c r="A2" s="209" t="s">
        <v>97</v>
      </c>
      <c r="B2" s="210"/>
      <c r="C2" s="210"/>
      <c r="D2" s="210"/>
      <c r="E2" s="210"/>
    </row>
    <row r="4" spans="1:7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7" s="54" customFormat="1" ht="18" customHeight="1" x14ac:dyDescent="0.25">
      <c r="A5" s="39">
        <v>2007</v>
      </c>
      <c r="B5" s="126" t="s">
        <v>91</v>
      </c>
      <c r="C5" s="94" t="s">
        <v>91</v>
      </c>
      <c r="D5" s="94" t="s">
        <v>91</v>
      </c>
      <c r="E5" s="123" t="s">
        <v>91</v>
      </c>
    </row>
    <row r="6" spans="1:7" s="54" customFormat="1" ht="18" customHeight="1" x14ac:dyDescent="0.25">
      <c r="A6" s="44">
        <v>2008</v>
      </c>
      <c r="B6" s="97" t="s">
        <v>91</v>
      </c>
      <c r="C6" s="84" t="s">
        <v>91</v>
      </c>
      <c r="D6" s="84" t="s">
        <v>91</v>
      </c>
      <c r="E6" s="85" t="s">
        <v>91</v>
      </c>
    </row>
    <row r="7" spans="1:7" s="54" customFormat="1" ht="18" customHeight="1" x14ac:dyDescent="0.25">
      <c r="A7" s="44">
        <v>2009</v>
      </c>
      <c r="B7" s="97" t="s">
        <v>91</v>
      </c>
      <c r="C7" s="84" t="s">
        <v>91</v>
      </c>
      <c r="D7" s="84" t="s">
        <v>91</v>
      </c>
      <c r="E7" s="85" t="s">
        <v>91</v>
      </c>
    </row>
    <row r="8" spans="1:7" s="54" customFormat="1" ht="18" customHeight="1" x14ac:dyDescent="0.25">
      <c r="A8" s="44">
        <v>2010</v>
      </c>
      <c r="B8" s="97" t="s">
        <v>91</v>
      </c>
      <c r="C8" s="84" t="s">
        <v>91</v>
      </c>
      <c r="D8" s="84" t="s">
        <v>91</v>
      </c>
      <c r="E8" s="85" t="s">
        <v>91</v>
      </c>
    </row>
    <row r="9" spans="1:7" s="54" customFormat="1" ht="18" customHeight="1" x14ac:dyDescent="0.25">
      <c r="A9" s="44">
        <v>2011</v>
      </c>
      <c r="B9" s="97" t="s">
        <v>91</v>
      </c>
      <c r="C9" s="84" t="s">
        <v>91</v>
      </c>
      <c r="D9" s="84" t="s">
        <v>91</v>
      </c>
      <c r="E9" s="85" t="s">
        <v>91</v>
      </c>
    </row>
    <row r="10" spans="1:7" s="54" customFormat="1" ht="18" customHeight="1" x14ac:dyDescent="0.25">
      <c r="A10" s="44">
        <v>2012</v>
      </c>
      <c r="B10" s="97" t="s">
        <v>91</v>
      </c>
      <c r="C10" s="84" t="s">
        <v>91</v>
      </c>
      <c r="D10" s="84" t="s">
        <v>91</v>
      </c>
      <c r="E10" s="85" t="s">
        <v>91</v>
      </c>
    </row>
    <row r="11" spans="1:7" s="54" customFormat="1" ht="18" customHeight="1" x14ac:dyDescent="0.25">
      <c r="A11" s="44">
        <v>2013</v>
      </c>
      <c r="B11" s="97" t="s">
        <v>91</v>
      </c>
      <c r="C11" s="84" t="s">
        <v>91</v>
      </c>
      <c r="D11" s="84" t="s">
        <v>91</v>
      </c>
      <c r="E11" s="85" t="s">
        <v>91</v>
      </c>
    </row>
    <row r="12" spans="1:7" s="54" customFormat="1" ht="18" customHeight="1" x14ac:dyDescent="0.25">
      <c r="A12" s="44">
        <v>2014</v>
      </c>
      <c r="B12" s="97" t="s">
        <v>91</v>
      </c>
      <c r="C12" s="84" t="s">
        <v>91</v>
      </c>
      <c r="D12" s="84" t="s">
        <v>91</v>
      </c>
      <c r="E12" s="85" t="s">
        <v>91</v>
      </c>
      <c r="F12" s="59"/>
      <c r="G12" s="79"/>
    </row>
    <row r="13" spans="1:7" s="54" customFormat="1" ht="18" customHeight="1" x14ac:dyDescent="0.25">
      <c r="A13" s="44">
        <v>2015</v>
      </c>
      <c r="B13" s="97" t="s">
        <v>91</v>
      </c>
      <c r="C13" s="84" t="s">
        <v>91</v>
      </c>
      <c r="D13" s="84" t="s">
        <v>91</v>
      </c>
      <c r="E13" s="85" t="s">
        <v>91</v>
      </c>
    </row>
    <row r="14" spans="1:7" s="54" customFormat="1" ht="18" customHeight="1" x14ac:dyDescent="0.25">
      <c r="A14" s="44">
        <v>2016</v>
      </c>
      <c r="B14" s="45">
        <v>59455206</v>
      </c>
      <c r="C14" s="84" t="s">
        <v>91</v>
      </c>
      <c r="D14" s="84" t="s">
        <v>91</v>
      </c>
      <c r="E14" s="85" t="s">
        <v>91</v>
      </c>
    </row>
    <row r="15" spans="1:7" s="54" customFormat="1" ht="18" customHeight="1" thickBot="1" x14ac:dyDescent="0.3">
      <c r="A15" s="44">
        <v>2017</v>
      </c>
      <c r="B15" s="45">
        <v>62379867</v>
      </c>
      <c r="C15" s="47">
        <v>4.9190999355043896E-2</v>
      </c>
      <c r="D15" s="47">
        <v>0</v>
      </c>
      <c r="E15" s="48">
        <v>0</v>
      </c>
    </row>
    <row r="16" spans="1:7" s="54" customFormat="1" ht="18" customHeight="1" thickTop="1" x14ac:dyDescent="0.25">
      <c r="A16" s="169">
        <v>2018</v>
      </c>
      <c r="B16" s="165">
        <v>65377533.969301023</v>
      </c>
      <c r="C16" s="167">
        <v>4.8055039445676018E-2</v>
      </c>
      <c r="D16" s="167">
        <v>6.7160651618713985E-5</v>
      </c>
      <c r="E16" s="168">
        <v>4390.5029135718942</v>
      </c>
    </row>
    <row r="17" spans="1:5" s="54" customFormat="1" ht="18" customHeight="1" x14ac:dyDescent="0.25">
      <c r="A17" s="44">
        <v>2019</v>
      </c>
      <c r="B17" s="45">
        <v>68293527.943770215</v>
      </c>
      <c r="C17" s="47">
        <v>4.4602385520359888E-2</v>
      </c>
      <c r="D17" s="47">
        <v>3.097175993982404E-5</v>
      </c>
      <c r="E17" s="48">
        <v>2115.1052443832159</v>
      </c>
    </row>
    <row r="18" spans="1:5" s="54" customFormat="1" ht="18" customHeight="1" x14ac:dyDescent="0.25">
      <c r="A18" s="44">
        <v>2020</v>
      </c>
      <c r="B18" s="45">
        <v>71204234.548937336</v>
      </c>
      <c r="C18" s="47">
        <v>4.2620533640664426E-2</v>
      </c>
      <c r="D18" s="47">
        <v>-4.0284025806802681E-5</v>
      </c>
      <c r="E18" s="48">
        <v>-2868.5087772011757</v>
      </c>
    </row>
    <row r="19" spans="1:5" s="54" customFormat="1" ht="18" customHeight="1" x14ac:dyDescent="0.25">
      <c r="A19" s="44">
        <v>2021</v>
      </c>
      <c r="B19" s="45">
        <v>74182044.380431771</v>
      </c>
      <c r="C19" s="47">
        <v>4.1820684547178688E-2</v>
      </c>
      <c r="D19" s="47">
        <v>-7.2687991387931916E-5</v>
      </c>
      <c r="E19" s="48">
        <v>-5392.5357756614685</v>
      </c>
    </row>
    <row r="20" spans="1:5" s="54" customFormat="1" ht="18" customHeight="1" x14ac:dyDescent="0.25">
      <c r="A20" s="44">
        <v>2022</v>
      </c>
      <c r="B20" s="97" t="s">
        <v>91</v>
      </c>
      <c r="C20" s="84" t="s">
        <v>91</v>
      </c>
      <c r="D20" s="84" t="s">
        <v>91</v>
      </c>
      <c r="E20" s="85" t="s">
        <v>91</v>
      </c>
    </row>
    <row r="21" spans="1:5" s="54" customFormat="1" ht="18" customHeight="1" x14ac:dyDescent="0.25">
      <c r="A21" s="44">
        <v>2023</v>
      </c>
      <c r="B21" s="97" t="s">
        <v>91</v>
      </c>
      <c r="C21" s="84" t="s">
        <v>91</v>
      </c>
      <c r="D21" s="84" t="s">
        <v>91</v>
      </c>
      <c r="E21" s="85" t="s">
        <v>91</v>
      </c>
    </row>
    <row r="22" spans="1:5" s="54" customFormat="1" ht="18" customHeight="1" x14ac:dyDescent="0.25">
      <c r="A22" s="44">
        <v>2024</v>
      </c>
      <c r="B22" s="97" t="s">
        <v>91</v>
      </c>
      <c r="C22" s="84" t="s">
        <v>91</v>
      </c>
      <c r="D22" s="84" t="s">
        <v>91</v>
      </c>
      <c r="E22" s="85" t="s">
        <v>91</v>
      </c>
    </row>
    <row r="23" spans="1:5" ht="18" customHeight="1" x14ac:dyDescent="0.3">
      <c r="A23" s="44">
        <v>2025</v>
      </c>
      <c r="B23" s="97" t="s">
        <v>91</v>
      </c>
      <c r="C23" s="84" t="s">
        <v>91</v>
      </c>
      <c r="D23" s="84" t="s">
        <v>91</v>
      </c>
      <c r="E23" s="85" t="s">
        <v>91</v>
      </c>
    </row>
    <row r="24" spans="1:5" s="160" customFormat="1" ht="18" customHeight="1" x14ac:dyDescent="0.3">
      <c r="A24" s="44">
        <v>2026</v>
      </c>
      <c r="B24" s="97" t="s">
        <v>91</v>
      </c>
      <c r="C24" s="84" t="s">
        <v>91</v>
      </c>
      <c r="D24" s="84" t="s">
        <v>91</v>
      </c>
      <c r="E24" s="85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229</v>
      </c>
      <c r="B27" s="3"/>
      <c r="C27" s="3"/>
    </row>
    <row r="28" spans="1:5" ht="21.75" customHeight="1" x14ac:dyDescent="0.3">
      <c r="A28" s="3"/>
      <c r="B28" s="103"/>
      <c r="C28" s="103"/>
    </row>
    <row r="29" spans="1:5" ht="21.75" customHeight="1" x14ac:dyDescent="0.3">
      <c r="A29" s="3"/>
      <c r="B29" s="103"/>
      <c r="C29" s="103"/>
    </row>
    <row r="30" spans="1:5" ht="21.75" customHeight="1" x14ac:dyDescent="0.3">
      <c r="A30" s="202" t="str">
        <f>Headings!F38</f>
        <v>Page 38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14" t="str">
        <f>Headings!E39</f>
        <v>August 2017 Emergency Medical Services (EMS) Property Tax Forecast</v>
      </c>
      <c r="B1" s="217"/>
      <c r="C1" s="217"/>
      <c r="D1" s="217"/>
      <c r="E1" s="217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61271823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101838056</v>
      </c>
      <c r="C6" s="46">
        <v>0.66206995342704267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105583802</v>
      </c>
      <c r="C7" s="46">
        <v>3.6781397319681775E-2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102097238</v>
      </c>
      <c r="C8" s="46">
        <v>-3.3021769759721264E-2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98589189</v>
      </c>
      <c r="C9" s="46">
        <v>-3.4359881508253975E-2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95268834</v>
      </c>
      <c r="C10" s="46">
        <v>-3.3678692701285984E-2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93870870</v>
      </c>
      <c r="C11" s="47">
        <v>-1.4673885900608363E-2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113541014.793615</v>
      </c>
      <c r="C12" s="47">
        <v>0.2095447159871322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116769207</v>
      </c>
      <c r="C13" s="47">
        <v>2.8431947805406921E-2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119879727</v>
      </c>
      <c r="C14" s="47">
        <v>2.6638187240579647E-2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123483769</v>
      </c>
      <c r="C15" s="47">
        <v>3.0063815544057793E-2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126894920.97691418</v>
      </c>
      <c r="C16" s="167">
        <v>2.7624294306356934E-2</v>
      </c>
      <c r="D16" s="167">
        <v>8.2400166974805344E-5</v>
      </c>
      <c r="E16" s="168">
        <v>10455.301158189774</v>
      </c>
    </row>
    <row r="17" spans="1:5" s="54" customFormat="1" ht="18" customHeight="1" x14ac:dyDescent="0.25">
      <c r="A17" s="44">
        <v>2019</v>
      </c>
      <c r="B17" s="45">
        <v>130039737.80175969</v>
      </c>
      <c r="C17" s="47">
        <v>2.4782842375682179E-2</v>
      </c>
      <c r="D17" s="47">
        <v>7.1226611511265858E-5</v>
      </c>
      <c r="E17" s="48">
        <v>9261.6302109062672</v>
      </c>
    </row>
    <row r="18" spans="1:5" s="54" customFormat="1" ht="18" customHeight="1" x14ac:dyDescent="0.25">
      <c r="A18" s="44">
        <v>2020</v>
      </c>
      <c r="B18" s="45" t="s">
        <v>91</v>
      </c>
      <c r="C18" s="57" t="s">
        <v>91</v>
      </c>
      <c r="D18" s="47" t="s">
        <v>91</v>
      </c>
      <c r="E18" s="48" t="s">
        <v>91</v>
      </c>
    </row>
    <row r="19" spans="1:5" s="54" customFormat="1" ht="18" customHeight="1" x14ac:dyDescent="0.25">
      <c r="A19" s="44">
        <v>2021</v>
      </c>
      <c r="B19" s="45" t="s">
        <v>91</v>
      </c>
      <c r="C19" s="57" t="s">
        <v>91</v>
      </c>
      <c r="D19" s="47" t="s">
        <v>91</v>
      </c>
      <c r="E19" s="48" t="s">
        <v>91</v>
      </c>
    </row>
    <row r="20" spans="1:5" s="54" customFormat="1" ht="18" customHeight="1" x14ac:dyDescent="0.25">
      <c r="A20" s="44">
        <v>2022</v>
      </c>
      <c r="B20" s="45" t="s">
        <v>91</v>
      </c>
      <c r="C20" s="57" t="s">
        <v>91</v>
      </c>
      <c r="D20" s="47" t="s">
        <v>91</v>
      </c>
      <c r="E20" s="48" t="s">
        <v>91</v>
      </c>
    </row>
    <row r="21" spans="1:5" s="54" customFormat="1" ht="18" customHeight="1" x14ac:dyDescent="0.25">
      <c r="A21" s="44">
        <v>2023</v>
      </c>
      <c r="B21" s="45" t="s">
        <v>91</v>
      </c>
      <c r="C21" s="57" t="s">
        <v>91</v>
      </c>
      <c r="D21" s="47" t="s">
        <v>91</v>
      </c>
      <c r="E21" s="48" t="s">
        <v>91</v>
      </c>
    </row>
    <row r="22" spans="1:5" s="54" customFormat="1" ht="18" customHeight="1" x14ac:dyDescent="0.25">
      <c r="A22" s="44">
        <v>2024</v>
      </c>
      <c r="B22" s="45" t="s">
        <v>91</v>
      </c>
      <c r="C22" s="57" t="s">
        <v>91</v>
      </c>
      <c r="D22" s="47" t="s">
        <v>91</v>
      </c>
      <c r="E22" s="48" t="s">
        <v>91</v>
      </c>
    </row>
    <row r="23" spans="1:5" ht="18" customHeight="1" x14ac:dyDescent="0.3">
      <c r="A23" s="44">
        <v>2025</v>
      </c>
      <c r="B23" s="45" t="s">
        <v>91</v>
      </c>
      <c r="C23" s="57" t="s">
        <v>91</v>
      </c>
      <c r="D23" s="47" t="s">
        <v>91</v>
      </c>
      <c r="E23" s="48" t="s">
        <v>91</v>
      </c>
    </row>
    <row r="24" spans="1:5" s="160" customFormat="1" ht="18" customHeight="1" x14ac:dyDescent="0.3">
      <c r="A24" s="44">
        <v>2026</v>
      </c>
      <c r="B24" s="45" t="s">
        <v>91</v>
      </c>
      <c r="C24" s="57" t="s">
        <v>91</v>
      </c>
      <c r="D24" s="47" t="s">
        <v>91</v>
      </c>
      <c r="E24" s="48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 t="s">
        <v>230</v>
      </c>
      <c r="B27" s="3"/>
      <c r="C27" s="3"/>
    </row>
    <row r="28" spans="1:5" ht="21.75" customHeight="1" x14ac:dyDescent="0.3">
      <c r="A28" s="55" t="s">
        <v>171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Headings!F39</f>
        <v>Page 39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Headings!E4</f>
        <v>August 2017 Countywide New Construction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5950400000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6663100000</v>
      </c>
      <c r="C6" s="46">
        <v>0.11977346060769034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8005200000</v>
      </c>
      <c r="C7" s="46">
        <v>0.2014227611772299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5205200000</v>
      </c>
      <c r="C8" s="46">
        <v>-0.34977264777894368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2457642885</v>
      </c>
      <c r="C9" s="46">
        <v>-0.52784851974948133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1925434669</v>
      </c>
      <c r="C10" s="46">
        <v>-0.21655229864692083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1983503613</v>
      </c>
      <c r="C11" s="47">
        <v>3.0158875258104123E-2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3406198290</v>
      </c>
      <c r="C12" s="46">
        <v>0.71726346636102645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4994659235</v>
      </c>
      <c r="C13" s="46">
        <v>0.46634423769850453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6111997054</v>
      </c>
      <c r="C14" s="46">
        <v>0.22370651658681173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2017</v>
      </c>
      <c r="B15" s="50">
        <v>8438451607.000001</v>
      </c>
      <c r="C15" s="51">
        <v>0.38063738127580593</v>
      </c>
      <c r="D15" s="56">
        <v>0</v>
      </c>
      <c r="E15" s="86">
        <v>0</v>
      </c>
    </row>
    <row r="16" spans="1:5" s="54" customFormat="1" ht="18" customHeight="1" thickTop="1" x14ac:dyDescent="0.25">
      <c r="A16" s="44">
        <v>2018</v>
      </c>
      <c r="B16" s="45">
        <v>7964706075.8120193</v>
      </c>
      <c r="C16" s="46">
        <v>-5.6141286725516437E-2</v>
      </c>
      <c r="D16" s="47">
        <v>4.1666666666664298E-3</v>
      </c>
      <c r="E16" s="48">
        <v>33048572.928678513</v>
      </c>
    </row>
    <row r="17" spans="1:5" s="54" customFormat="1" ht="18" customHeight="1" x14ac:dyDescent="0.25">
      <c r="A17" s="44">
        <v>2019</v>
      </c>
      <c r="B17" s="45">
        <v>7646519466.4809999</v>
      </c>
      <c r="C17" s="46">
        <v>-3.9949573317880405E-2</v>
      </c>
      <c r="D17" s="47">
        <v>3.2373440311923574E-3</v>
      </c>
      <c r="E17" s="48">
        <v>24674534.198200226</v>
      </c>
    </row>
    <row r="18" spans="1:5" s="54" customFormat="1" ht="18" customHeight="1" x14ac:dyDescent="0.25">
      <c r="A18" s="44">
        <v>2020</v>
      </c>
      <c r="B18" s="45">
        <v>7166977938.2506399</v>
      </c>
      <c r="C18" s="46">
        <v>-6.2713700047774767E-2</v>
      </c>
      <c r="D18" s="47">
        <v>9.8028056484722459E-3</v>
      </c>
      <c r="E18" s="48">
        <v>69574466.839039803</v>
      </c>
    </row>
    <row r="19" spans="1:5" s="54" customFormat="1" ht="18" customHeight="1" x14ac:dyDescent="0.25">
      <c r="A19" s="44">
        <v>2021</v>
      </c>
      <c r="B19" s="45">
        <v>7026905952.7994995</v>
      </c>
      <c r="C19" s="46">
        <v>-1.9544079339712583E-2</v>
      </c>
      <c r="D19" s="47">
        <v>1.1513252541468066E-2</v>
      </c>
      <c r="E19" s="48">
        <v>79981693.385089874</v>
      </c>
    </row>
    <row r="20" spans="1:5" s="54" customFormat="1" ht="18" customHeight="1" x14ac:dyDescent="0.25">
      <c r="A20" s="44">
        <v>2022</v>
      </c>
      <c r="B20" s="45">
        <v>7086490692.7703295</v>
      </c>
      <c r="C20" s="46">
        <v>8.4795129422632343E-3</v>
      </c>
      <c r="D20" s="47">
        <v>8.9191201240830242E-3</v>
      </c>
      <c r="E20" s="48">
        <v>62646509.998979568</v>
      </c>
    </row>
    <row r="21" spans="1:5" s="54" customFormat="1" ht="18" customHeight="1" x14ac:dyDescent="0.25">
      <c r="A21" s="44">
        <v>2023</v>
      </c>
      <c r="B21" s="45">
        <v>7201837011.7414198</v>
      </c>
      <c r="C21" s="46">
        <v>1.6276930849393079E-2</v>
      </c>
      <c r="D21" s="47">
        <v>8.0879853231352605E-3</v>
      </c>
      <c r="E21" s="48">
        <v>57781020.008790016</v>
      </c>
    </row>
    <row r="22" spans="1:5" s="54" customFormat="1" ht="18" customHeight="1" x14ac:dyDescent="0.25">
      <c r="A22" s="44">
        <v>2024</v>
      </c>
      <c r="B22" s="45">
        <v>7429012266.0412102</v>
      </c>
      <c r="C22" s="46">
        <v>3.1544070482214304E-2</v>
      </c>
      <c r="D22" s="47">
        <v>7.6077413773136815E-3</v>
      </c>
      <c r="E22" s="48">
        <v>56091276.086939812</v>
      </c>
    </row>
    <row r="23" spans="1:5" s="54" customFormat="1" ht="18" customHeight="1" x14ac:dyDescent="0.25">
      <c r="A23" s="44">
        <v>2025</v>
      </c>
      <c r="B23" s="45">
        <v>7674815295.95469</v>
      </c>
      <c r="C23" s="46">
        <v>3.3086905918445098E-2</v>
      </c>
      <c r="D23" s="47">
        <v>7.4554574313896449E-3</v>
      </c>
      <c r="E23" s="48">
        <v>56795819.915110588</v>
      </c>
    </row>
    <row r="24" spans="1:5" s="54" customFormat="1" ht="18" customHeight="1" x14ac:dyDescent="0.25">
      <c r="A24" s="44">
        <v>2026</v>
      </c>
      <c r="B24" s="45">
        <v>7937361905.6395302</v>
      </c>
      <c r="C24" s="46">
        <v>3.42088505795346E-2</v>
      </c>
      <c r="D24" s="47">
        <v>7.0388554084017674E-3</v>
      </c>
      <c r="E24" s="48">
        <v>55479431.084409714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181</v>
      </c>
      <c r="B26" s="3"/>
      <c r="C26" s="3"/>
    </row>
    <row r="27" spans="1:5" ht="21.75" customHeight="1" x14ac:dyDescent="0.3">
      <c r="A27" s="141" t="s">
        <v>214</v>
      </c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Headings!F4</f>
        <v>Page 4</v>
      </c>
      <c r="B30" s="203"/>
      <c r="C30" s="203"/>
      <c r="D30" s="203"/>
      <c r="E30" s="21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Headings!E40</f>
        <v>August 2017 Conservation Futures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15259661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15755647</v>
      </c>
      <c r="C6" s="46">
        <v>3.2503081162812197E-2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16360030</v>
      </c>
      <c r="C7" s="46">
        <v>3.8359770309654762E-2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16738720</v>
      </c>
      <c r="C8" s="46">
        <v>2.3147268067356785E-2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17061273</v>
      </c>
      <c r="C9" s="46">
        <v>1.9269872487263084E-2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17416782</v>
      </c>
      <c r="C10" s="46">
        <v>2.0837190753585588E-2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17566647</v>
      </c>
      <c r="C11" s="47">
        <v>8.6046320152597389E-3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17955638</v>
      </c>
      <c r="C12" s="57">
        <v>2.2143724980640878E-2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18389600</v>
      </c>
      <c r="C13" s="47">
        <v>2.4168564770575163E-2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18877155</v>
      </c>
      <c r="C14" s="47">
        <v>2.6512539696350146E-2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2017</v>
      </c>
      <c r="B15" s="50">
        <v>19443654</v>
      </c>
      <c r="C15" s="56">
        <v>3.0009765772437635E-2</v>
      </c>
      <c r="D15" s="56">
        <v>0</v>
      </c>
      <c r="E15" s="86">
        <v>0</v>
      </c>
    </row>
    <row r="16" spans="1:5" s="54" customFormat="1" ht="18" customHeight="1" thickTop="1" x14ac:dyDescent="0.25">
      <c r="A16" s="44">
        <v>2018</v>
      </c>
      <c r="B16" s="45">
        <v>19980989.617984638</v>
      </c>
      <c r="C16" s="47">
        <v>2.7635526634275598E-2</v>
      </c>
      <c r="D16" s="47">
        <v>8.321123428056687E-5</v>
      </c>
      <c r="E16" s="48">
        <v>1662.5044692121446</v>
      </c>
    </row>
    <row r="17" spans="1:5" s="54" customFormat="1" ht="18" customHeight="1" x14ac:dyDescent="0.25">
      <c r="A17" s="44">
        <v>2019</v>
      </c>
      <c r="B17" s="45">
        <v>20476376.572350729</v>
      </c>
      <c r="C17" s="47">
        <v>2.4792913856488852E-2</v>
      </c>
      <c r="D17" s="47">
        <v>1.1457384640900514E-4</v>
      </c>
      <c r="E17" s="48">
        <v>2345.7884584069252</v>
      </c>
    </row>
    <row r="18" spans="1:5" s="54" customFormat="1" ht="18" customHeight="1" x14ac:dyDescent="0.25">
      <c r="A18" s="44">
        <v>2020</v>
      </c>
      <c r="B18" s="45">
        <v>20941609.147131886</v>
      </c>
      <c r="C18" s="47">
        <v>2.2720454135882751E-2</v>
      </c>
      <c r="D18" s="47">
        <v>4.217876008461019E-7</v>
      </c>
      <c r="E18" s="48">
        <v>8.8329073525965214</v>
      </c>
    </row>
    <row r="19" spans="1:5" s="54" customFormat="1" ht="18" customHeight="1" x14ac:dyDescent="0.25">
      <c r="A19" s="44">
        <v>2021</v>
      </c>
      <c r="B19" s="45">
        <v>21400398.189902738</v>
      </c>
      <c r="C19" s="47">
        <v>2.1908012872720706E-2</v>
      </c>
      <c r="D19" s="47">
        <v>-3.5542089013240741E-5</v>
      </c>
      <c r="E19" s="48">
        <v>-760.64189218729734</v>
      </c>
    </row>
    <row r="20" spans="1:5" s="54" customFormat="1" ht="18" customHeight="1" x14ac:dyDescent="0.25">
      <c r="A20" s="44">
        <v>2022</v>
      </c>
      <c r="B20" s="45">
        <v>21859172.487163462</v>
      </c>
      <c r="C20" s="47">
        <v>2.1437652383364814E-2</v>
      </c>
      <c r="D20" s="47">
        <v>-1.9961358402431628E-4</v>
      </c>
      <c r="E20" s="48">
        <v>-4364.2589293345809</v>
      </c>
    </row>
    <row r="21" spans="1:5" s="54" customFormat="1" ht="18" customHeight="1" x14ac:dyDescent="0.25">
      <c r="A21" s="44">
        <v>2023</v>
      </c>
      <c r="B21" s="45">
        <v>22325420.679649886</v>
      </c>
      <c r="C21" s="47">
        <v>2.1329636003385888E-2</v>
      </c>
      <c r="D21" s="47">
        <v>-1.3230328991276075E-4</v>
      </c>
      <c r="E21" s="48">
        <v>-2954.1174440607429</v>
      </c>
    </row>
    <row r="22" spans="1:5" s="54" customFormat="1" ht="18" customHeight="1" x14ac:dyDescent="0.25">
      <c r="A22" s="44">
        <v>2024</v>
      </c>
      <c r="B22" s="45">
        <v>22792801.221007783</v>
      </c>
      <c r="C22" s="47">
        <v>2.0934904119586095E-2</v>
      </c>
      <c r="D22" s="47">
        <v>-1.5444208371728774E-4</v>
      </c>
      <c r="E22" s="48">
        <v>-3520.7114603407681</v>
      </c>
    </row>
    <row r="23" spans="1:5" ht="18" customHeight="1" x14ac:dyDescent="0.3">
      <c r="A23" s="44">
        <v>2025</v>
      </c>
      <c r="B23" s="45">
        <v>23270712.454975598</v>
      </c>
      <c r="C23" s="47">
        <v>2.0967639270566218E-2</v>
      </c>
      <c r="D23" s="47">
        <v>-2.0809963181300795E-4</v>
      </c>
      <c r="E23" s="48">
        <v>-4843.6346524953842</v>
      </c>
    </row>
    <row r="24" spans="1:5" s="160" customFormat="1" ht="18" customHeight="1" x14ac:dyDescent="0.3">
      <c r="A24" s="44">
        <v>2026</v>
      </c>
      <c r="B24" s="45">
        <v>23753985.032317657</v>
      </c>
      <c r="C24" s="47">
        <v>2.0767416480139911E-2</v>
      </c>
      <c r="D24" s="47">
        <v>-1.5978790106030427E-4</v>
      </c>
      <c r="E24" s="48">
        <v>-3796.2059979215264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Headings!F40</f>
        <v>Page 40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Headings!E41</f>
        <v>August 2017 Unincorporated Area/Roads Property Tax Levy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2008</v>
      </c>
      <c r="B5" s="40">
        <v>81135147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83470224</v>
      </c>
      <c r="C6" s="46">
        <v>2.8780092060472828E-2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84675096</v>
      </c>
      <c r="C7" s="46">
        <v>1.443475220576862E-2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86104033</v>
      </c>
      <c r="C8" s="46">
        <v>1.6875528549740393E-2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73706592</v>
      </c>
      <c r="C9" s="46">
        <v>-0.14398211753914014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67537651</v>
      </c>
      <c r="C10" s="46">
        <v>-8.3695919626836091E-2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71721037.701000005</v>
      </c>
      <c r="C11" s="46">
        <v>6.1941548737014962E-2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81182066</v>
      </c>
      <c r="C12" s="46">
        <v>0.13191426954030372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82424494.000000134</v>
      </c>
      <c r="C13" s="46">
        <v>1.5304217559579447E-2</v>
      </c>
      <c r="D13" s="47">
        <v>0</v>
      </c>
      <c r="E13" s="48">
        <v>0</v>
      </c>
    </row>
    <row r="14" spans="1:5" s="54" customFormat="1" ht="18" customHeight="1" thickBot="1" x14ac:dyDescent="0.3">
      <c r="A14" s="44">
        <v>2017</v>
      </c>
      <c r="B14" s="45">
        <v>87678035</v>
      </c>
      <c r="C14" s="46">
        <v>6.3737619062603557E-2</v>
      </c>
      <c r="D14" s="47">
        <v>0</v>
      </c>
      <c r="E14" s="48">
        <v>0</v>
      </c>
    </row>
    <row r="15" spans="1:5" s="54" customFormat="1" ht="18" customHeight="1" thickTop="1" x14ac:dyDescent="0.25">
      <c r="A15" s="169">
        <v>2018</v>
      </c>
      <c r="B15" s="165">
        <v>89355124.738854274</v>
      </c>
      <c r="C15" s="166">
        <v>1.912782076895625E-2</v>
      </c>
      <c r="D15" s="167">
        <v>1.7866512424635772E-5</v>
      </c>
      <c r="E15" s="168">
        <v>1596.4359236061573</v>
      </c>
    </row>
    <row r="16" spans="1:5" s="54" customFormat="1" ht="18" customHeight="1" x14ac:dyDescent="0.25">
      <c r="A16" s="44">
        <v>2019</v>
      </c>
      <c r="B16" s="45">
        <v>90958278.203971148</v>
      </c>
      <c r="C16" s="46">
        <v>1.7941371239782677E-2</v>
      </c>
      <c r="D16" s="47">
        <v>1.2780054036376498E-5</v>
      </c>
      <c r="E16" s="48">
        <v>1162.4368544965982</v>
      </c>
    </row>
    <row r="17" spans="1:5" s="54" customFormat="1" ht="18" customHeight="1" x14ac:dyDescent="0.25">
      <c r="A17" s="44">
        <v>2020</v>
      </c>
      <c r="B17" s="45">
        <v>92484225.441167176</v>
      </c>
      <c r="C17" s="46">
        <v>1.6776342597142557E-2</v>
      </c>
      <c r="D17" s="47">
        <v>-6.7434487897144457E-5</v>
      </c>
      <c r="E17" s="48">
        <v>-6237.0469732582569</v>
      </c>
    </row>
    <row r="18" spans="1:5" s="54" customFormat="1" ht="18" customHeight="1" x14ac:dyDescent="0.25">
      <c r="A18" s="44">
        <v>2021</v>
      </c>
      <c r="B18" s="45">
        <v>94002483.113694817</v>
      </c>
      <c r="C18" s="46">
        <v>1.6416396042517212E-2</v>
      </c>
      <c r="D18" s="47">
        <v>-1.319021768969586E-4</v>
      </c>
      <c r="E18" s="48">
        <v>-12400.767844691873</v>
      </c>
    </row>
    <row r="19" spans="1:5" s="54" customFormat="1" ht="18" customHeight="1" x14ac:dyDescent="0.25">
      <c r="A19" s="44">
        <v>2022</v>
      </c>
      <c r="B19" s="45">
        <v>95544790.72298044</v>
      </c>
      <c r="C19" s="46">
        <v>1.6407094346861273E-2</v>
      </c>
      <c r="D19" s="47">
        <v>-1.8943742320354229E-4</v>
      </c>
      <c r="E19" s="48">
        <v>-18103.188376441598</v>
      </c>
    </row>
    <row r="20" spans="1:5" s="54" customFormat="1" ht="18" customHeight="1" x14ac:dyDescent="0.25">
      <c r="A20" s="44">
        <v>2023</v>
      </c>
      <c r="B20" s="45">
        <v>97103636.541803882</v>
      </c>
      <c r="C20" s="46">
        <v>1.6315340763507491E-2</v>
      </c>
      <c r="D20" s="47">
        <v>-2.4112982843527142E-4</v>
      </c>
      <c r="E20" s="48">
        <v>-23420.230535939336</v>
      </c>
    </row>
    <row r="21" spans="1:5" s="54" customFormat="1" ht="18" customHeight="1" x14ac:dyDescent="0.25">
      <c r="A21" s="44">
        <v>2024</v>
      </c>
      <c r="B21" s="45">
        <v>98684540.518512085</v>
      </c>
      <c r="C21" s="46">
        <v>1.6280584672311527E-2</v>
      </c>
      <c r="D21" s="47">
        <v>-2.9352085551059837E-4</v>
      </c>
      <c r="E21" s="48">
        <v>-28974.475371465087</v>
      </c>
    </row>
    <row r="22" spans="1:5" s="54" customFormat="1" ht="18" customHeight="1" x14ac:dyDescent="0.25">
      <c r="A22" s="44">
        <v>2025</v>
      </c>
      <c r="B22" s="45">
        <v>100289469.05163527</v>
      </c>
      <c r="C22" s="46">
        <v>1.6263221419388518E-2</v>
      </c>
      <c r="D22" s="47">
        <v>-3.4521126213360454E-4</v>
      </c>
      <c r="E22" s="48">
        <v>-34633.009895086288</v>
      </c>
    </row>
    <row r="23" spans="1:5" s="54" customFormat="1" ht="18" customHeight="1" x14ac:dyDescent="0.25">
      <c r="A23" s="44">
        <v>2026</v>
      </c>
      <c r="B23" s="45">
        <v>101509927</v>
      </c>
      <c r="C23" s="46">
        <v>1.2169352973006253E-2</v>
      </c>
      <c r="D23" s="47">
        <v>-4.2696796214980459E-4</v>
      </c>
      <c r="E23" s="48">
        <v>-43360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133</v>
      </c>
      <c r="B25" s="3"/>
      <c r="C25" s="3"/>
    </row>
    <row r="26" spans="1:5" ht="21.75" customHeight="1" x14ac:dyDescent="0.3">
      <c r="A26" s="30" t="s">
        <v>231</v>
      </c>
      <c r="B26" s="3"/>
      <c r="C26" s="3"/>
    </row>
    <row r="27" spans="1:5" ht="21.75" customHeight="1" x14ac:dyDescent="0.3">
      <c r="A27" s="30" t="s">
        <v>250</v>
      </c>
      <c r="B27" s="19"/>
      <c r="C27" s="19"/>
    </row>
    <row r="28" spans="1:5" ht="21.75" customHeight="1" x14ac:dyDescent="0.3">
      <c r="A28" s="80" t="s">
        <v>251</v>
      </c>
    </row>
    <row r="29" spans="1:5" ht="21.75" customHeight="1" x14ac:dyDescent="0.3">
      <c r="A29" s="80"/>
    </row>
    <row r="30" spans="1:5" ht="21.75" customHeight="1" x14ac:dyDescent="0.3">
      <c r="A30" s="202" t="str">
        <f>Headings!F41</f>
        <v>Page 41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zoomScaleNormal="75" workbookViewId="0">
      <selection activeCell="A27" sqref="A27:E27"/>
    </sheetView>
  </sheetViews>
  <sheetFormatPr defaultColWidth="10.75" defaultRowHeight="21.75" customHeight="1" x14ac:dyDescent="0.3"/>
  <cols>
    <col min="1" max="1" width="7.75" style="111" customWidth="1"/>
    <col min="2" max="2" width="15.25" style="111" customWidth="1"/>
    <col min="3" max="3" width="15.75" style="111" customWidth="1"/>
    <col min="4" max="4" width="17.75" style="111" customWidth="1"/>
    <col min="5" max="5" width="17.75" style="112" customWidth="1"/>
    <col min="6" max="10" width="10.75" style="112"/>
    <col min="11" max="11" width="13.75" style="112" bestFit="1" customWidth="1"/>
    <col min="12" max="16384" width="10.75" style="112"/>
  </cols>
  <sheetData>
    <row r="1" spans="1:5" ht="23.25" x14ac:dyDescent="0.3">
      <c r="A1" s="209" t="s">
        <v>248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205</v>
      </c>
      <c r="C4" s="33" t="s">
        <v>203</v>
      </c>
      <c r="D4" s="124" t="s">
        <v>206</v>
      </c>
      <c r="E4" s="125" t="s">
        <v>204</v>
      </c>
    </row>
    <row r="5" spans="1:5" s="54" customFormat="1" ht="18" customHeight="1" x14ac:dyDescent="0.25">
      <c r="A5" s="39">
        <v>2009</v>
      </c>
      <c r="B5" s="40"/>
      <c r="C5" s="113"/>
      <c r="D5" s="42"/>
      <c r="E5" s="52"/>
    </row>
    <row r="6" spans="1:5" s="54" customFormat="1" ht="18" customHeight="1" x14ac:dyDescent="0.25">
      <c r="A6" s="44">
        <v>2010</v>
      </c>
      <c r="B6" s="45"/>
      <c r="C6" s="114"/>
      <c r="D6" s="57"/>
      <c r="E6" s="47"/>
    </row>
    <row r="7" spans="1:5" s="54" customFormat="1" ht="18" customHeight="1" x14ac:dyDescent="0.25">
      <c r="A7" s="44">
        <v>2011</v>
      </c>
      <c r="B7" s="45"/>
      <c r="C7" s="114"/>
      <c r="D7" s="57"/>
      <c r="E7" s="47"/>
    </row>
    <row r="8" spans="1:5" s="54" customFormat="1" ht="18" customHeight="1" x14ac:dyDescent="0.25">
      <c r="A8" s="44">
        <v>2012</v>
      </c>
      <c r="B8" s="45"/>
      <c r="C8" s="114"/>
      <c r="D8" s="57"/>
      <c r="E8" s="47"/>
    </row>
    <row r="9" spans="1:5" s="54" customFormat="1" ht="18" customHeight="1" x14ac:dyDescent="0.25">
      <c r="A9" s="44">
        <v>2013</v>
      </c>
      <c r="B9" s="45"/>
      <c r="C9" s="114"/>
      <c r="D9" s="57"/>
      <c r="E9" s="47"/>
    </row>
    <row r="10" spans="1:5" s="54" customFormat="1" ht="18" customHeight="1" x14ac:dyDescent="0.25">
      <c r="A10" s="44">
        <v>2014</v>
      </c>
      <c r="B10" s="45"/>
      <c r="C10" s="114"/>
      <c r="D10" s="57"/>
      <c r="E10" s="47"/>
    </row>
    <row r="11" spans="1:5" s="54" customFormat="1" ht="18" customHeight="1" x14ac:dyDescent="0.25">
      <c r="A11" s="44">
        <v>2015</v>
      </c>
      <c r="B11" s="45"/>
      <c r="C11" s="114"/>
      <c r="D11" s="57"/>
      <c r="E11" s="47"/>
    </row>
    <row r="12" spans="1:5" s="54" customFormat="1" ht="18" customHeight="1" x14ac:dyDescent="0.25">
      <c r="A12" s="44">
        <v>2016</v>
      </c>
      <c r="B12" s="64"/>
      <c r="C12" s="174"/>
      <c r="D12" s="45"/>
      <c r="E12" s="77"/>
    </row>
    <row r="13" spans="1:5" s="54" customFormat="1" ht="18" customHeight="1" thickBot="1" x14ac:dyDescent="0.3">
      <c r="A13" s="49">
        <v>2017</v>
      </c>
      <c r="B13" s="71"/>
      <c r="C13" s="175"/>
      <c r="D13" s="50"/>
      <c r="E13" s="76"/>
    </row>
    <row r="14" spans="1:5" s="54" customFormat="1" ht="18.75" thickTop="1" x14ac:dyDescent="0.25">
      <c r="A14" s="44">
        <v>2018</v>
      </c>
      <c r="B14" s="64">
        <v>2.0721568027992863</v>
      </c>
      <c r="C14" s="171"/>
      <c r="D14" s="45"/>
      <c r="E14" s="77"/>
    </row>
    <row r="15" spans="1:5" s="54" customFormat="1" ht="18" x14ac:dyDescent="0.25">
      <c r="A15" s="131">
        <v>2019</v>
      </c>
      <c r="B15" s="132">
        <v>1.9509657786079133</v>
      </c>
      <c r="C15" s="133"/>
      <c r="D15" s="134"/>
      <c r="E15" s="135"/>
    </row>
    <row r="16" spans="1:5" s="54" customFormat="1" ht="54" customHeight="1" x14ac:dyDescent="0.25">
      <c r="A16" s="131">
        <v>2020</v>
      </c>
      <c r="B16" s="132">
        <v>1.9843467810785171</v>
      </c>
      <c r="C16" s="136" t="s">
        <v>252</v>
      </c>
      <c r="D16" s="134">
        <v>2170916598.6587071</v>
      </c>
      <c r="E16" s="135">
        <v>0</v>
      </c>
    </row>
    <row r="17" spans="1:5" s="54" customFormat="1" ht="36" customHeight="1" x14ac:dyDescent="0.25">
      <c r="A17" s="131">
        <v>2021</v>
      </c>
      <c r="B17" s="132">
        <v>2.1656123486978611</v>
      </c>
      <c r="C17" s="136" t="s">
        <v>241</v>
      </c>
      <c r="D17" s="134">
        <v>4553992666.7451973</v>
      </c>
      <c r="E17" s="135">
        <v>0</v>
      </c>
    </row>
    <row r="18" spans="1:5" s="54" customFormat="1" ht="18" customHeight="1" x14ac:dyDescent="0.25">
      <c r="A18" s="44">
        <v>2022</v>
      </c>
      <c r="B18" s="64">
        <v>2.1181023165442605</v>
      </c>
      <c r="C18" s="115"/>
      <c r="D18" s="45"/>
      <c r="E18" s="77"/>
    </row>
    <row r="19" spans="1:5" s="54" customFormat="1" ht="18" customHeight="1" x14ac:dyDescent="0.3">
      <c r="A19" s="44">
        <v>2023</v>
      </c>
      <c r="B19" s="64">
        <v>2.0670574641725374</v>
      </c>
      <c r="C19" s="115"/>
      <c r="D19" s="45"/>
      <c r="E19" s="116"/>
    </row>
    <row r="20" spans="1:5" s="54" customFormat="1" ht="18" customHeight="1" x14ac:dyDescent="0.25">
      <c r="A20" s="44">
        <v>2024</v>
      </c>
      <c r="B20" s="64">
        <v>2.0270763184680551</v>
      </c>
      <c r="C20" s="115"/>
      <c r="D20" s="45"/>
      <c r="E20" s="77"/>
    </row>
    <row r="21" spans="1:5" ht="18" customHeight="1" x14ac:dyDescent="0.3">
      <c r="A21" s="44">
        <v>2025</v>
      </c>
      <c r="B21" s="64">
        <v>1.9860103201158079</v>
      </c>
      <c r="C21" s="115"/>
      <c r="D21" s="45"/>
      <c r="E21" s="116"/>
    </row>
    <row r="22" spans="1:5" ht="21.75" customHeight="1" x14ac:dyDescent="0.3">
      <c r="A22" s="44">
        <v>2026</v>
      </c>
      <c r="B22" s="64">
        <v>1.9414620301196195</v>
      </c>
      <c r="C22" s="115"/>
      <c r="D22" s="45"/>
      <c r="E22" s="116"/>
    </row>
    <row r="23" spans="1:5" ht="21.75" customHeight="1" x14ac:dyDescent="0.3">
      <c r="A23" s="30"/>
      <c r="B23" s="3"/>
      <c r="C23" s="3"/>
      <c r="D23" s="3"/>
    </row>
    <row r="24" spans="1:5" ht="21.75" customHeight="1" x14ac:dyDescent="0.3">
      <c r="A24" s="54"/>
      <c r="B24" s="112"/>
      <c r="C24" s="112"/>
      <c r="D24" s="112"/>
    </row>
    <row r="25" spans="1:5" ht="21.75" customHeight="1" x14ac:dyDescent="0.3">
      <c r="A25" s="99"/>
    </row>
    <row r="26" spans="1:5" ht="21.75" customHeight="1" x14ac:dyDescent="0.3">
      <c r="A26" s="112"/>
      <c r="B26" s="112"/>
      <c r="C26" s="112"/>
      <c r="D26" s="112"/>
    </row>
    <row r="27" spans="1:5" ht="21.75" customHeight="1" x14ac:dyDescent="0.3">
      <c r="A27" s="202" t="str">
        <f>Headings!F42</f>
        <v>Page 42</v>
      </c>
      <c r="B27" s="210"/>
      <c r="C27" s="210"/>
      <c r="D27" s="210"/>
      <c r="E27" s="210"/>
    </row>
    <row r="29" spans="1:5" ht="21.75" customHeight="1" x14ac:dyDescent="0.3">
      <c r="B29" s="7"/>
      <c r="C29" s="7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  <row r="34" spans="1:3" ht="21.75" customHeight="1" x14ac:dyDescent="0.3">
      <c r="A34" s="6"/>
      <c r="B34" s="6"/>
      <c r="C34" s="6"/>
    </row>
  </sheetData>
  <mergeCells count="3">
    <mergeCell ref="A1:E1"/>
    <mergeCell ref="A2:E2"/>
    <mergeCell ref="A27:E27"/>
  </mergeCells>
  <pageMargins left="0.75" right="0.75" top="1" bottom="1" header="0.5" footer="0.5"/>
  <pageSetup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Headings!E43</f>
        <v>August 2017 Flood District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5" s="54" customFormat="1" ht="18" customHeight="1" x14ac:dyDescent="0.25">
      <c r="A6" s="44">
        <v>2008</v>
      </c>
      <c r="B6" s="45" t="s">
        <v>91</v>
      </c>
      <c r="C6" s="46" t="s">
        <v>91</v>
      </c>
      <c r="D6" s="47" t="s">
        <v>91</v>
      </c>
      <c r="E6" s="48" t="s">
        <v>91</v>
      </c>
    </row>
    <row r="7" spans="1:5" s="54" customFormat="1" ht="18" customHeight="1" x14ac:dyDescent="0.25">
      <c r="A7" s="44">
        <v>2009</v>
      </c>
      <c r="B7" s="45" t="s">
        <v>91</v>
      </c>
      <c r="C7" s="46" t="s">
        <v>91</v>
      </c>
      <c r="D7" s="47" t="s">
        <v>91</v>
      </c>
      <c r="E7" s="48" t="s">
        <v>91</v>
      </c>
    </row>
    <row r="8" spans="1:5" s="54" customFormat="1" ht="18" customHeight="1" x14ac:dyDescent="0.25">
      <c r="A8" s="44">
        <v>2010</v>
      </c>
      <c r="B8" s="45" t="s">
        <v>91</v>
      </c>
      <c r="C8" s="46" t="s">
        <v>91</v>
      </c>
      <c r="D8" s="47" t="s">
        <v>91</v>
      </c>
      <c r="E8" s="48" t="s">
        <v>91</v>
      </c>
    </row>
    <row r="9" spans="1:5" s="54" customFormat="1" ht="18" customHeight="1" x14ac:dyDescent="0.25">
      <c r="A9" s="44">
        <v>2011</v>
      </c>
      <c r="B9" s="45">
        <v>36070313</v>
      </c>
      <c r="C9" s="46" t="s">
        <v>91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36896149</v>
      </c>
      <c r="C10" s="46">
        <v>2.2895171439183182E-2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41346031</v>
      </c>
      <c r="C11" s="47">
        <v>0.12060559490910561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52104009</v>
      </c>
      <c r="C12" s="47">
        <v>0.26019372935699692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53571768</v>
      </c>
      <c r="C13" s="47">
        <v>2.8169790159525032E-2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55124711</v>
      </c>
      <c r="C14" s="47">
        <v>2.8988085664822583E-2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2017</v>
      </c>
      <c r="B15" s="50">
        <v>55124711</v>
      </c>
      <c r="C15" s="56">
        <v>0</v>
      </c>
      <c r="D15" s="47">
        <v>0</v>
      </c>
      <c r="E15" s="48">
        <v>0</v>
      </c>
    </row>
    <row r="16" spans="1:5" s="54" customFormat="1" ht="18" customHeight="1" thickTop="1" x14ac:dyDescent="0.25">
      <c r="A16" s="44">
        <v>2018</v>
      </c>
      <c r="B16" s="45">
        <v>56663110.109999999</v>
      </c>
      <c r="C16" s="47">
        <v>2.7907613157373223E-2</v>
      </c>
      <c r="D16" s="167">
        <v>7.0527046932555848E-5</v>
      </c>
      <c r="E16" s="168">
        <v>3995.9999999925494</v>
      </c>
    </row>
    <row r="17" spans="1:5" s="54" customFormat="1" ht="18" customHeight="1" x14ac:dyDescent="0.25">
      <c r="A17" s="44">
        <v>2019</v>
      </c>
      <c r="B17" s="45">
        <v>58057134.211099997</v>
      </c>
      <c r="C17" s="47">
        <v>2.4601969401146118E-2</v>
      </c>
      <c r="D17" s="47">
        <v>3.3743072715086697E-5</v>
      </c>
      <c r="E17" s="48">
        <v>1958.9599999859929</v>
      </c>
    </row>
    <row r="18" spans="1:5" s="54" customFormat="1" ht="18" customHeight="1" x14ac:dyDescent="0.25">
      <c r="A18" s="44">
        <v>2020</v>
      </c>
      <c r="B18" s="45">
        <v>59370400.553210996</v>
      </c>
      <c r="C18" s="47">
        <v>2.2620240560546234E-2</v>
      </c>
      <c r="D18" s="47">
        <v>-3.8846980648488127E-5</v>
      </c>
      <c r="E18" s="48">
        <v>-2306.4504000172019</v>
      </c>
    </row>
    <row r="19" spans="1:5" s="54" customFormat="1" ht="18" customHeight="1" x14ac:dyDescent="0.25">
      <c r="A19" s="44">
        <v>2021</v>
      </c>
      <c r="B19" s="45">
        <v>60665892.558743112</v>
      </c>
      <c r="C19" s="47">
        <v>2.1820503036206196E-2</v>
      </c>
      <c r="D19" s="47">
        <v>-7.2399773607290108E-5</v>
      </c>
      <c r="E19" s="48">
        <v>-4392.5149040222168</v>
      </c>
    </row>
    <row r="20" spans="1:5" s="54" customFormat="1" ht="18" customHeight="1" x14ac:dyDescent="0.25">
      <c r="A20" s="44">
        <v>2022</v>
      </c>
      <c r="B20" s="45">
        <v>61966951.484330542</v>
      </c>
      <c r="C20" s="47">
        <v>2.1446299901177746E-2</v>
      </c>
      <c r="D20" s="47">
        <v>-1.2039549389786242E-4</v>
      </c>
      <c r="E20" s="48">
        <v>-7461.4400530606508</v>
      </c>
    </row>
    <row r="21" spans="1:5" s="54" customFormat="1" ht="18" customHeight="1" x14ac:dyDescent="0.25">
      <c r="A21" s="44">
        <v>2023</v>
      </c>
      <c r="B21" s="45">
        <v>63274434.99917385</v>
      </c>
      <c r="C21" s="47">
        <v>2.1099690779107227E-2</v>
      </c>
      <c r="D21" s="47">
        <v>-1.641792395694619E-4</v>
      </c>
      <c r="E21" s="48">
        <v>-10390.054453589022</v>
      </c>
    </row>
    <row r="22" spans="1:5" s="54" customFormat="1" ht="18" customHeight="1" x14ac:dyDescent="0.25">
      <c r="A22" s="44">
        <v>2024</v>
      </c>
      <c r="B22" s="45">
        <v>64597292.349165596</v>
      </c>
      <c r="C22" s="47">
        <v>2.0906663963242256E-2</v>
      </c>
      <c r="D22" s="47">
        <v>-2.0544557581547718E-4</v>
      </c>
      <c r="E22" s="48">
        <v>-13273.954998120666</v>
      </c>
    </row>
    <row r="23" spans="1:5" ht="18" customHeight="1" x14ac:dyDescent="0.3">
      <c r="A23" s="44">
        <v>2025</v>
      </c>
      <c r="B23" s="45">
        <v>65939741.27265726</v>
      </c>
      <c r="C23" s="47">
        <v>2.0781814139134047E-2</v>
      </c>
      <c r="D23" s="47">
        <v>-2.3695863666395311E-4</v>
      </c>
      <c r="E23" s="48">
        <v>-15628.694548092782</v>
      </c>
    </row>
    <row r="24" spans="1:5" s="160" customFormat="1" ht="18" customHeight="1" x14ac:dyDescent="0.3">
      <c r="A24" s="44">
        <v>2026</v>
      </c>
      <c r="B24" s="45">
        <v>67301917.685383826</v>
      </c>
      <c r="C24" s="47">
        <v>2.0657897444487094E-2</v>
      </c>
      <c r="D24" s="47">
        <v>-2.5909309862548469E-4</v>
      </c>
      <c r="E24" s="48">
        <v>-17441.981493577361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Headings!F43</f>
        <v>Page 43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5" customWidth="1"/>
    <col min="2" max="2" width="20.75" style="145" customWidth="1"/>
    <col min="3" max="3" width="10.75" style="145" customWidth="1"/>
    <col min="4" max="5" width="17.75" style="146" customWidth="1"/>
    <col min="6" max="16384" width="10.75" style="146"/>
  </cols>
  <sheetData>
    <row r="1" spans="1:5" ht="23.25" x14ac:dyDescent="0.3">
      <c r="A1" s="209" t="str">
        <f>Headings!E44</f>
        <v>August 2017 Marine Levy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5" s="54" customFormat="1" ht="18" customHeight="1" x14ac:dyDescent="0.25">
      <c r="A6" s="44">
        <v>2008</v>
      </c>
      <c r="B6" s="45" t="s">
        <v>91</v>
      </c>
      <c r="C6" s="46" t="s">
        <v>91</v>
      </c>
      <c r="D6" s="47" t="s">
        <v>91</v>
      </c>
      <c r="E6" s="48" t="s">
        <v>91</v>
      </c>
    </row>
    <row r="7" spans="1:5" s="54" customFormat="1" ht="18" customHeight="1" x14ac:dyDescent="0.25">
      <c r="A7" s="44">
        <v>2009</v>
      </c>
      <c r="B7" s="45" t="s">
        <v>91</v>
      </c>
      <c r="C7" s="46" t="s">
        <v>91</v>
      </c>
      <c r="D7" s="47" t="s">
        <v>91</v>
      </c>
      <c r="E7" s="48" t="s">
        <v>91</v>
      </c>
    </row>
    <row r="8" spans="1:5" s="54" customFormat="1" ht="18" customHeight="1" x14ac:dyDescent="0.25">
      <c r="A8" s="44">
        <v>2010</v>
      </c>
      <c r="B8" s="45" t="s">
        <v>91</v>
      </c>
      <c r="C8" s="46" t="s">
        <v>91</v>
      </c>
      <c r="D8" s="47" t="s">
        <v>91</v>
      </c>
      <c r="E8" s="48" t="s">
        <v>91</v>
      </c>
    </row>
    <row r="9" spans="1:5" s="54" customFormat="1" ht="18" customHeight="1" x14ac:dyDescent="0.25">
      <c r="A9" s="44">
        <v>2011</v>
      </c>
      <c r="B9" s="45">
        <v>1183252</v>
      </c>
      <c r="C9" s="46" t="s">
        <v>91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1183252</v>
      </c>
      <c r="C10" s="46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1183252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1183252</v>
      </c>
      <c r="C14" s="47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5769754</v>
      </c>
      <c r="C15" s="47">
        <v>3.8761836024785925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5927795.540000001</v>
      </c>
      <c r="C16" s="167">
        <v>2.7391382717530277E-2</v>
      </c>
      <c r="D16" s="164">
        <v>6.8495582627337015E-5</v>
      </c>
      <c r="E16" s="168">
        <v>406.00000000093132</v>
      </c>
    </row>
    <row r="17" spans="1:5" s="54" customFormat="1" ht="18" customHeight="1" x14ac:dyDescent="0.25">
      <c r="A17" s="44">
        <v>2019</v>
      </c>
      <c r="B17" s="45">
        <v>6073630.4954000013</v>
      </c>
      <c r="C17" s="47">
        <v>2.4601886893015346E-2</v>
      </c>
      <c r="D17" s="47">
        <v>3.162294341896299E-5</v>
      </c>
      <c r="E17" s="48">
        <v>192.06000000145286</v>
      </c>
    </row>
    <row r="18" spans="1:5" s="54" customFormat="1" ht="18" customHeight="1" x14ac:dyDescent="0.25">
      <c r="A18" s="44">
        <v>2020</v>
      </c>
      <c r="B18" s="45">
        <v>6211017.8003540011</v>
      </c>
      <c r="C18" s="47">
        <v>2.2620293588497598E-2</v>
      </c>
      <c r="D18" s="47">
        <v>-4.0896519645228224E-5</v>
      </c>
      <c r="E18" s="48">
        <v>-254.01939999870956</v>
      </c>
    </row>
    <row r="19" spans="1:5" s="54" customFormat="1" ht="18" customHeight="1" x14ac:dyDescent="0.25">
      <c r="A19" s="44">
        <v>2021</v>
      </c>
      <c r="B19" s="45">
        <v>6346544.9783575423</v>
      </c>
      <c r="C19" s="47">
        <v>2.1820445917224207E-2</v>
      </c>
      <c r="D19" s="47">
        <v>-7.4453803093010862E-5</v>
      </c>
      <c r="E19" s="48">
        <v>-472.55959399882704</v>
      </c>
    </row>
    <row r="20" spans="1:5" s="54" customFormat="1" ht="18" customHeight="1" x14ac:dyDescent="0.25">
      <c r="A20" s="44">
        <v>2022</v>
      </c>
      <c r="B20" s="45">
        <v>6482654.428141118</v>
      </c>
      <c r="C20" s="47">
        <v>2.1446227868505696E-2</v>
      </c>
      <c r="D20" s="47">
        <v>-1.2250967425797565E-4</v>
      </c>
      <c r="E20" s="48">
        <v>-794.28518993873149</v>
      </c>
    </row>
    <row r="21" spans="1:5" s="54" customFormat="1" ht="18" customHeight="1" x14ac:dyDescent="0.25">
      <c r="A21" s="44">
        <v>2023</v>
      </c>
      <c r="B21" s="45">
        <v>6619435.9724225281</v>
      </c>
      <c r="C21" s="47">
        <v>2.1099619885280863E-2</v>
      </c>
      <c r="D21" s="47">
        <v>-1.663351490210907E-4</v>
      </c>
      <c r="E21" s="48">
        <v>-1101.2280418388546</v>
      </c>
    </row>
    <row r="22" spans="1:5" s="54" customFormat="1" ht="18" customHeight="1" x14ac:dyDescent="0.25">
      <c r="A22" s="44">
        <v>2024</v>
      </c>
      <c r="B22" s="45">
        <v>6757826.3321467536</v>
      </c>
      <c r="C22" s="47">
        <v>2.0906669435398761E-2</v>
      </c>
      <c r="D22" s="47">
        <v>-2.0760358961202652E-4</v>
      </c>
      <c r="E22" s="48">
        <v>-1403.2403222564608</v>
      </c>
    </row>
    <row r="23" spans="1:5" ht="18" customHeight="1" x14ac:dyDescent="0.3">
      <c r="A23" s="44">
        <v>2025</v>
      </c>
      <c r="B23" s="45">
        <v>6898266.5954682212</v>
      </c>
      <c r="C23" s="47">
        <v>2.0781869260741104E-2</v>
      </c>
      <c r="D23" s="47">
        <v>-2.3902794714947273E-4</v>
      </c>
      <c r="E23" s="48">
        <v>-1649.272725478746</v>
      </c>
    </row>
    <row r="24" spans="1:5" s="160" customFormat="1" ht="18" customHeight="1" x14ac:dyDescent="0.3">
      <c r="A24" s="44">
        <v>2026</v>
      </c>
      <c r="B24" s="45">
        <v>7040770.2614229033</v>
      </c>
      <c r="C24" s="47">
        <v>2.0657894846844327E-2</v>
      </c>
      <c r="D24" s="47">
        <v>-2.6123346965301053E-4</v>
      </c>
      <c r="E24" s="48">
        <v>-1839.7654527341947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6"/>
      <c r="C28" s="146"/>
    </row>
    <row r="29" spans="1:5" ht="21.75" customHeight="1" x14ac:dyDescent="0.3">
      <c r="A29" s="3"/>
      <c r="B29" s="146"/>
      <c r="C29" s="146"/>
    </row>
    <row r="30" spans="1:5" ht="21.75" customHeight="1" x14ac:dyDescent="0.3">
      <c r="A30" s="202" t="str">
        <f>Headings!F44</f>
        <v>Page 44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09" t="str">
        <f>Headings!E45</f>
        <v>August 2017 Transit Property Tax Forecast</v>
      </c>
      <c r="B1" s="210"/>
      <c r="C1" s="210"/>
      <c r="D1" s="210"/>
      <c r="E1" s="210"/>
    </row>
    <row r="2" spans="1:7" ht="21.75" customHeight="1" x14ac:dyDescent="0.3">
      <c r="A2" s="209" t="s">
        <v>97</v>
      </c>
      <c r="B2" s="210"/>
      <c r="C2" s="210"/>
      <c r="D2" s="210"/>
      <c r="E2" s="210"/>
    </row>
    <row r="4" spans="1:7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7" s="54" customFormat="1" ht="18" customHeight="1" x14ac:dyDescent="0.25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7" s="54" customFormat="1" ht="18" customHeight="1" x14ac:dyDescent="0.25">
      <c r="A6" s="44">
        <v>2008</v>
      </c>
      <c r="B6" s="45" t="s">
        <v>91</v>
      </c>
      <c r="C6" s="46" t="s">
        <v>91</v>
      </c>
      <c r="D6" s="47" t="s">
        <v>91</v>
      </c>
      <c r="E6" s="48" t="s">
        <v>91</v>
      </c>
    </row>
    <row r="7" spans="1:7" s="54" customFormat="1" ht="18" customHeight="1" x14ac:dyDescent="0.25">
      <c r="A7" s="44">
        <v>2009</v>
      </c>
      <c r="B7" s="45" t="s">
        <v>91</v>
      </c>
      <c r="C7" s="46" t="s">
        <v>91</v>
      </c>
      <c r="D7" s="47" t="s">
        <v>91</v>
      </c>
      <c r="E7" s="48" t="s">
        <v>91</v>
      </c>
    </row>
    <row r="8" spans="1:7" s="54" customFormat="1" ht="18" customHeight="1" x14ac:dyDescent="0.25">
      <c r="A8" s="44">
        <v>2010</v>
      </c>
      <c r="B8" s="45">
        <v>22122922</v>
      </c>
      <c r="C8" s="46" t="s">
        <v>91</v>
      </c>
      <c r="D8" s="47">
        <v>0</v>
      </c>
      <c r="E8" s="48">
        <v>0</v>
      </c>
    </row>
    <row r="9" spans="1:7" s="54" customFormat="1" ht="18" customHeight="1" x14ac:dyDescent="0.25">
      <c r="A9" s="44">
        <v>2011</v>
      </c>
      <c r="B9" s="45">
        <v>22623470</v>
      </c>
      <c r="C9" s="46">
        <v>2.2625763450234926E-2</v>
      </c>
      <c r="D9" s="47">
        <v>0</v>
      </c>
      <c r="E9" s="48">
        <v>0</v>
      </c>
    </row>
    <row r="10" spans="1:7" s="54" customFormat="1" ht="18" customHeight="1" x14ac:dyDescent="0.25">
      <c r="A10" s="44">
        <v>2012</v>
      </c>
      <c r="B10" s="45">
        <v>23823382</v>
      </c>
      <c r="C10" s="46">
        <v>5.3038371213611324E-2</v>
      </c>
      <c r="D10" s="47">
        <v>0</v>
      </c>
      <c r="E10" s="48">
        <v>0</v>
      </c>
    </row>
    <row r="11" spans="1:7" s="54" customFormat="1" ht="18" customHeight="1" x14ac:dyDescent="0.25">
      <c r="A11" s="44">
        <v>2013</v>
      </c>
      <c r="B11" s="45">
        <v>23473405</v>
      </c>
      <c r="C11" s="47">
        <v>-1.4690483492226236E-2</v>
      </c>
      <c r="D11" s="47">
        <v>0</v>
      </c>
      <c r="E11" s="48">
        <v>0</v>
      </c>
    </row>
    <row r="12" spans="1:7" s="54" customFormat="1" ht="18" customHeight="1" x14ac:dyDescent="0.25">
      <c r="A12" s="44">
        <v>2014</v>
      </c>
      <c r="B12" s="45">
        <v>25426081.857224997</v>
      </c>
      <c r="C12" s="47">
        <v>8.3186774872456626E-2</v>
      </c>
      <c r="D12" s="47">
        <v>0</v>
      </c>
      <c r="E12" s="48">
        <v>0</v>
      </c>
      <c r="F12" s="59"/>
      <c r="G12" s="79"/>
    </row>
    <row r="13" spans="1:7" s="54" customFormat="1" ht="18" customHeight="1" x14ac:dyDescent="0.25">
      <c r="A13" s="44">
        <v>2015</v>
      </c>
      <c r="B13" s="45">
        <v>26253065</v>
      </c>
      <c r="C13" s="47">
        <v>3.2524993328455265E-2</v>
      </c>
      <c r="D13" s="47">
        <v>0</v>
      </c>
      <c r="E13" s="48">
        <v>0</v>
      </c>
    </row>
    <row r="14" spans="1:7" s="54" customFormat="1" ht="18" customHeight="1" x14ac:dyDescent="0.25">
      <c r="A14" s="44">
        <v>2016</v>
      </c>
      <c r="B14" s="45">
        <v>26951390</v>
      </c>
      <c r="C14" s="47">
        <v>2.6599751305228514E-2</v>
      </c>
      <c r="D14" s="47">
        <v>0</v>
      </c>
      <c r="E14" s="48">
        <v>0</v>
      </c>
    </row>
    <row r="15" spans="1:7" s="54" customFormat="1" ht="18" customHeight="1" thickBot="1" x14ac:dyDescent="0.3">
      <c r="A15" s="44">
        <v>2017</v>
      </c>
      <c r="B15" s="45">
        <v>23315897</v>
      </c>
      <c r="C15" s="47">
        <v>-0.13489074218435482</v>
      </c>
      <c r="D15" s="47">
        <v>0</v>
      </c>
      <c r="E15" s="48">
        <v>0</v>
      </c>
    </row>
    <row r="16" spans="1:7" s="54" customFormat="1" ht="18" customHeight="1" thickTop="1" x14ac:dyDescent="0.25">
      <c r="A16" s="169">
        <v>2018</v>
      </c>
      <c r="B16" s="165">
        <v>23641989.893638812</v>
      </c>
      <c r="C16" s="167">
        <v>1.3985860961678309E-2</v>
      </c>
      <c r="D16" s="167">
        <v>8.2801900729068123E-5</v>
      </c>
      <c r="E16" s="168">
        <v>1957.4396204873919</v>
      </c>
    </row>
    <row r="17" spans="1:5" s="54" customFormat="1" ht="18" customHeight="1" x14ac:dyDescent="0.25">
      <c r="A17" s="44">
        <v>2019</v>
      </c>
      <c r="B17" s="45">
        <v>29235079.173421562</v>
      </c>
      <c r="C17" s="47">
        <v>0.23657438755980698</v>
      </c>
      <c r="D17" s="47">
        <v>7.2583471954823509E-5</v>
      </c>
      <c r="E17" s="48">
        <v>2121.8295395262539</v>
      </c>
    </row>
    <row r="18" spans="1:5" s="54" customFormat="1" ht="18" customHeight="1" x14ac:dyDescent="0.25">
      <c r="A18" s="44">
        <v>2020</v>
      </c>
      <c r="B18" s="45">
        <v>29899203.469148234</v>
      </c>
      <c r="C18" s="47">
        <v>2.271669222399253E-2</v>
      </c>
      <c r="D18" s="47">
        <v>-1.9208988408792038E-6</v>
      </c>
      <c r="E18" s="48">
        <v>-57.433455612510443</v>
      </c>
    </row>
    <row r="19" spans="1:5" s="54" customFormat="1" ht="18" customHeight="1" x14ac:dyDescent="0.25">
      <c r="A19" s="44">
        <v>2021</v>
      </c>
      <c r="B19" s="45">
        <v>30554143.045452427</v>
      </c>
      <c r="C19" s="47">
        <v>2.1904917198881213E-2</v>
      </c>
      <c r="D19" s="47">
        <v>-3.7477739725289005E-5</v>
      </c>
      <c r="E19" s="48">
        <v>-1145.1431379616261</v>
      </c>
    </row>
    <row r="20" spans="1:5" s="54" customFormat="1" ht="18" customHeight="1" x14ac:dyDescent="0.25">
      <c r="A20" s="44">
        <v>2022</v>
      </c>
      <c r="B20" s="45">
        <v>31212592.922105063</v>
      </c>
      <c r="C20" s="47">
        <v>2.1550264907548744E-2</v>
      </c>
      <c r="D20" s="47">
        <v>-8.7097429840699014E-5</v>
      </c>
      <c r="E20" s="48">
        <v>-2718.773420356214</v>
      </c>
    </row>
    <row r="21" spans="1:5" s="54" customFormat="1" ht="18" customHeight="1" x14ac:dyDescent="0.25">
      <c r="A21" s="44">
        <v>2023</v>
      </c>
      <c r="B21" s="45">
        <v>31874653.909616672</v>
      </c>
      <c r="C21" s="47">
        <v>2.1211342138856004E-2</v>
      </c>
      <c r="D21" s="47">
        <v>-1.3139382508475794E-4</v>
      </c>
      <c r="E21" s="48">
        <v>-4188.6830675266683</v>
      </c>
    </row>
    <row r="22" spans="1:5" s="54" customFormat="1" ht="18" customHeight="1" x14ac:dyDescent="0.25">
      <c r="A22" s="44">
        <v>2024</v>
      </c>
      <c r="B22" s="45">
        <v>32544268.398390066</v>
      </c>
      <c r="C22" s="47">
        <v>2.1007741469825758E-2</v>
      </c>
      <c r="D22" s="47">
        <v>-1.7454007512107683E-4</v>
      </c>
      <c r="E22" s="48">
        <v>-5681.2706604227424</v>
      </c>
    </row>
    <row r="23" spans="1:5" ht="18" customHeight="1" x14ac:dyDescent="0.3">
      <c r="A23" s="44">
        <v>2025</v>
      </c>
      <c r="B23" s="45">
        <v>33224078.101013083</v>
      </c>
      <c r="C23" s="47">
        <v>2.088876893163305E-2</v>
      </c>
      <c r="D23" s="47">
        <v>-2.0878675733260188E-4</v>
      </c>
      <c r="E23" s="48">
        <v>-6938.1961355470121</v>
      </c>
    </row>
    <row r="24" spans="1:5" s="160" customFormat="1" ht="18" customHeight="1" x14ac:dyDescent="0.3">
      <c r="A24" s="44">
        <v>2026</v>
      </c>
      <c r="B24" s="45">
        <v>33913925.317614615</v>
      </c>
      <c r="C24" s="47">
        <v>2.0763472036880781E-2</v>
      </c>
      <c r="D24" s="47">
        <v>-2.3396656297247631E-4</v>
      </c>
      <c r="E24" s="48">
        <v>-7936.5814381465316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Headings!F45</f>
        <v>Page 45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+Headings!E46</f>
        <v>August 2017 UTGO Bond Property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s="22" customFormat="1" ht="66" customHeight="1" x14ac:dyDescent="0.3">
      <c r="A4" s="21" t="s">
        <v>122</v>
      </c>
      <c r="B4" s="32" t="s">
        <v>93</v>
      </c>
      <c r="C4" s="32" t="s">
        <v>38</v>
      </c>
      <c r="D4" s="21" t="str">
        <f>Headings!E49</f>
        <v>% Change from July 2017 Forecast</v>
      </c>
      <c r="E4" s="33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44200000</v>
      </c>
      <c r="C5" s="87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40000000</v>
      </c>
      <c r="C6" s="57">
        <v>-9.5022624434389136E-2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39300000</v>
      </c>
      <c r="C7" s="57">
        <v>-1.749999999999996E-2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25050000</v>
      </c>
      <c r="C8" s="57">
        <v>-0.36259541984732824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23500000</v>
      </c>
      <c r="C9" s="57">
        <v>-6.187624750498999E-2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22460000</v>
      </c>
      <c r="C10" s="57">
        <v>-4.4255319148936212E-2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21040000</v>
      </c>
      <c r="C11" s="57">
        <v>-6.3223508459483546E-2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19630000</v>
      </c>
      <c r="C12" s="57">
        <v>-6.7015209125475317E-2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11620000</v>
      </c>
      <c r="C13" s="57">
        <v>-0.40804890473764643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16820000</v>
      </c>
      <c r="C14" s="57">
        <v>0.44750430292598975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16880000</v>
      </c>
      <c r="C15" s="57">
        <v>3.5671819262781401E-3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17300000</v>
      </c>
      <c r="C16" s="164">
        <v>2.4881516587677677E-2</v>
      </c>
      <c r="D16" s="167">
        <v>0</v>
      </c>
      <c r="E16" s="168">
        <v>0</v>
      </c>
    </row>
    <row r="17" spans="1:5" s="54" customFormat="1" ht="18" customHeight="1" x14ac:dyDescent="0.25">
      <c r="A17" s="44">
        <v>2019</v>
      </c>
      <c r="B17" s="45">
        <v>16370000</v>
      </c>
      <c r="C17" s="57">
        <v>-5.3757225433526012E-2</v>
      </c>
      <c r="D17" s="47">
        <v>0</v>
      </c>
      <c r="E17" s="48">
        <v>0</v>
      </c>
    </row>
    <row r="18" spans="1:5" s="54" customFormat="1" ht="18" customHeight="1" x14ac:dyDescent="0.25">
      <c r="A18" s="44">
        <v>2020</v>
      </c>
      <c r="B18" s="45">
        <v>15230000</v>
      </c>
      <c r="C18" s="57">
        <v>-6.9639584605986515E-2</v>
      </c>
      <c r="D18" s="47">
        <v>0</v>
      </c>
      <c r="E18" s="48">
        <v>0</v>
      </c>
    </row>
    <row r="19" spans="1:5" s="54" customFormat="1" ht="18" customHeight="1" x14ac:dyDescent="0.25">
      <c r="A19" s="44">
        <v>2021</v>
      </c>
      <c r="B19" s="45">
        <v>13950000</v>
      </c>
      <c r="C19" s="57">
        <v>-8.4044648719632353E-2</v>
      </c>
      <c r="D19" s="47">
        <v>0</v>
      </c>
      <c r="E19" s="48">
        <v>0</v>
      </c>
    </row>
    <row r="20" spans="1:5" s="54" customFormat="1" ht="18" customHeight="1" x14ac:dyDescent="0.25">
      <c r="A20" s="44">
        <v>2022</v>
      </c>
      <c r="B20" s="45">
        <v>14270000</v>
      </c>
      <c r="C20" s="57">
        <v>2.2939068100358506E-2</v>
      </c>
      <c r="D20" s="47">
        <v>0</v>
      </c>
      <c r="E20" s="48">
        <v>0</v>
      </c>
    </row>
    <row r="21" spans="1:5" s="54" customFormat="1" ht="18" customHeight="1" x14ac:dyDescent="0.25">
      <c r="A21" s="44">
        <v>2023</v>
      </c>
      <c r="B21" s="45">
        <v>14610000</v>
      </c>
      <c r="C21" s="57">
        <v>2.3826208829712758E-2</v>
      </c>
      <c r="D21" s="47">
        <v>0</v>
      </c>
      <c r="E21" s="48">
        <v>0</v>
      </c>
    </row>
    <row r="22" spans="1:5" s="54" customFormat="1" ht="18" customHeight="1" x14ac:dyDescent="0.25">
      <c r="A22" s="44">
        <v>2024</v>
      </c>
      <c r="B22" s="97" t="s">
        <v>91</v>
      </c>
      <c r="C22" s="98" t="s">
        <v>91</v>
      </c>
      <c r="D22" s="84" t="s">
        <v>91</v>
      </c>
      <c r="E22" s="85" t="s">
        <v>91</v>
      </c>
    </row>
    <row r="23" spans="1:5" ht="18" customHeight="1" x14ac:dyDescent="0.3">
      <c r="A23" s="44">
        <v>2025</v>
      </c>
      <c r="B23" s="97" t="s">
        <v>91</v>
      </c>
      <c r="C23" s="98" t="s">
        <v>91</v>
      </c>
      <c r="D23" s="84" t="s">
        <v>91</v>
      </c>
      <c r="E23" s="85" t="s">
        <v>91</v>
      </c>
    </row>
    <row r="24" spans="1:5" s="160" customFormat="1" ht="18" customHeight="1" x14ac:dyDescent="0.3">
      <c r="A24" s="44">
        <v>2026</v>
      </c>
      <c r="B24" s="97" t="s">
        <v>91</v>
      </c>
      <c r="C24" s="98" t="s">
        <v>91</v>
      </c>
      <c r="D24" s="84" t="s">
        <v>91</v>
      </c>
      <c r="E24" s="85" t="s">
        <v>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144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2" t="str">
        <f>+Headings!F46</f>
        <v>Page 46</v>
      </c>
      <c r="B30" s="203"/>
      <c r="C30" s="203"/>
      <c r="D30" s="203"/>
      <c r="E30" s="21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83" customWidth="1"/>
    <col min="2" max="3" width="22.5" style="183" customWidth="1"/>
    <col min="4" max="16384" width="10.75" style="184"/>
  </cols>
  <sheetData>
    <row r="1" spans="1:4" ht="21.75" customHeight="1" x14ac:dyDescent="0.3">
      <c r="A1" s="219"/>
      <c r="B1" s="219"/>
      <c r="C1" s="219"/>
    </row>
    <row r="2" spans="1:4" ht="22.5" customHeight="1" x14ac:dyDescent="0.3">
      <c r="A2" s="219" t="s">
        <v>259</v>
      </c>
      <c r="B2" s="219"/>
      <c r="C2" s="219"/>
    </row>
    <row r="4" spans="1:4" s="22" customFormat="1" ht="21.75" customHeight="1" x14ac:dyDescent="0.3">
      <c r="A4" s="198" t="s">
        <v>33</v>
      </c>
      <c r="B4" s="199" t="s">
        <v>94</v>
      </c>
      <c r="C4" s="200" t="s">
        <v>242</v>
      </c>
      <c r="D4" s="185"/>
    </row>
    <row r="5" spans="1:4" s="54" customFormat="1" ht="18" customHeight="1" x14ac:dyDescent="0.25">
      <c r="A5" s="193" t="s">
        <v>30</v>
      </c>
      <c r="B5" s="194">
        <v>42369</v>
      </c>
      <c r="C5" s="195">
        <v>177</v>
      </c>
      <c r="D5" s="59"/>
    </row>
    <row r="6" spans="1:4" s="54" customFormat="1" ht="18" customHeight="1" x14ac:dyDescent="0.25">
      <c r="A6" s="190" t="s">
        <v>31</v>
      </c>
      <c r="B6" s="191">
        <v>42369</v>
      </c>
      <c r="C6" s="192">
        <v>19047.891997397499</v>
      </c>
      <c r="D6" s="59"/>
    </row>
    <row r="7" spans="1:4" s="54" customFormat="1" ht="18" customHeight="1" x14ac:dyDescent="0.25">
      <c r="A7" s="190" t="s">
        <v>142</v>
      </c>
      <c r="B7" s="191">
        <v>42735</v>
      </c>
      <c r="C7" s="192">
        <v>16932.129310344801</v>
      </c>
      <c r="D7" s="59"/>
    </row>
    <row r="8" spans="1:4" s="54" customFormat="1" ht="18" customHeight="1" x14ac:dyDescent="0.25">
      <c r="A8" s="190" t="s">
        <v>208</v>
      </c>
      <c r="B8" s="191">
        <v>42735</v>
      </c>
      <c r="C8" s="192">
        <v>22541.010165907599</v>
      </c>
      <c r="D8" s="59"/>
    </row>
    <row r="9" spans="1:4" s="54" customFormat="1" ht="18" customHeight="1" x14ac:dyDescent="0.25">
      <c r="A9" s="44"/>
      <c r="B9" s="114"/>
      <c r="C9" s="46"/>
      <c r="D9" s="59"/>
    </row>
    <row r="10" spans="1:4" s="54" customFormat="1" ht="21.75" customHeight="1" x14ac:dyDescent="0.25">
      <c r="A10" s="197" t="s">
        <v>115</v>
      </c>
      <c r="B10" s="114"/>
      <c r="C10" s="46"/>
      <c r="D10" s="59"/>
    </row>
    <row r="11" spans="1:4" s="54" customFormat="1" ht="18" customHeight="1" x14ac:dyDescent="0.25">
      <c r="A11" s="189" t="s">
        <v>73</v>
      </c>
      <c r="B11" s="114"/>
      <c r="C11" s="46"/>
      <c r="D11" s="59"/>
    </row>
    <row r="12" spans="1:4" s="54" customFormat="1" ht="18" customHeight="1" x14ac:dyDescent="0.25">
      <c r="A12" s="189" t="s">
        <v>243</v>
      </c>
      <c r="B12" s="114"/>
      <c r="C12" s="46"/>
      <c r="D12" s="59"/>
    </row>
    <row r="13" spans="1:4" s="54" customFormat="1" ht="18" customHeight="1" x14ac:dyDescent="0.25">
      <c r="A13" s="44"/>
      <c r="B13" s="114"/>
      <c r="C13" s="46"/>
      <c r="D13" s="59"/>
    </row>
    <row r="14" spans="1:4" s="54" customFormat="1" ht="21.75" customHeight="1" x14ac:dyDescent="0.25">
      <c r="A14" s="197" t="s">
        <v>138</v>
      </c>
      <c r="B14" s="114"/>
      <c r="C14" s="46"/>
      <c r="D14" s="59"/>
    </row>
    <row r="15" spans="1:4" s="54" customFormat="1" ht="18" customHeight="1" x14ac:dyDescent="0.25">
      <c r="A15" s="189" t="s">
        <v>39</v>
      </c>
      <c r="B15" s="114"/>
      <c r="C15" s="46"/>
      <c r="D15" s="59"/>
    </row>
    <row r="16" spans="1:4" s="54" customFormat="1" ht="18" customHeight="1" x14ac:dyDescent="0.25">
      <c r="A16" s="189" t="s">
        <v>244</v>
      </c>
      <c r="B16" s="114"/>
      <c r="C16" s="46"/>
      <c r="D16" s="59"/>
    </row>
    <row r="17" spans="1:4" s="54" customFormat="1" ht="18" customHeight="1" x14ac:dyDescent="0.25">
      <c r="A17" s="201" t="s">
        <v>265</v>
      </c>
      <c r="B17" s="114"/>
      <c r="C17" s="46"/>
      <c r="D17" s="59"/>
    </row>
    <row r="18" spans="1:4" s="54" customFormat="1" ht="18" customHeight="1" x14ac:dyDescent="0.25">
      <c r="A18" s="201" t="s">
        <v>266</v>
      </c>
      <c r="B18" s="114"/>
      <c r="C18" s="46"/>
      <c r="D18" s="59"/>
    </row>
    <row r="19" spans="1:4" s="54" customFormat="1" ht="18" customHeight="1" x14ac:dyDescent="0.25">
      <c r="A19" s="189" t="s">
        <v>245</v>
      </c>
      <c r="B19" s="114"/>
      <c r="C19" s="46"/>
      <c r="D19" s="59"/>
    </row>
    <row r="20" spans="1:4" s="54" customFormat="1" ht="18" customHeight="1" x14ac:dyDescent="0.25">
      <c r="A20" s="44"/>
      <c r="B20" s="114"/>
      <c r="C20" s="46"/>
      <c r="D20" s="59"/>
    </row>
    <row r="21" spans="1:4" s="54" customFormat="1" ht="21.75" customHeight="1" x14ac:dyDescent="0.25">
      <c r="A21" s="197" t="s">
        <v>160</v>
      </c>
      <c r="B21" s="114"/>
      <c r="C21" s="46"/>
      <c r="D21" s="59"/>
    </row>
    <row r="22" spans="1:4" s="54" customFormat="1" ht="18" customHeight="1" x14ac:dyDescent="0.25">
      <c r="A22" s="44" t="s">
        <v>246</v>
      </c>
      <c r="B22" s="186"/>
      <c r="C22" s="137"/>
      <c r="D22" s="59"/>
    </row>
    <row r="23" spans="1:4" ht="18" customHeight="1" x14ac:dyDescent="0.3">
      <c r="A23" s="189" t="s">
        <v>162</v>
      </c>
      <c r="B23" s="186"/>
      <c r="C23" s="137"/>
      <c r="D23" s="10"/>
    </row>
    <row r="24" spans="1:4" ht="18" customHeight="1" x14ac:dyDescent="0.3">
      <c r="A24" s="44"/>
      <c r="B24" s="186"/>
      <c r="C24" s="137"/>
      <c r="D24" s="10"/>
    </row>
    <row r="25" spans="1:4" ht="21.75" customHeight="1" x14ac:dyDescent="0.3">
      <c r="A25" s="196" t="s">
        <v>80</v>
      </c>
      <c r="B25" s="187"/>
      <c r="C25" s="187"/>
      <c r="D25" s="10"/>
    </row>
    <row r="26" spans="1:4" ht="18" customHeight="1" x14ac:dyDescent="0.3">
      <c r="A26" s="188" t="s">
        <v>10</v>
      </c>
      <c r="B26" s="187"/>
      <c r="C26" s="187"/>
      <c r="D26" s="10"/>
    </row>
    <row r="27" spans="1:4" ht="18" customHeight="1" x14ac:dyDescent="0.3">
      <c r="A27" s="188" t="s">
        <v>232</v>
      </c>
      <c r="B27" s="187"/>
      <c r="C27" s="187"/>
      <c r="D27" s="10"/>
    </row>
    <row r="28" spans="1:4" ht="66" customHeight="1" x14ac:dyDescent="0.3">
      <c r="A28" s="3"/>
      <c r="B28" s="184"/>
      <c r="C28" s="184"/>
    </row>
    <row r="29" spans="1:4" ht="18" customHeight="1" x14ac:dyDescent="0.3">
      <c r="A29" s="3"/>
      <c r="B29" s="184"/>
      <c r="C29" s="184"/>
    </row>
    <row r="30" spans="1:4" ht="21.75" customHeight="1" x14ac:dyDescent="0.3">
      <c r="A30" s="202" t="str">
        <f>Headings!H47</f>
        <v>Page 47</v>
      </c>
      <c r="B30" s="202"/>
      <c r="C30" s="202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1" zoomScale="75" zoomScaleNormal="75" workbookViewId="0">
      <selection activeCell="G47" sqref="G47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254</v>
      </c>
      <c r="B1" s="20" t="s">
        <v>101</v>
      </c>
      <c r="C1" s="20" t="s">
        <v>100</v>
      </c>
      <c r="D1" s="20" t="s">
        <v>102</v>
      </c>
      <c r="E1" s="20" t="s">
        <v>103</v>
      </c>
    </row>
    <row r="2" spans="1:8" x14ac:dyDescent="0.3">
      <c r="A2" s="12" t="s">
        <v>254</v>
      </c>
      <c r="B2" s="12">
        <v>2017</v>
      </c>
      <c r="C2" s="10" t="s">
        <v>72</v>
      </c>
      <c r="D2" s="12" t="s">
        <v>101</v>
      </c>
      <c r="E2" s="12" t="str">
        <f>CONCATENATE(Headings!A2," ",Headings!B2," ",Headings!C2," ",Headings!D2)</f>
        <v>August 2017 Countywide Assessed Value Forecast</v>
      </c>
      <c r="F2" s="12" t="str">
        <f>H2</f>
        <v>Page 2</v>
      </c>
      <c r="G2" s="12" t="str">
        <f>CONCATENATE(A2," ",B2," ",D2," ",H2)</f>
        <v>August 2017 Forecast Page 2</v>
      </c>
      <c r="H2" s="12" t="s">
        <v>74</v>
      </c>
    </row>
    <row r="3" spans="1:8" x14ac:dyDescent="0.3">
      <c r="A3" s="12" t="s">
        <v>254</v>
      </c>
      <c r="B3" s="12">
        <v>2017</v>
      </c>
      <c r="C3" s="10" t="s">
        <v>87</v>
      </c>
      <c r="D3" s="12" t="s">
        <v>101</v>
      </c>
      <c r="E3" s="12" t="str">
        <f>CONCATENATE(Headings!A3," ",Headings!B3," ",Headings!C3," ",Headings!D3)</f>
        <v>August 2017 Unincorporated Assessed Value Forecast</v>
      </c>
      <c r="F3" s="12" t="str">
        <f t="shared" ref="F3:F45" si="0">H3</f>
        <v>Page 3</v>
      </c>
      <c r="G3" s="12" t="str">
        <f t="shared" ref="G3:G46" si="1">CONCATENATE(A3," ",B3," ",D3," ",H3)</f>
        <v>August 2017 Forecast Page 3</v>
      </c>
      <c r="H3" s="12" t="s">
        <v>75</v>
      </c>
    </row>
    <row r="4" spans="1:8" x14ac:dyDescent="0.3">
      <c r="A4" s="12" t="s">
        <v>254</v>
      </c>
      <c r="B4" s="12">
        <v>2017</v>
      </c>
      <c r="C4" s="10" t="s">
        <v>109</v>
      </c>
      <c r="D4" s="12" t="s">
        <v>101</v>
      </c>
      <c r="E4" s="12" t="str">
        <f>CONCATENATE(Headings!A4," ",Headings!B4," ",Headings!C4," ",Headings!D4)</f>
        <v>August 2017 Countywide New Construction Forecast</v>
      </c>
      <c r="F4" s="12" t="str">
        <f t="shared" si="0"/>
        <v>Page 4</v>
      </c>
      <c r="G4" s="12" t="str">
        <f t="shared" si="1"/>
        <v>August 2017 Forecast Page 4</v>
      </c>
      <c r="H4" s="12" t="s">
        <v>76</v>
      </c>
    </row>
    <row r="5" spans="1:8" x14ac:dyDescent="0.3">
      <c r="A5" s="12" t="s">
        <v>254</v>
      </c>
      <c r="B5" s="12">
        <v>2017</v>
      </c>
      <c r="C5" s="10" t="s">
        <v>86</v>
      </c>
      <c r="D5" s="12" t="s">
        <v>101</v>
      </c>
      <c r="E5" s="12" t="str">
        <f>CONCATENATE(Headings!A5," ",Headings!B5," ",Headings!C5," ",Headings!D5)</f>
        <v>August 2017 Unincorporated New Construction Forecast</v>
      </c>
      <c r="F5" s="12" t="str">
        <f t="shared" si="0"/>
        <v>Page 5</v>
      </c>
      <c r="G5" s="12" t="str">
        <f t="shared" si="1"/>
        <v>August 2017 Forecast Page 5</v>
      </c>
      <c r="H5" s="12" t="s">
        <v>77</v>
      </c>
    </row>
    <row r="6" spans="1:8" x14ac:dyDescent="0.3">
      <c r="A6" s="12" t="s">
        <v>254</v>
      </c>
      <c r="B6" s="12">
        <v>2017</v>
      </c>
      <c r="C6" s="10" t="s">
        <v>32</v>
      </c>
      <c r="D6" s="12" t="s">
        <v>101</v>
      </c>
      <c r="E6" s="12" t="str">
        <f>CONCATENATE(Headings!A6," ",Headings!B6," ",Headings!C6," ",Headings!D6)</f>
        <v>August 2017 King County Sales and Use Taxbase Forecast</v>
      </c>
      <c r="F6" s="12" t="str">
        <f t="shared" si="0"/>
        <v>Page 6</v>
      </c>
      <c r="G6" s="12" t="str">
        <f t="shared" si="1"/>
        <v>August 2017 Forecast Page 6</v>
      </c>
      <c r="H6" s="12" t="s">
        <v>18</v>
      </c>
    </row>
    <row r="7" spans="1:8" x14ac:dyDescent="0.3">
      <c r="A7" s="12" t="s">
        <v>254</v>
      </c>
      <c r="B7" s="12">
        <v>2017</v>
      </c>
      <c r="C7" s="10" t="s">
        <v>99</v>
      </c>
      <c r="D7" s="12" t="s">
        <v>101</v>
      </c>
      <c r="E7" s="12" t="str">
        <f>CONCATENATE(Headings!A7," ",Headings!B7," ",Headings!C7," ",Headings!D7)</f>
        <v>August 2017 Local and Option Sales Tax Forecast</v>
      </c>
      <c r="F7" s="12" t="str">
        <f t="shared" si="0"/>
        <v>Page 7</v>
      </c>
      <c r="G7" s="12" t="str">
        <f t="shared" si="1"/>
        <v>August 2017 Forecast Page 7</v>
      </c>
      <c r="H7" s="12" t="s">
        <v>134</v>
      </c>
    </row>
    <row r="8" spans="1:8" x14ac:dyDescent="0.3">
      <c r="A8" s="12" t="s">
        <v>254</v>
      </c>
      <c r="B8" s="12">
        <v>2017</v>
      </c>
      <c r="C8" s="10" t="s">
        <v>55</v>
      </c>
      <c r="D8" s="12" t="s">
        <v>101</v>
      </c>
      <c r="E8" s="12" t="str">
        <f>CONCATENATE(Headings!A8," ",Headings!B8," ",Headings!C8," ",Headings!D8)</f>
        <v>August 2017 Metro Transit Sales Tax Forecast</v>
      </c>
      <c r="F8" s="12" t="str">
        <f t="shared" si="0"/>
        <v>Page 8</v>
      </c>
      <c r="G8" s="12" t="str">
        <f t="shared" si="1"/>
        <v>August 2017 Forecast Page 8</v>
      </c>
      <c r="H8" s="12" t="s">
        <v>135</v>
      </c>
    </row>
    <row r="9" spans="1:8" x14ac:dyDescent="0.3">
      <c r="A9" s="12" t="s">
        <v>254</v>
      </c>
      <c r="B9" s="12">
        <v>2017</v>
      </c>
      <c r="C9" s="10" t="s">
        <v>42</v>
      </c>
      <c r="D9" s="12" t="s">
        <v>101</v>
      </c>
      <c r="E9" s="12" t="str">
        <f>CONCATENATE(Headings!A9," ",Headings!B9," ",Headings!C9," ",Headings!D9)</f>
        <v>August 2017 Mental Health Sales Tax Forecast</v>
      </c>
      <c r="F9" s="12" t="str">
        <f t="shared" si="0"/>
        <v>Page 9</v>
      </c>
      <c r="G9" s="12" t="str">
        <f t="shared" si="1"/>
        <v>August 2017 Forecast Page 9</v>
      </c>
      <c r="H9" s="12" t="s">
        <v>136</v>
      </c>
    </row>
    <row r="10" spans="1:8" x14ac:dyDescent="0.3">
      <c r="A10" s="12" t="s">
        <v>254</v>
      </c>
      <c r="B10" s="12">
        <v>2017</v>
      </c>
      <c r="C10" s="10" t="s">
        <v>98</v>
      </c>
      <c r="D10" s="12" t="s">
        <v>101</v>
      </c>
      <c r="E10" s="12" t="str">
        <f>CONCATENATE(Headings!A10," ",Headings!B10," ",Headings!C10," ",Headings!D10)</f>
        <v>August 2017 Criminal Justice Sales Tax Forecast</v>
      </c>
      <c r="F10" s="12" t="str">
        <f t="shared" si="0"/>
        <v>Page 10</v>
      </c>
      <c r="G10" s="12" t="str">
        <f t="shared" si="1"/>
        <v>August 2017 Forecast Page 10</v>
      </c>
      <c r="H10" s="12" t="s">
        <v>95</v>
      </c>
    </row>
    <row r="11" spans="1:8" x14ac:dyDescent="0.3">
      <c r="A11" s="12" t="s">
        <v>254</v>
      </c>
      <c r="B11" s="12">
        <v>2017</v>
      </c>
      <c r="C11" s="10" t="s">
        <v>113</v>
      </c>
      <c r="D11" s="12" t="s">
        <v>101</v>
      </c>
      <c r="E11" s="12" t="str">
        <f>CONCATENATE(Headings!A11," ",Headings!B11," ",Headings!C11," ",Headings!D11)</f>
        <v>August 2017 Hotel Sales Tax Forecast</v>
      </c>
      <c r="F11" s="12" t="str">
        <f t="shared" si="0"/>
        <v>Page 11</v>
      </c>
      <c r="G11" s="12" t="str">
        <f t="shared" si="1"/>
        <v>August 2017 Forecast Page 11</v>
      </c>
      <c r="H11" s="12" t="s">
        <v>81</v>
      </c>
    </row>
    <row r="12" spans="1:8" x14ac:dyDescent="0.3">
      <c r="A12" s="12" t="s">
        <v>254</v>
      </c>
      <c r="B12" s="12">
        <v>2017</v>
      </c>
      <c r="C12" s="10" t="s">
        <v>108</v>
      </c>
      <c r="D12" s="12" t="s">
        <v>101</v>
      </c>
      <c r="E12" s="12" t="str">
        <f>CONCATENATE(Headings!A12," ",Headings!B12," ",Headings!C12," ",Headings!D12)</f>
        <v>August 2017 Rental Car Sales Tax Forecast</v>
      </c>
      <c r="F12" s="12" t="str">
        <f t="shared" si="0"/>
        <v>Page 12</v>
      </c>
      <c r="G12" s="12" t="str">
        <f t="shared" si="1"/>
        <v>August 2017 Forecast Page 12</v>
      </c>
      <c r="H12" s="12" t="s">
        <v>82</v>
      </c>
    </row>
    <row r="13" spans="1:8" x14ac:dyDescent="0.3">
      <c r="A13" s="12" t="s">
        <v>254</v>
      </c>
      <c r="B13" s="12">
        <v>2017</v>
      </c>
      <c r="C13" s="10" t="s">
        <v>120</v>
      </c>
      <c r="D13" s="12" t="s">
        <v>101</v>
      </c>
      <c r="E13" s="12" t="str">
        <f>CONCATENATE(Headings!A13," ",Headings!B13," ",Headings!C13," ",Headings!D13)</f>
        <v>August 2017 Real Estate Excise Tax (REET 1) Forecast</v>
      </c>
      <c r="F13" s="12" t="str">
        <f t="shared" si="0"/>
        <v>Page 13</v>
      </c>
      <c r="G13" s="12" t="str">
        <f t="shared" si="1"/>
        <v>August 2017 Forecast Page 13</v>
      </c>
      <c r="H13" s="12" t="s">
        <v>83</v>
      </c>
    </row>
    <row r="14" spans="1:8" x14ac:dyDescent="0.3">
      <c r="A14" s="12" t="s">
        <v>254</v>
      </c>
      <c r="B14" s="12">
        <v>2017</v>
      </c>
      <c r="C14" s="10" t="s">
        <v>119</v>
      </c>
      <c r="D14" s="12" t="s">
        <v>101</v>
      </c>
      <c r="E14" s="12" t="str">
        <f>CONCATENATE(Headings!A14," ",Headings!B14," ",Headings!C14," ",Headings!D14)</f>
        <v>August 2017 Investment Pool Nominal Rate of Return Forecast</v>
      </c>
      <c r="F14" s="12" t="str">
        <f t="shared" si="0"/>
        <v>Page 14</v>
      </c>
      <c r="G14" s="12" t="str">
        <f t="shared" si="1"/>
        <v>August 2017 Forecast Page 14</v>
      </c>
      <c r="H14" s="12" t="s">
        <v>84</v>
      </c>
    </row>
    <row r="15" spans="1:8" x14ac:dyDescent="0.3">
      <c r="A15" s="12" t="s">
        <v>254</v>
      </c>
      <c r="B15" s="12">
        <v>2017</v>
      </c>
      <c r="C15" s="10" t="s">
        <v>66</v>
      </c>
      <c r="D15" s="12" t="s">
        <v>101</v>
      </c>
      <c r="E15" s="12" t="str">
        <f>CONCATENATE(Headings!A15," ",Headings!B15," ",Headings!C15," ",Headings!D15)</f>
        <v>August 2017 Investment Pool Real Rate of Return Forecast</v>
      </c>
      <c r="F15" s="12" t="str">
        <f t="shared" si="0"/>
        <v>Page 15</v>
      </c>
      <c r="G15" s="12" t="str">
        <f t="shared" si="1"/>
        <v>August 2017 Forecast Page 15</v>
      </c>
      <c r="H15" s="12" t="s">
        <v>85</v>
      </c>
    </row>
    <row r="16" spans="1:8" x14ac:dyDescent="0.3">
      <c r="A16" s="12" t="s">
        <v>254</v>
      </c>
      <c r="B16" s="12">
        <v>2017</v>
      </c>
      <c r="C16" s="10" t="s">
        <v>68</v>
      </c>
      <c r="D16" s="12" t="s">
        <v>101</v>
      </c>
      <c r="E16" s="12" t="str">
        <f>CONCATENATE(Headings!A16," ",Headings!B16," ",Headings!C16," ",Headings!D16)</f>
        <v>August 2017 National CPI-U Forecast</v>
      </c>
      <c r="F16" s="12" t="str">
        <f t="shared" si="0"/>
        <v>Page 16</v>
      </c>
      <c r="G16" s="12" t="str">
        <f t="shared" si="1"/>
        <v>August 2017 Forecast Page 16</v>
      </c>
      <c r="H16" s="12" t="s">
        <v>61</v>
      </c>
    </row>
    <row r="17" spans="1:8" x14ac:dyDescent="0.3">
      <c r="A17" s="12" t="s">
        <v>254</v>
      </c>
      <c r="B17" s="12">
        <v>2017</v>
      </c>
      <c r="C17" s="10" t="s">
        <v>11</v>
      </c>
      <c r="D17" s="12" t="s">
        <v>101</v>
      </c>
      <c r="E17" s="12" t="str">
        <f>CONCATENATE(Headings!A17," ",Headings!B17," ",Headings!C17," ",Headings!D17)</f>
        <v>August 2017 National CPI-W Forecast</v>
      </c>
      <c r="F17" s="12" t="str">
        <f t="shared" si="0"/>
        <v>Page 17</v>
      </c>
      <c r="G17" s="12" t="str">
        <f t="shared" si="1"/>
        <v>August 2017 Forecast Page 17</v>
      </c>
      <c r="H17" s="12" t="s">
        <v>62</v>
      </c>
    </row>
    <row r="18" spans="1:8" x14ac:dyDescent="0.3">
      <c r="A18" s="12" t="s">
        <v>254</v>
      </c>
      <c r="B18" s="12">
        <v>2017</v>
      </c>
      <c r="C18" s="10" t="s">
        <v>5</v>
      </c>
      <c r="D18" s="12" t="s">
        <v>101</v>
      </c>
      <c r="E18" s="12" t="str">
        <f>CONCATENATE(Headings!A18," ",Headings!B18," ",Headings!C18," ",Headings!D18)</f>
        <v>August 2017 Seattle Annual CPI-U Forecast</v>
      </c>
      <c r="F18" s="12" t="str">
        <f t="shared" si="0"/>
        <v>Page 18</v>
      </c>
      <c r="G18" s="12" t="str">
        <f t="shared" si="1"/>
        <v>August 2017 Forecast Page 18</v>
      </c>
      <c r="H18" s="12" t="s">
        <v>56</v>
      </c>
    </row>
    <row r="19" spans="1:8" x14ac:dyDescent="0.3">
      <c r="A19" s="12" t="s">
        <v>254</v>
      </c>
      <c r="B19" s="12">
        <v>2017</v>
      </c>
      <c r="C19" s="10" t="s">
        <v>195</v>
      </c>
      <c r="D19" s="12" t="s">
        <v>101</v>
      </c>
      <c r="E19" s="12" t="str">
        <f>CONCATENATE(Headings!A19," ",Headings!B19," ",Headings!C19," ",Headings!D19)</f>
        <v>August 2017 June-June Seattle CPI-W Forecast</v>
      </c>
      <c r="F19" s="12" t="str">
        <f t="shared" si="0"/>
        <v>Page 19</v>
      </c>
      <c r="G19" s="12" t="str">
        <f t="shared" si="1"/>
        <v>August 2017 Forecast Page 19</v>
      </c>
      <c r="H19" s="12" t="s">
        <v>57</v>
      </c>
    </row>
    <row r="20" spans="1:8" x14ac:dyDescent="0.3">
      <c r="A20" s="12" t="s">
        <v>254</v>
      </c>
      <c r="B20" s="12">
        <v>2017</v>
      </c>
      <c r="C20" s="10" t="s">
        <v>40</v>
      </c>
      <c r="D20" s="12" t="s">
        <v>101</v>
      </c>
      <c r="E20" s="12" t="str">
        <f>CONCATENATE(Headings!A20," ",Headings!B20," ",Headings!C20," ",Headings!D20)</f>
        <v>August 2017 Outyear COLA Comparison Forecast</v>
      </c>
      <c r="F20" s="12" t="str">
        <f t="shared" si="0"/>
        <v>Page 20</v>
      </c>
      <c r="G20" s="12" t="str">
        <f t="shared" si="1"/>
        <v>August 2017 Forecast Page 20</v>
      </c>
      <c r="H20" s="12" t="s">
        <v>58</v>
      </c>
    </row>
    <row r="21" spans="1:8" x14ac:dyDescent="0.3">
      <c r="A21" s="12" t="s">
        <v>254</v>
      </c>
      <c r="B21" s="12">
        <v>2017</v>
      </c>
      <c r="C21" s="10" t="s">
        <v>111</v>
      </c>
      <c r="D21" s="12" t="s">
        <v>101</v>
      </c>
      <c r="E21" s="12" t="str">
        <f>CONCATENATE(Headings!A21," ",Headings!B21," ",Headings!C21," ",Headings!D21)</f>
        <v>August 2017 Pharmaceuticals PPI Forecast</v>
      </c>
      <c r="F21" s="12" t="str">
        <f t="shared" si="0"/>
        <v>Page 21</v>
      </c>
      <c r="G21" s="12" t="str">
        <f t="shared" si="1"/>
        <v>August 2017 Forecast Page 21</v>
      </c>
      <c r="H21" s="12" t="s">
        <v>63</v>
      </c>
    </row>
    <row r="22" spans="1:8" x14ac:dyDescent="0.3">
      <c r="A22" s="12" t="s">
        <v>254</v>
      </c>
      <c r="B22" s="12">
        <v>2017</v>
      </c>
      <c r="C22" s="10" t="s">
        <v>112</v>
      </c>
      <c r="D22" s="12" t="s">
        <v>101</v>
      </c>
      <c r="E22" s="12" t="str">
        <f>CONCATENATE(Headings!A22," ",Headings!B22," ",Headings!C22," ",Headings!D22)</f>
        <v>August 2017 Transportation CPI Forecast</v>
      </c>
      <c r="F22" s="12" t="str">
        <f t="shared" si="0"/>
        <v>Page 22</v>
      </c>
      <c r="G22" s="12" t="str">
        <f t="shared" si="1"/>
        <v>August 2017 Forecast Page 22</v>
      </c>
      <c r="H22" s="12" t="s">
        <v>64</v>
      </c>
    </row>
    <row r="23" spans="1:8" x14ac:dyDescent="0.3">
      <c r="A23" s="12" t="s">
        <v>254</v>
      </c>
      <c r="B23" s="12">
        <v>2017</v>
      </c>
      <c r="C23" s="10" t="s">
        <v>12</v>
      </c>
      <c r="D23" s="12" t="s">
        <v>101</v>
      </c>
      <c r="E23" s="12" t="str">
        <f>CONCATENATE(Headings!A23," ",Headings!B23," ",Headings!C23," ",Headings!D23)</f>
        <v>August 2017 Retail Gas Forecast</v>
      </c>
      <c r="F23" s="12" t="str">
        <f t="shared" si="0"/>
        <v>Page 23</v>
      </c>
      <c r="G23" s="12" t="str">
        <f t="shared" si="1"/>
        <v>August 2017 Forecast Page 23</v>
      </c>
      <c r="H23" s="12" t="s">
        <v>146</v>
      </c>
    </row>
    <row r="24" spans="1:8" x14ac:dyDescent="0.3">
      <c r="A24" s="12" t="s">
        <v>254</v>
      </c>
      <c r="B24" s="12">
        <v>2017</v>
      </c>
      <c r="C24" s="10" t="s">
        <v>19</v>
      </c>
      <c r="D24" s="12" t="s">
        <v>101</v>
      </c>
      <c r="E24" s="12" t="str">
        <f>CONCATENATE(Headings!A24," ",Headings!B24," ",Headings!C24," ",Headings!D24)</f>
        <v>August 2017 Diesel and Gasoline Forecast</v>
      </c>
      <c r="F24" s="12" t="str">
        <f t="shared" si="0"/>
        <v>Page 24</v>
      </c>
      <c r="G24" s="12" t="str">
        <f t="shared" si="1"/>
        <v>August 2017 Forecast Page 24</v>
      </c>
      <c r="H24" s="12" t="s">
        <v>147</v>
      </c>
    </row>
    <row r="25" spans="1:8" x14ac:dyDescent="0.3">
      <c r="A25" s="12" t="s">
        <v>254</v>
      </c>
      <c r="B25" s="12">
        <v>2017</v>
      </c>
      <c r="C25" s="10" t="s">
        <v>7</v>
      </c>
      <c r="D25" s="12" t="s">
        <v>101</v>
      </c>
      <c r="E25" s="12" t="str">
        <f>CONCATENATE(Headings!A25," ",Headings!B25," ",Headings!C25," ",Headings!D25)</f>
        <v>August 2017 Recorded Documents Forecast</v>
      </c>
      <c r="F25" s="12" t="str">
        <f t="shared" si="0"/>
        <v>Page 25</v>
      </c>
      <c r="G25" s="12" t="str">
        <f t="shared" si="1"/>
        <v>August 2017 Forecast Page 25</v>
      </c>
      <c r="H25" s="12" t="s">
        <v>161</v>
      </c>
    </row>
    <row r="26" spans="1:8" x14ac:dyDescent="0.3">
      <c r="A26" s="12" t="s">
        <v>254</v>
      </c>
      <c r="B26" s="12">
        <v>2017</v>
      </c>
      <c r="C26" s="10" t="s">
        <v>150</v>
      </c>
      <c r="D26" s="12" t="s">
        <v>101</v>
      </c>
      <c r="E26" s="12" t="str">
        <f>CONCATENATE(Headings!A26," ",Headings!B26," ",Headings!C26," ",Headings!D26)</f>
        <v>August 2017 Gambling Tax Forecast</v>
      </c>
      <c r="F26" s="12" t="str">
        <f t="shared" si="0"/>
        <v>Page 26</v>
      </c>
      <c r="G26" s="12" t="str">
        <f t="shared" si="1"/>
        <v>August 2017 Forecast Page 26</v>
      </c>
      <c r="H26" s="12" t="s">
        <v>36</v>
      </c>
    </row>
    <row r="27" spans="1:8" x14ac:dyDescent="0.3">
      <c r="A27" s="12" t="s">
        <v>254</v>
      </c>
      <c r="B27" s="12">
        <v>2017</v>
      </c>
      <c r="C27" s="10" t="s">
        <v>151</v>
      </c>
      <c r="D27" s="12" t="s">
        <v>101</v>
      </c>
      <c r="E27" s="12" t="str">
        <f>CONCATENATE(Headings!A27," ",Headings!B27," ",Headings!C27," ",Headings!D27)</f>
        <v>August 2017 E-911 Tax Forecast</v>
      </c>
      <c r="F27" s="12" t="str">
        <f t="shared" si="0"/>
        <v>Page 27</v>
      </c>
      <c r="G27" s="12" t="str">
        <f t="shared" si="1"/>
        <v>August 2017 Forecast Page 27</v>
      </c>
      <c r="H27" s="12" t="s">
        <v>49</v>
      </c>
    </row>
    <row r="28" spans="1:8" x14ac:dyDescent="0.3">
      <c r="A28" s="12" t="s">
        <v>254</v>
      </c>
      <c r="B28" s="12">
        <v>2017</v>
      </c>
      <c r="C28" s="12" t="s">
        <v>237</v>
      </c>
      <c r="D28" s="12" t="s">
        <v>101</v>
      </c>
      <c r="E28" s="12" t="str">
        <f>CONCATENATE(Headings!A28," ",Headings!B28," ",Headings!C28," ",Headings!D28)</f>
        <v>August 2017 Penalties and Interest on Delinquent Property Taxes Forecast</v>
      </c>
      <c r="F28" s="12" t="str">
        <f t="shared" si="0"/>
        <v>Page 28</v>
      </c>
      <c r="G28" s="12" t="str">
        <f>CONCATENATE(A28," ",B28," ",D28," ",H28)</f>
        <v>August 2017 Forecast Page 28</v>
      </c>
      <c r="H28" s="12" t="s">
        <v>50</v>
      </c>
    </row>
    <row r="29" spans="1:8" x14ac:dyDescent="0.3">
      <c r="A29" s="12" t="s">
        <v>254</v>
      </c>
      <c r="B29" s="12">
        <v>2017</v>
      </c>
      <c r="C29" s="10" t="s">
        <v>132</v>
      </c>
      <c r="D29" s="12" t="s">
        <v>101</v>
      </c>
      <c r="E29" s="12" t="str">
        <f>CONCATENATE(Headings!A29," ",Headings!B29," ",Headings!C29," ",Headings!D29)</f>
        <v>August 2017 Current Expense Property Tax Forecast</v>
      </c>
      <c r="F29" s="12" t="str">
        <f t="shared" si="0"/>
        <v>Page 29</v>
      </c>
      <c r="G29" s="12" t="str">
        <f t="shared" si="1"/>
        <v>August 2017 Forecast Page 29</v>
      </c>
      <c r="H29" s="12" t="s">
        <v>51</v>
      </c>
    </row>
    <row r="30" spans="1:8" x14ac:dyDescent="0.3">
      <c r="A30" s="12" t="s">
        <v>254</v>
      </c>
      <c r="B30" s="12">
        <v>2017</v>
      </c>
      <c r="C30" s="78" t="s">
        <v>170</v>
      </c>
      <c r="D30" s="12" t="s">
        <v>101</v>
      </c>
      <c r="E30" s="12" t="str">
        <f>CONCATENATE(Headings!A30," ",Headings!B30," ",Headings!C30," ",Headings!D30)</f>
        <v>August 2017 Dev. Disabilities &amp; Mental Health Property Tax Forecast</v>
      </c>
      <c r="F30" s="12" t="str">
        <f t="shared" si="0"/>
        <v>Page 30</v>
      </c>
      <c r="G30" s="12" t="str">
        <f t="shared" si="1"/>
        <v>August 2017 Forecast Page 30</v>
      </c>
      <c r="H30" s="12" t="s">
        <v>52</v>
      </c>
    </row>
    <row r="31" spans="1:8" x14ac:dyDescent="0.3">
      <c r="A31" s="12" t="s">
        <v>254</v>
      </c>
      <c r="B31" s="12">
        <v>2017</v>
      </c>
      <c r="C31" s="10" t="s">
        <v>25</v>
      </c>
      <c r="D31" s="12" t="s">
        <v>101</v>
      </c>
      <c r="E31" s="12" t="str">
        <f>CONCATENATE(Headings!A31," ",Headings!B31," ",Headings!C31," ",Headings!D31)</f>
        <v>August 2017 Veterans Aid Property Tax Forecast</v>
      </c>
      <c r="F31" s="12" t="str">
        <f t="shared" si="0"/>
        <v>Page 31</v>
      </c>
      <c r="G31" s="12" t="str">
        <f t="shared" si="1"/>
        <v>August 2017 Forecast Page 31</v>
      </c>
      <c r="H31" s="12" t="s">
        <v>53</v>
      </c>
    </row>
    <row r="32" spans="1:8" x14ac:dyDescent="0.3">
      <c r="A32" s="12" t="s">
        <v>254</v>
      </c>
      <c r="B32" s="12">
        <v>2017</v>
      </c>
      <c r="C32" s="35" t="s">
        <v>123</v>
      </c>
      <c r="D32" s="12" t="s">
        <v>101</v>
      </c>
      <c r="E32" s="12" t="str">
        <f>CONCATENATE(Headings!A32," ",Headings!B32," ",Headings!C32," ",Headings!D32)</f>
        <v>August 2017 Inter County River Improvement Property Tax Forecast</v>
      </c>
      <c r="F32" s="12" t="str">
        <f t="shared" si="0"/>
        <v>Page 32</v>
      </c>
      <c r="G32" s="12" t="str">
        <f t="shared" si="1"/>
        <v>August 2017 Forecast Page 32</v>
      </c>
      <c r="H32" s="12" t="s">
        <v>54</v>
      </c>
    </row>
    <row r="33" spans="1:8" x14ac:dyDescent="0.3">
      <c r="A33" s="12" t="s">
        <v>254</v>
      </c>
      <c r="B33" s="12">
        <v>2017</v>
      </c>
      <c r="C33" s="10" t="s">
        <v>28</v>
      </c>
      <c r="D33" s="12" t="s">
        <v>101</v>
      </c>
      <c r="E33" s="12" t="str">
        <f>CONCATENATE(Headings!A33," ",Headings!B33," ",Headings!C33," ",Headings!D33)</f>
        <v>August 2017 AFIS Lid Lift Forecast</v>
      </c>
      <c r="F33" s="12" t="str">
        <f t="shared" si="0"/>
        <v>Page 33</v>
      </c>
      <c r="G33" s="12" t="str">
        <f t="shared" si="1"/>
        <v>August 2017 Forecast Page 33</v>
      </c>
      <c r="H33" s="12" t="s">
        <v>157</v>
      </c>
    </row>
    <row r="34" spans="1:8" x14ac:dyDescent="0.3">
      <c r="A34" s="12" t="s">
        <v>254</v>
      </c>
      <c r="B34" s="12">
        <v>2017</v>
      </c>
      <c r="C34" s="10" t="s">
        <v>149</v>
      </c>
      <c r="D34" s="12" t="s">
        <v>101</v>
      </c>
      <c r="E34" s="12" t="str">
        <f>CONCATENATE(Headings!A34," ",Headings!B34," ",Headings!C34," ",Headings!D34)</f>
        <v>August 2017 Parks Lid Lift Forecast</v>
      </c>
      <c r="F34" s="12" t="str">
        <f t="shared" si="0"/>
        <v>Page 34</v>
      </c>
      <c r="G34" s="12" t="str">
        <f t="shared" si="1"/>
        <v>August 2017 Forecast Page 34</v>
      </c>
      <c r="H34" s="12" t="s">
        <v>158</v>
      </c>
    </row>
    <row r="35" spans="1:8" x14ac:dyDescent="0.3">
      <c r="A35" s="12" t="s">
        <v>254</v>
      </c>
      <c r="B35" s="12">
        <v>2017</v>
      </c>
      <c r="C35" s="10" t="s">
        <v>29</v>
      </c>
      <c r="D35" s="12" t="s">
        <v>101</v>
      </c>
      <c r="E35" s="12" t="str">
        <f>CONCATENATE(Headings!A35," ",Headings!B35," ",Headings!C35," ",Headings!D35)</f>
        <v>August 2017 Children and Family Justice Center Lid Lift Forecast</v>
      </c>
      <c r="F35" s="12" t="str">
        <f t="shared" si="0"/>
        <v>Page 35</v>
      </c>
      <c r="G35" s="12" t="str">
        <f t="shared" si="1"/>
        <v>August 2017 Forecast Page 35</v>
      </c>
      <c r="H35" s="12" t="s">
        <v>127</v>
      </c>
    </row>
    <row r="36" spans="1:8" x14ac:dyDescent="0.3">
      <c r="A36" s="12" t="s">
        <v>254</v>
      </c>
      <c r="B36" s="12">
        <v>2017</v>
      </c>
      <c r="C36" s="10" t="s">
        <v>44</v>
      </c>
      <c r="D36" s="12" t="s">
        <v>101</v>
      </c>
      <c r="E36" s="12" t="str">
        <f>CONCATENATE(Headings!A36," ",Headings!B36," ",Headings!C36," ",Headings!D36)</f>
        <v>August 2017 Veterans and Human Services Lid Lift Forecast</v>
      </c>
      <c r="F36" s="12" t="str">
        <f t="shared" si="0"/>
        <v>Page 36</v>
      </c>
      <c r="G36" s="12" t="str">
        <f t="shared" si="1"/>
        <v>August 2017 Forecast Page 36</v>
      </c>
      <c r="H36" s="12" t="s">
        <v>128</v>
      </c>
    </row>
    <row r="37" spans="1:8" x14ac:dyDescent="0.3">
      <c r="A37" s="12" t="s">
        <v>254</v>
      </c>
      <c r="B37" s="12">
        <v>2017</v>
      </c>
      <c r="C37" s="10" t="s">
        <v>191</v>
      </c>
      <c r="D37" s="12" t="s">
        <v>101</v>
      </c>
      <c r="E37" s="12" t="str">
        <f>CONCATENATE(Headings!A37," ",Headings!B37," ",Headings!C37," ",Headings!D37)</f>
        <v>August 2017 PSERN Forecast</v>
      </c>
      <c r="F37" s="12" t="str">
        <f t="shared" si="0"/>
        <v>Page 37</v>
      </c>
      <c r="G37" s="12" t="str">
        <f t="shared" si="1"/>
        <v>August 2017 Forecast Page 37</v>
      </c>
      <c r="H37" s="12" t="s">
        <v>0</v>
      </c>
    </row>
    <row r="38" spans="1:8" x14ac:dyDescent="0.3">
      <c r="A38" s="12" t="s">
        <v>254</v>
      </c>
      <c r="B38" s="12">
        <v>2017</v>
      </c>
      <c r="C38" s="10" t="s">
        <v>207</v>
      </c>
      <c r="D38" s="12" t="s">
        <v>101</v>
      </c>
      <c r="E38" s="12" t="str">
        <f>CONCATENATE(Headings!A38," ",Headings!B38," ",Headings!C38," ",Headings!D38)</f>
        <v>August 2017 Best Start For Kids Forecast</v>
      </c>
      <c r="F38" s="12" t="str">
        <f t="shared" si="0"/>
        <v>Page 38</v>
      </c>
      <c r="G38" s="12" t="str">
        <f t="shared" si="1"/>
        <v>August 2017 Forecast Page 38</v>
      </c>
      <c r="H38" s="12" t="s">
        <v>1</v>
      </c>
    </row>
    <row r="39" spans="1:8" x14ac:dyDescent="0.3">
      <c r="A39" s="12" t="s">
        <v>254</v>
      </c>
      <c r="B39" s="12">
        <v>2017</v>
      </c>
      <c r="C39" s="10" t="s">
        <v>59</v>
      </c>
      <c r="D39" s="12" t="s">
        <v>101</v>
      </c>
      <c r="E39" s="12" t="str">
        <f>CONCATENATE(Headings!A39," ",Headings!B39," ",Headings!C39," ",Headings!D39)</f>
        <v>August 2017 Emergency Medical Services (EMS) Property Tax Forecast</v>
      </c>
      <c r="F39" s="12" t="str">
        <f t="shared" si="0"/>
        <v>Page 39</v>
      </c>
      <c r="G39" s="12" t="str">
        <f t="shared" si="1"/>
        <v>August 2017 Forecast Page 39</v>
      </c>
      <c r="H39" s="12" t="s">
        <v>2</v>
      </c>
    </row>
    <row r="40" spans="1:8" x14ac:dyDescent="0.3">
      <c r="A40" s="12" t="s">
        <v>254</v>
      </c>
      <c r="B40" s="12">
        <v>2017</v>
      </c>
      <c r="C40" s="10" t="s">
        <v>78</v>
      </c>
      <c r="D40" s="12" t="s">
        <v>101</v>
      </c>
      <c r="E40" s="12" t="str">
        <f>CONCATENATE(Headings!A40," ",Headings!B40," ",Headings!C40," ",Headings!D40)</f>
        <v>August 2017 Conservation Futures Property Tax Forecast</v>
      </c>
      <c r="F40" s="12" t="str">
        <f t="shared" si="0"/>
        <v>Page 40</v>
      </c>
      <c r="G40" s="12" t="str">
        <f t="shared" si="1"/>
        <v>August 2017 Forecast Page 40</v>
      </c>
      <c r="H40" s="12" t="s">
        <v>3</v>
      </c>
    </row>
    <row r="41" spans="1:8" x14ac:dyDescent="0.3">
      <c r="A41" s="12" t="s">
        <v>254</v>
      </c>
      <c r="B41" s="12">
        <v>2017</v>
      </c>
      <c r="C41" s="10" t="s">
        <v>27</v>
      </c>
      <c r="D41" s="12" t="s">
        <v>101</v>
      </c>
      <c r="E41" s="12" t="str">
        <f>CONCATENATE(Headings!A41," ",Headings!B41," ",Headings!C41," ",Headings!D41)</f>
        <v>August 2017 Unincorporated Area/Roads Property Tax Levy Forecast</v>
      </c>
      <c r="F41" s="12" t="str">
        <f t="shared" si="0"/>
        <v>Page 41</v>
      </c>
      <c r="G41" s="12" t="str">
        <f>CONCATENATE(A41," ",B41," ",D41," ",H41)</f>
        <v>August 2017 Forecast Page 41</v>
      </c>
      <c r="H41" s="12" t="s">
        <v>117</v>
      </c>
    </row>
    <row r="42" spans="1:8" x14ac:dyDescent="0.3">
      <c r="A42" s="12" t="s">
        <v>254</v>
      </c>
      <c r="B42" s="12">
        <v>2017</v>
      </c>
      <c r="C42" s="10"/>
      <c r="F42" s="12" t="str">
        <f>H42</f>
        <v>Page 42</v>
      </c>
      <c r="G42" s="12" t="str">
        <f>CONCATENATE(A42," ",B42," ",D42," ",H42)</f>
        <v>August 2017  Page 42</v>
      </c>
      <c r="H42" s="12" t="s">
        <v>152</v>
      </c>
    </row>
    <row r="43" spans="1:8" x14ac:dyDescent="0.3">
      <c r="A43" s="12" t="s">
        <v>254</v>
      </c>
      <c r="B43" s="12">
        <v>2017</v>
      </c>
      <c r="C43" s="10" t="s">
        <v>79</v>
      </c>
      <c r="D43" s="12" t="s">
        <v>101</v>
      </c>
      <c r="E43" s="12" t="str">
        <f>CONCATENATE(Headings!A43," ",Headings!B43," ",Headings!C43," ",Headings!D43)</f>
        <v>August 2017 Flood District Property Tax Forecast</v>
      </c>
      <c r="F43" s="12" t="str">
        <f t="shared" si="0"/>
        <v>Page 43</v>
      </c>
      <c r="G43" s="12" t="str">
        <f t="shared" si="1"/>
        <v>August 2017 Forecast Page 43</v>
      </c>
      <c r="H43" s="12" t="s">
        <v>129</v>
      </c>
    </row>
    <row r="44" spans="1:8" x14ac:dyDescent="0.3">
      <c r="A44" s="12" t="s">
        <v>254</v>
      </c>
      <c r="B44" s="12">
        <v>2017</v>
      </c>
      <c r="C44" s="10" t="s">
        <v>235</v>
      </c>
      <c r="D44" s="12" t="s">
        <v>101</v>
      </c>
      <c r="E44" s="12" t="str">
        <f>CONCATENATE(Headings!A44," ",Headings!B44," ",Headings!C44," ",Headings!D44)</f>
        <v>August 2017 Marine Levy Property Tax Forecast</v>
      </c>
      <c r="F44" s="12" t="str">
        <f t="shared" si="0"/>
        <v>Page 44</v>
      </c>
      <c r="G44" s="12" t="str">
        <f>CONCATENATE(A44," ",B44," ",D44," ",H44)</f>
        <v>August 2017 Forecast Page 44</v>
      </c>
      <c r="H44" s="12" t="s">
        <v>192</v>
      </c>
    </row>
    <row r="45" spans="1:8" x14ac:dyDescent="0.3">
      <c r="A45" s="12" t="s">
        <v>254</v>
      </c>
      <c r="B45" s="12">
        <v>2017</v>
      </c>
      <c r="C45" s="10" t="s">
        <v>26</v>
      </c>
      <c r="D45" s="12" t="s">
        <v>101</v>
      </c>
      <c r="E45" s="12" t="str">
        <f>CONCATENATE(Headings!A45," ",Headings!B45," ",Headings!C45," ",Headings!D45)</f>
        <v>August 2017 Transit Property Tax Forecast</v>
      </c>
      <c r="F45" s="12" t="str">
        <f t="shared" si="0"/>
        <v>Page 45</v>
      </c>
      <c r="G45" s="12" t="str">
        <f t="shared" si="1"/>
        <v>August 2017 Forecast Page 45</v>
      </c>
      <c r="H45" s="12" t="s">
        <v>197</v>
      </c>
    </row>
    <row r="46" spans="1:8" x14ac:dyDescent="0.3">
      <c r="A46" s="12" t="s">
        <v>254</v>
      </c>
      <c r="B46" s="12">
        <v>2017</v>
      </c>
      <c r="C46" s="10" t="s">
        <v>70</v>
      </c>
      <c r="D46" s="12" t="s">
        <v>101</v>
      </c>
      <c r="E46" s="12" t="str">
        <f>CONCATENATE(Headings!A46," ",Headings!B46," ",Headings!C46," ",Headings!D46)</f>
        <v>August 2017 UTGO Bond Property Tax Forecast</v>
      </c>
      <c r="F46" s="12" t="str">
        <f>H46</f>
        <v>Page 46</v>
      </c>
      <c r="G46" s="12" t="str">
        <f t="shared" si="1"/>
        <v>August 2017 Forecast Page 46</v>
      </c>
      <c r="H46" s="12" t="s">
        <v>200</v>
      </c>
    </row>
    <row r="47" spans="1:8" x14ac:dyDescent="0.3">
      <c r="A47" s="12" t="s">
        <v>254</v>
      </c>
      <c r="B47" s="12">
        <v>2017</v>
      </c>
      <c r="C47" s="10" t="s">
        <v>259</v>
      </c>
      <c r="D47" s="12" t="s">
        <v>159</v>
      </c>
      <c r="E47" s="12" t="str">
        <f>CONCATENATE(Headings!A47," ",Headings!B47," ",Headings!C47," ",Headings!D47)</f>
        <v>August 2017 Annexation Assumptions Appendix</v>
      </c>
      <c r="F47" s="12" t="str">
        <f>H47</f>
        <v>Page 47</v>
      </c>
      <c r="G47" s="12" t="str">
        <f>CONCATENATE(A47," ",B47," ",D47," ",H47)</f>
        <v>August 2017 Appendix Page 47</v>
      </c>
      <c r="H47" s="12" t="s">
        <v>209</v>
      </c>
    </row>
    <row r="48" spans="1:8" x14ac:dyDescent="0.3">
      <c r="C48" s="10"/>
    </row>
    <row r="49" spans="3:6" x14ac:dyDescent="0.3">
      <c r="C49" s="10"/>
      <c r="E49" s="12" t="s">
        <v>258</v>
      </c>
      <c r="F49" s="12" t="s">
        <v>255</v>
      </c>
    </row>
    <row r="50" spans="3:6" x14ac:dyDescent="0.3">
      <c r="F50" s="12" t="s">
        <v>256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Headings!E5</f>
        <v>August 2017 Unincorporated New Construction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1051911167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938271172</v>
      </c>
      <c r="C6" s="46">
        <v>-0.10803193136935296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821583000</v>
      </c>
      <c r="C7" s="46">
        <v>-0.12436508280572001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304665097</v>
      </c>
      <c r="C8" s="46">
        <v>-0.62917307563569347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267511475.00000003</v>
      </c>
      <c r="C9" s="46">
        <v>-0.1219490593633703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180324673</v>
      </c>
      <c r="C10" s="46">
        <v>-0.32591798912551329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198251903</v>
      </c>
      <c r="C11" s="47">
        <v>9.9416400993556753E-2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299208000</v>
      </c>
      <c r="C12" s="46">
        <v>0.50923141454031851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251120765</v>
      </c>
      <c r="C13" s="46">
        <v>-0.16071507112109307</v>
      </c>
      <c r="D13" s="47">
        <v>0</v>
      </c>
      <c r="E13" s="48">
        <v>0</v>
      </c>
    </row>
    <row r="14" spans="1:5" s="54" customFormat="1" ht="18" customHeight="1" x14ac:dyDescent="0.25">
      <c r="A14" s="44">
        <v>2016</v>
      </c>
      <c r="B14" s="45">
        <v>311033282</v>
      </c>
      <c r="C14" s="46">
        <v>0.23858049731570397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2017</v>
      </c>
      <c r="B15" s="45">
        <v>333644251</v>
      </c>
      <c r="C15" s="46">
        <v>7.2696300712925099E-2</v>
      </c>
      <c r="D15" s="47">
        <v>0</v>
      </c>
      <c r="E15" s="48">
        <v>0</v>
      </c>
    </row>
    <row r="16" spans="1:5" s="54" customFormat="1" ht="18" customHeight="1" thickTop="1" x14ac:dyDescent="0.25">
      <c r="A16" s="169">
        <v>2018</v>
      </c>
      <c r="B16" s="165">
        <v>346404336.78431803</v>
      </c>
      <c r="C16" s="166">
        <v>3.8244584601932807E-2</v>
      </c>
      <c r="D16" s="167">
        <v>4.1666666666699825E-3</v>
      </c>
      <c r="E16" s="168">
        <v>1437362.3932970762</v>
      </c>
    </row>
    <row r="17" spans="1:5" s="54" customFormat="1" ht="18" customHeight="1" x14ac:dyDescent="0.25">
      <c r="A17" s="44">
        <v>2019</v>
      </c>
      <c r="B17" s="45">
        <v>332565631.33432096</v>
      </c>
      <c r="C17" s="46">
        <v>-3.9949573317881071E-2</v>
      </c>
      <c r="D17" s="47">
        <v>3.2373440311916912E-3</v>
      </c>
      <c r="E17" s="48">
        <v>1073155.1890339255</v>
      </c>
    </row>
    <row r="18" spans="1:5" s="54" customFormat="1" ht="18" customHeight="1" x14ac:dyDescent="0.25">
      <c r="A18" s="44">
        <v>2020</v>
      </c>
      <c r="B18" s="45">
        <v>297836205.28591579</v>
      </c>
      <c r="C18" s="46">
        <v>-0.1044287887147678</v>
      </c>
      <c r="D18" s="47">
        <v>9.8028056484700254E-3</v>
      </c>
      <c r="E18" s="48">
        <v>2891287.7040589452</v>
      </c>
    </row>
    <row r="19" spans="1:5" s="54" customFormat="1" ht="18" customHeight="1" x14ac:dyDescent="0.25">
      <c r="A19" s="44">
        <v>2021</v>
      </c>
      <c r="B19" s="45">
        <v>264287766.56947529</v>
      </c>
      <c r="C19" s="46">
        <v>-0.11264056592527016</v>
      </c>
      <c r="D19" s="47">
        <v>1.1513252541467622E-2</v>
      </c>
      <c r="E19" s="48">
        <v>3008177.8884158134</v>
      </c>
    </row>
    <row r="20" spans="1:5" s="54" customFormat="1" ht="18" customHeight="1" x14ac:dyDescent="0.25">
      <c r="A20" s="44">
        <v>2022</v>
      </c>
      <c r="B20" s="45">
        <v>266528798.10658342</v>
      </c>
      <c r="C20" s="46">
        <v>8.4795129422647886E-3</v>
      </c>
      <c r="D20" s="47">
        <v>8.9191201240825801E-3</v>
      </c>
      <c r="E20" s="48">
        <v>2356187.249724865</v>
      </c>
    </row>
    <row r="21" spans="1:5" s="54" customFormat="1" ht="18" customHeight="1" x14ac:dyDescent="0.25">
      <c r="A21" s="44">
        <v>2023</v>
      </c>
      <c r="B21" s="45">
        <v>270867068.92273569</v>
      </c>
      <c r="C21" s="46">
        <v>1.6276930849391524E-2</v>
      </c>
      <c r="D21" s="47">
        <v>8.0879853231357046E-3</v>
      </c>
      <c r="E21" s="48">
        <v>2173192.1319007277</v>
      </c>
    </row>
    <row r="22" spans="1:5" s="54" customFormat="1" ht="18" customHeight="1" x14ac:dyDescent="0.25">
      <c r="A22" s="44">
        <v>2024</v>
      </c>
      <c r="B22" s="45">
        <v>279411318.83614588</v>
      </c>
      <c r="C22" s="46">
        <v>3.1544070482216524E-2</v>
      </c>
      <c r="D22" s="47">
        <v>7.6077413773141256E-3</v>
      </c>
      <c r="E22" s="48">
        <v>2109639.4601871967</v>
      </c>
    </row>
    <row r="23" spans="1:5" ht="18" customHeight="1" x14ac:dyDescent="0.3">
      <c r="A23" s="44">
        <v>2025</v>
      </c>
      <c r="B23" s="45">
        <v>288656174.85502535</v>
      </c>
      <c r="C23" s="46">
        <v>3.3086905918442433E-2</v>
      </c>
      <c r="D23" s="47">
        <v>7.4554574313894229E-3</v>
      </c>
      <c r="E23" s="48">
        <v>2136137.9384714961</v>
      </c>
    </row>
    <row r="24" spans="1:5" s="160" customFormat="1" ht="18" customHeight="1" x14ac:dyDescent="0.3">
      <c r="A24" s="44">
        <v>2026</v>
      </c>
      <c r="B24" s="45">
        <v>298530770.80950099</v>
      </c>
      <c r="C24" s="46">
        <v>3.4208850579534822E-2</v>
      </c>
      <c r="D24" s="47">
        <v>7.0388554084013233E-3</v>
      </c>
      <c r="E24" s="48">
        <v>2086627.4616926312</v>
      </c>
    </row>
    <row r="25" spans="1:5" s="117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40" t="s">
        <v>125</v>
      </c>
      <c r="B26" s="3"/>
      <c r="C26" s="3"/>
    </row>
    <row r="27" spans="1:5" ht="21.75" customHeight="1" x14ac:dyDescent="0.3">
      <c r="A27" s="141" t="s">
        <v>215</v>
      </c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142"/>
      <c r="B29" s="3"/>
      <c r="C29" s="3"/>
    </row>
    <row r="30" spans="1:5" ht="21.75" customHeight="1" x14ac:dyDescent="0.3">
      <c r="A30" s="202" t="str">
        <f>Headings!F5</f>
        <v>Page 5</v>
      </c>
      <c r="B30" s="203"/>
      <c r="C30" s="203"/>
      <c r="D30" s="203"/>
      <c r="E30" s="21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Headings!E6</f>
        <v>August 2017 King County Sales and Use Taxbase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49268622240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47440908710</v>
      </c>
      <c r="C6" s="46">
        <v>-3.7096907664613488E-2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40783082660</v>
      </c>
      <c r="C7" s="46">
        <v>-0.14033934490374989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40506885020</v>
      </c>
      <c r="C8" s="46">
        <v>-6.772358095208264E-3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42349096619</v>
      </c>
      <c r="C9" s="46">
        <v>4.5478974699990404E-2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45178847087</v>
      </c>
      <c r="C10" s="46">
        <v>6.6819618218973531E-2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48553937855.999901</v>
      </c>
      <c r="C11" s="47">
        <v>7.4705110612950154E-2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52335343480</v>
      </c>
      <c r="C12" s="46">
        <v>7.788051373330207E-2</v>
      </c>
      <c r="D12" s="47">
        <v>0</v>
      </c>
      <c r="E12" s="48">
        <v>0</v>
      </c>
    </row>
    <row r="13" spans="1:5" s="59" customFormat="1" ht="18" customHeight="1" x14ac:dyDescent="0.25">
      <c r="A13" s="44">
        <v>2015</v>
      </c>
      <c r="B13" s="45">
        <v>57615757460</v>
      </c>
      <c r="C13" s="46">
        <v>0.10089575474015788</v>
      </c>
      <c r="D13" s="47">
        <v>0</v>
      </c>
      <c r="E13" s="48">
        <v>0</v>
      </c>
    </row>
    <row r="14" spans="1:5" s="59" customFormat="1" ht="18" customHeight="1" thickBot="1" x14ac:dyDescent="0.3">
      <c r="A14" s="49">
        <v>2016</v>
      </c>
      <c r="B14" s="50">
        <v>62234630016.999901</v>
      </c>
      <c r="C14" s="51">
        <v>8.0166828670204859E-2</v>
      </c>
      <c r="D14" s="47">
        <v>0</v>
      </c>
      <c r="E14" s="48">
        <v>0</v>
      </c>
    </row>
    <row r="15" spans="1:5" s="54" customFormat="1" ht="18" customHeight="1" thickTop="1" x14ac:dyDescent="0.25">
      <c r="A15" s="44">
        <v>2017</v>
      </c>
      <c r="B15" s="45">
        <v>65110441363.166801</v>
      </c>
      <c r="C15" s="46">
        <v>4.6209182016207828E-2</v>
      </c>
      <c r="D15" s="167">
        <v>-2.2494332426126196E-3</v>
      </c>
      <c r="E15" s="168">
        <v>-146791789.5746994</v>
      </c>
    </row>
    <row r="16" spans="1:5" s="54" customFormat="1" ht="18" customHeight="1" x14ac:dyDescent="0.25">
      <c r="A16" s="44">
        <v>2018</v>
      </c>
      <c r="B16" s="45">
        <v>68782796240.7043</v>
      </c>
      <c r="C16" s="46">
        <v>5.6401934937811093E-2</v>
      </c>
      <c r="D16" s="47">
        <v>-2.1274349927716818E-3</v>
      </c>
      <c r="E16" s="48">
        <v>-146642900.8618927</v>
      </c>
    </row>
    <row r="17" spans="1:5" s="54" customFormat="1" ht="18" customHeight="1" x14ac:dyDescent="0.25">
      <c r="A17" s="44">
        <v>2019</v>
      </c>
      <c r="B17" s="45">
        <v>71866836621.770203</v>
      </c>
      <c r="C17" s="46">
        <v>4.4837380124433279E-2</v>
      </c>
      <c r="D17" s="47">
        <v>3.9141139021650062E-3</v>
      </c>
      <c r="E17" s="48">
        <v>280198256.43501282</v>
      </c>
    </row>
    <row r="18" spans="1:5" s="54" customFormat="1" ht="18" customHeight="1" x14ac:dyDescent="0.25">
      <c r="A18" s="44">
        <v>2020</v>
      </c>
      <c r="B18" s="45">
        <v>74324834379.506195</v>
      </c>
      <c r="C18" s="46">
        <v>3.4202114261300487E-2</v>
      </c>
      <c r="D18" s="47">
        <v>4.7392581953560331E-3</v>
      </c>
      <c r="E18" s="48">
        <v>350583076.73199463</v>
      </c>
    </row>
    <row r="19" spans="1:5" s="54" customFormat="1" ht="18" customHeight="1" x14ac:dyDescent="0.25">
      <c r="A19" s="44">
        <v>2021</v>
      </c>
      <c r="B19" s="45">
        <v>77125906896.020996</v>
      </c>
      <c r="C19" s="46">
        <v>3.7686898866297946E-2</v>
      </c>
      <c r="D19" s="47">
        <v>3.0918053265953649E-3</v>
      </c>
      <c r="E19" s="48">
        <v>237723295.60800171</v>
      </c>
    </row>
    <row r="20" spans="1:5" s="54" customFormat="1" ht="18" customHeight="1" x14ac:dyDescent="0.25">
      <c r="A20" s="44">
        <v>2022</v>
      </c>
      <c r="B20" s="45">
        <v>80295350526.576797</v>
      </c>
      <c r="C20" s="46">
        <v>4.10944098826449E-2</v>
      </c>
      <c r="D20" s="47">
        <v>5.0982076814731769E-4</v>
      </c>
      <c r="E20" s="48">
        <v>40915377.774795532</v>
      </c>
    </row>
    <row r="21" spans="1:5" s="54" customFormat="1" ht="18" customHeight="1" x14ac:dyDescent="0.25">
      <c r="A21" s="44">
        <v>2023</v>
      </c>
      <c r="B21" s="45">
        <v>83325772288.730103</v>
      </c>
      <c r="C21" s="46">
        <v>3.7740936956869975E-2</v>
      </c>
      <c r="D21" s="47">
        <v>-1.4532255183591358E-3</v>
      </c>
      <c r="E21" s="48">
        <v>-121267367.4598999</v>
      </c>
    </row>
    <row r="22" spans="1:5" s="54" customFormat="1" ht="18" customHeight="1" x14ac:dyDescent="0.25">
      <c r="A22" s="44">
        <v>2024</v>
      </c>
      <c r="B22" s="45">
        <v>86300317036.500595</v>
      </c>
      <c r="C22" s="46">
        <v>3.5697775922957753E-2</v>
      </c>
      <c r="D22" s="47">
        <v>-3.1809281018458924E-3</v>
      </c>
      <c r="E22" s="48">
        <v>-275391102.95800781</v>
      </c>
    </row>
    <row r="23" spans="1:5" s="54" customFormat="1" ht="18" customHeight="1" x14ac:dyDescent="0.25">
      <c r="A23" s="44">
        <v>2025</v>
      </c>
      <c r="B23" s="45">
        <v>89179762095.682709</v>
      </c>
      <c r="C23" s="46">
        <v>3.3365405343346088E-2</v>
      </c>
      <c r="D23" s="47">
        <v>-5.001972041588143E-3</v>
      </c>
      <c r="E23" s="48">
        <v>-448317146.51069641</v>
      </c>
    </row>
    <row r="24" spans="1:5" s="54" customFormat="1" ht="18" customHeight="1" x14ac:dyDescent="0.25">
      <c r="A24" s="44">
        <v>2026</v>
      </c>
      <c r="B24" s="45">
        <v>92059185776.226913</v>
      </c>
      <c r="C24" s="46">
        <v>3.2287860080348896E-2</v>
      </c>
      <c r="D24" s="47">
        <v>-5.5020641591739805E-3</v>
      </c>
      <c r="E24" s="48">
        <v>-509317846.04849243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43" t="s">
        <v>168</v>
      </c>
      <c r="B26" s="31"/>
      <c r="C26" s="5"/>
      <c r="D26" s="5"/>
    </row>
    <row r="27" spans="1:5" ht="21.75" customHeight="1" x14ac:dyDescent="0.3">
      <c r="A27" s="141"/>
      <c r="B27" s="3"/>
      <c r="C27" s="3"/>
    </row>
    <row r="28" spans="1:5" ht="21.75" customHeight="1" x14ac:dyDescent="0.3">
      <c r="A28" s="141"/>
      <c r="B28" s="3"/>
      <c r="C28" s="3"/>
    </row>
    <row r="29" spans="1:5" ht="21.75" customHeight="1" x14ac:dyDescent="0.3">
      <c r="A29" s="139"/>
    </row>
    <row r="30" spans="1:5" ht="21.75" customHeight="1" x14ac:dyDescent="0.3">
      <c r="A30" s="202" t="str">
        <f>Headings!F6</f>
        <v>Page 6</v>
      </c>
      <c r="B30" s="203"/>
      <c r="C30" s="203"/>
      <c r="D30" s="203"/>
      <c r="E30" s="21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Headings!E7</f>
        <v>August 2017 Local and Option Sales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2008</v>
      </c>
      <c r="B5" s="40">
        <v>87672895.88000001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76142480.19627364</v>
      </c>
      <c r="C6" s="46">
        <v>-0.13151630920813118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76040263.195849806</v>
      </c>
      <c r="C7" s="46">
        <v>-1.342443799576154E-3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81032753.428631201</v>
      </c>
      <c r="C8" s="46">
        <v>6.5655877859374323E-2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83194188.868622601</v>
      </c>
      <c r="C9" s="46">
        <v>2.6673602321745982E-2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89323495.415051565</v>
      </c>
      <c r="C10" s="47">
        <v>7.3674695670248758E-2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96310935</v>
      </c>
      <c r="C11" s="46">
        <v>7.8226222031286596E-2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104719894.34955275</v>
      </c>
      <c r="C12" s="46">
        <v>8.7310535917367593E-2</v>
      </c>
      <c r="D12" s="47">
        <v>0</v>
      </c>
      <c r="E12" s="48">
        <v>0</v>
      </c>
    </row>
    <row r="13" spans="1:5" s="54" customFormat="1" ht="18" customHeight="1" thickBot="1" x14ac:dyDescent="0.3">
      <c r="A13" s="44">
        <v>2016</v>
      </c>
      <c r="B13" s="45">
        <v>112704885.56955276</v>
      </c>
      <c r="C13" s="46">
        <v>7.6250948013242725E-2</v>
      </c>
      <c r="D13" s="47">
        <v>0</v>
      </c>
      <c r="E13" s="48">
        <v>0</v>
      </c>
    </row>
    <row r="14" spans="1:5" s="54" customFormat="1" ht="18" customHeight="1" thickTop="1" x14ac:dyDescent="0.25">
      <c r="A14" s="169">
        <v>2017</v>
      </c>
      <c r="B14" s="165">
        <v>116402086</v>
      </c>
      <c r="C14" s="166">
        <v>3.2804260540822971E-2</v>
      </c>
      <c r="D14" s="167">
        <v>-1.1426078836375364E-2</v>
      </c>
      <c r="E14" s="168">
        <v>-1345391.9660241604</v>
      </c>
    </row>
    <row r="15" spans="1:5" s="54" customFormat="1" ht="18" customHeight="1" x14ac:dyDescent="0.25">
      <c r="A15" s="44">
        <v>2018</v>
      </c>
      <c r="B15" s="45">
        <v>125503103.07044725</v>
      </c>
      <c r="C15" s="46">
        <v>7.818603070779373E-2</v>
      </c>
      <c r="D15" s="47">
        <v>-4.6656734076552242E-3</v>
      </c>
      <c r="E15" s="48">
        <v>-588301.31236277521</v>
      </c>
    </row>
    <row r="16" spans="1:5" s="54" customFormat="1" ht="18" customHeight="1" x14ac:dyDescent="0.25">
      <c r="A16" s="44">
        <v>2019</v>
      </c>
      <c r="B16" s="45">
        <v>132377983.69440719</v>
      </c>
      <c r="C16" s="46">
        <v>5.4778570854148168E-2</v>
      </c>
      <c r="D16" s="47">
        <v>5.3972264590764762E-3</v>
      </c>
      <c r="E16" s="48">
        <v>710638.4793908447</v>
      </c>
    </row>
    <row r="17" spans="1:5" s="54" customFormat="1" ht="18" customHeight="1" x14ac:dyDescent="0.25">
      <c r="A17" s="44">
        <v>2020</v>
      </c>
      <c r="B17" s="45">
        <v>134035189.46289048</v>
      </c>
      <c r="C17" s="46">
        <v>1.2518741577971948E-2</v>
      </c>
      <c r="D17" s="47">
        <v>7.2751338683068045E-3</v>
      </c>
      <c r="E17" s="48">
        <v>968081.02733713388</v>
      </c>
    </row>
    <row r="18" spans="1:5" s="54" customFormat="1" ht="18" customHeight="1" x14ac:dyDescent="0.25">
      <c r="A18" s="44">
        <v>2021</v>
      </c>
      <c r="B18" s="45">
        <v>135664088.68681195</v>
      </c>
      <c r="C18" s="46">
        <v>1.215277294305217E-2</v>
      </c>
      <c r="D18" s="47">
        <v>6.4441375897583697E-3</v>
      </c>
      <c r="E18" s="48">
        <v>868640.41513583064</v>
      </c>
    </row>
    <row r="19" spans="1:5" s="54" customFormat="1" ht="18" customHeight="1" x14ac:dyDescent="0.25">
      <c r="A19" s="44">
        <v>2022</v>
      </c>
      <c r="B19" s="45">
        <v>141445187.49641249</v>
      </c>
      <c r="C19" s="46">
        <v>4.2613331689763001E-2</v>
      </c>
      <c r="D19" s="47">
        <v>4.196455138693489E-3</v>
      </c>
      <c r="E19" s="48">
        <v>591087.91001537442</v>
      </c>
    </row>
    <row r="20" spans="1:5" s="54" customFormat="1" ht="18" customHeight="1" x14ac:dyDescent="0.25">
      <c r="A20" s="44">
        <v>2023</v>
      </c>
      <c r="B20" s="45">
        <v>146893756.25888675</v>
      </c>
      <c r="C20" s="46">
        <v>3.8520707978222823E-2</v>
      </c>
      <c r="D20" s="47">
        <v>2.3996982481899742E-3</v>
      </c>
      <c r="E20" s="48">
        <v>351656.81931123137</v>
      </c>
    </row>
    <row r="21" spans="1:5" s="54" customFormat="1" ht="18" customHeight="1" x14ac:dyDescent="0.25">
      <c r="A21" s="44">
        <v>2024</v>
      </c>
      <c r="B21" s="45">
        <v>152131744.57619131</v>
      </c>
      <c r="C21" s="46">
        <v>3.5658345532897151E-2</v>
      </c>
      <c r="D21" s="47">
        <v>6.5997719743049466E-4</v>
      </c>
      <c r="E21" s="48">
        <v>100337.26212054491</v>
      </c>
    </row>
    <row r="22" spans="1:5" s="54" customFormat="1" ht="18" customHeight="1" x14ac:dyDescent="0.25">
      <c r="A22" s="44">
        <v>2025</v>
      </c>
      <c r="B22" s="45">
        <v>157204916.70117563</v>
      </c>
      <c r="C22" s="46">
        <v>3.334722900284337E-2</v>
      </c>
      <c r="D22" s="47">
        <v>-1.1498449900535501E-3</v>
      </c>
      <c r="E22" s="48">
        <v>-180969.37260708213</v>
      </c>
    </row>
    <row r="23" spans="1:5" s="54" customFormat="1" ht="18" customHeight="1" x14ac:dyDescent="0.25">
      <c r="A23" s="44">
        <v>2026</v>
      </c>
      <c r="B23" s="45">
        <v>162195194.61664486</v>
      </c>
      <c r="C23" s="46">
        <v>3.1743777613234769E-2</v>
      </c>
      <c r="D23" s="47">
        <v>-1.698774669303349E-3</v>
      </c>
      <c r="E23" s="48">
        <v>-276001.95322430134</v>
      </c>
    </row>
    <row r="24" spans="1:5" s="54" customFormat="1" ht="18" customHeight="1" x14ac:dyDescent="0.25">
      <c r="A24" s="25" t="s">
        <v>4</v>
      </c>
      <c r="B24" s="114"/>
      <c r="C24" s="46"/>
      <c r="D24" s="137"/>
      <c r="E24" s="138"/>
    </row>
    <row r="25" spans="1:5" ht="21.75" customHeight="1" x14ac:dyDescent="0.3">
      <c r="A25" s="30" t="s">
        <v>65</v>
      </c>
      <c r="B25" s="3"/>
      <c r="C25" s="3"/>
    </row>
    <row r="26" spans="1:5" s="29" customFormat="1" ht="21.75" customHeight="1" x14ac:dyDescent="0.25">
      <c r="A26" s="80" t="s">
        <v>183</v>
      </c>
      <c r="B26" s="30"/>
      <c r="C26" s="30"/>
    </row>
    <row r="27" spans="1:5" ht="21.75" customHeight="1" x14ac:dyDescent="0.3">
      <c r="A27" s="141" t="s">
        <v>233</v>
      </c>
      <c r="B27" s="3"/>
      <c r="C27" s="3"/>
      <c r="D27" s="129"/>
      <c r="E27" s="129"/>
    </row>
    <row r="28" spans="1:5" ht="21.75" customHeight="1" x14ac:dyDescent="0.3">
      <c r="A28" s="141" t="s">
        <v>239</v>
      </c>
      <c r="B28" s="3"/>
      <c r="C28" s="3"/>
      <c r="D28" s="129"/>
      <c r="E28" s="129"/>
    </row>
    <row r="29" spans="1:5" ht="21.75" customHeight="1" x14ac:dyDescent="0.3">
      <c r="A29" s="141"/>
    </row>
    <row r="30" spans="1:5" ht="21.75" customHeight="1" x14ac:dyDescent="0.3">
      <c r="A30" s="202" t="str">
        <f>Headings!F7</f>
        <v>Page 7</v>
      </c>
      <c r="B30" s="202"/>
      <c r="C30" s="202"/>
      <c r="D30" s="202"/>
      <c r="E30" s="202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Headings!E8</f>
        <v>August 2017 Metro Transit Sales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s="54" customFormat="1" ht="18" customHeight="1" x14ac:dyDescent="0.25">
      <c r="A5" s="39">
        <v>2007</v>
      </c>
      <c r="B5" s="40">
        <v>442042299.67999995</v>
      </c>
      <c r="C5" s="83" t="s">
        <v>91</v>
      </c>
      <c r="D5" s="52">
        <v>0</v>
      </c>
      <c r="E5" s="43">
        <v>0</v>
      </c>
    </row>
    <row r="6" spans="1:5" s="54" customFormat="1" ht="18" customHeight="1" x14ac:dyDescent="0.25">
      <c r="A6" s="44">
        <v>2008</v>
      </c>
      <c r="B6" s="45">
        <v>432934212.59000003</v>
      </c>
      <c r="C6" s="46">
        <v>-2.06045600083824E-2</v>
      </c>
      <c r="D6" s="47">
        <v>0</v>
      </c>
      <c r="E6" s="48">
        <v>0</v>
      </c>
    </row>
    <row r="7" spans="1:5" s="54" customFormat="1" ht="18" customHeight="1" x14ac:dyDescent="0.25">
      <c r="A7" s="44">
        <v>2009</v>
      </c>
      <c r="B7" s="45">
        <v>376904265.79065436</v>
      </c>
      <c r="C7" s="46">
        <v>-0.12941907839565336</v>
      </c>
      <c r="D7" s="47">
        <v>0</v>
      </c>
      <c r="E7" s="48">
        <v>0</v>
      </c>
    </row>
    <row r="8" spans="1:5" s="54" customFormat="1" ht="18" customHeight="1" x14ac:dyDescent="0.25">
      <c r="A8" s="44">
        <v>2010</v>
      </c>
      <c r="B8" s="45">
        <v>375199113.66660088</v>
      </c>
      <c r="C8" s="46">
        <v>-4.5240987667689581E-3</v>
      </c>
      <c r="D8" s="47">
        <v>0</v>
      </c>
      <c r="E8" s="48">
        <v>0</v>
      </c>
    </row>
    <row r="9" spans="1:5" s="54" customFormat="1" ht="18" customHeight="1" x14ac:dyDescent="0.25">
      <c r="A9" s="44">
        <v>2011</v>
      </c>
      <c r="B9" s="45">
        <v>399483215.29509997</v>
      </c>
      <c r="C9" s="46">
        <v>6.4723238259239979E-2</v>
      </c>
      <c r="D9" s="47">
        <v>0</v>
      </c>
      <c r="E9" s="48">
        <v>0</v>
      </c>
    </row>
    <row r="10" spans="1:5" s="54" customFormat="1" ht="18" customHeight="1" x14ac:dyDescent="0.25">
      <c r="A10" s="44">
        <v>2012</v>
      </c>
      <c r="B10" s="45">
        <v>412549491.71823603</v>
      </c>
      <c r="C10" s="46">
        <v>3.2707948476593529E-2</v>
      </c>
      <c r="D10" s="47">
        <v>0</v>
      </c>
      <c r="E10" s="48">
        <v>0</v>
      </c>
    </row>
    <row r="11" spans="1:5" s="54" customFormat="1" ht="18" customHeight="1" x14ac:dyDescent="0.25">
      <c r="A11" s="44">
        <v>2013</v>
      </c>
      <c r="B11" s="45">
        <v>442835694.9931376</v>
      </c>
      <c r="C11" s="47">
        <v>7.3412290847243433E-2</v>
      </c>
      <c r="D11" s="47">
        <v>0</v>
      </c>
      <c r="E11" s="48">
        <v>0</v>
      </c>
    </row>
    <row r="12" spans="1:5" s="54" customFormat="1" ht="18" customHeight="1" x14ac:dyDescent="0.25">
      <c r="A12" s="44">
        <v>2014</v>
      </c>
      <c r="B12" s="45">
        <v>479433577.19999999</v>
      </c>
      <c r="C12" s="46">
        <v>8.2644381698791403E-2</v>
      </c>
      <c r="D12" s="47">
        <v>0</v>
      </c>
      <c r="E12" s="48">
        <v>0</v>
      </c>
    </row>
    <row r="13" spans="1:5" s="54" customFormat="1" ht="18" customHeight="1" x14ac:dyDescent="0.25">
      <c r="A13" s="44">
        <v>2015</v>
      </c>
      <c r="B13" s="45">
        <v>526663507.63999999</v>
      </c>
      <c r="C13" s="46">
        <v>9.8511937181858356E-2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2016</v>
      </c>
      <c r="B14" s="50">
        <v>566774755.12</v>
      </c>
      <c r="C14" s="51">
        <v>7.6161053306579296E-2</v>
      </c>
      <c r="D14" s="56">
        <v>0</v>
      </c>
      <c r="E14" s="86">
        <v>0</v>
      </c>
    </row>
    <row r="15" spans="1:5" s="54" customFormat="1" ht="18" customHeight="1" thickTop="1" x14ac:dyDescent="0.25">
      <c r="A15" s="44">
        <v>2017</v>
      </c>
      <c r="B15" s="45">
        <v>588394495</v>
      </c>
      <c r="C15" s="46">
        <v>3.8145206159407419E-2</v>
      </c>
      <c r="D15" s="47">
        <v>-1.0340725903636216E-2</v>
      </c>
      <c r="E15" s="48">
        <v>-6148000.9890868664</v>
      </c>
    </row>
    <row r="16" spans="1:5" s="54" customFormat="1" ht="18" customHeight="1" x14ac:dyDescent="0.25">
      <c r="A16" s="44">
        <v>2018</v>
      </c>
      <c r="B16" s="45">
        <v>630375276.26781011</v>
      </c>
      <c r="C16" s="46">
        <v>7.1348018420549719E-2</v>
      </c>
      <c r="D16" s="47">
        <v>-5.0791551451171424E-3</v>
      </c>
      <c r="E16" s="48">
        <v>-3218119.1542702913</v>
      </c>
    </row>
    <row r="17" spans="1:5" s="54" customFormat="1" ht="18" customHeight="1" x14ac:dyDescent="0.25">
      <c r="A17" s="44">
        <v>2019</v>
      </c>
      <c r="B17" s="45">
        <v>664849218.73893785</v>
      </c>
      <c r="C17" s="46">
        <v>5.4687967261713766E-2</v>
      </c>
      <c r="D17" s="47">
        <v>4.9202582330429845E-3</v>
      </c>
      <c r="E17" s="48">
        <v>3255213.351937294</v>
      </c>
    </row>
    <row r="18" spans="1:5" s="54" customFormat="1" ht="18" customHeight="1" x14ac:dyDescent="0.25">
      <c r="A18" s="44">
        <v>2020</v>
      </c>
      <c r="B18" s="45">
        <v>690052649.92916703</v>
      </c>
      <c r="C18" s="46">
        <v>3.790849185027878E-2</v>
      </c>
      <c r="D18" s="47">
        <v>6.6147198462225276E-3</v>
      </c>
      <c r="E18" s="48">
        <v>4534510.442209959</v>
      </c>
    </row>
    <row r="19" spans="1:5" s="54" customFormat="1" ht="18" customHeight="1" x14ac:dyDescent="0.25">
      <c r="A19" s="44">
        <v>2021</v>
      </c>
      <c r="B19" s="45">
        <v>717320963.33951974</v>
      </c>
      <c r="C19" s="46">
        <v>3.9516279537730625E-2</v>
      </c>
      <c r="D19" s="47">
        <v>5.6115322818870439E-3</v>
      </c>
      <c r="E19" s="48">
        <v>4002807.8567477465</v>
      </c>
    </row>
    <row r="20" spans="1:5" s="54" customFormat="1" ht="18" customHeight="1" x14ac:dyDescent="0.25">
      <c r="A20" s="44">
        <v>2022</v>
      </c>
      <c r="B20" s="45">
        <v>747817074.5392139</v>
      </c>
      <c r="C20" s="46">
        <v>4.2513899297907276E-2</v>
      </c>
      <c r="D20" s="47">
        <v>3.3317592846151545E-3</v>
      </c>
      <c r="E20" s="48">
        <v>2483272.8140354156</v>
      </c>
    </row>
    <row r="21" spans="1:5" s="54" customFormat="1" ht="18" customHeight="1" x14ac:dyDescent="0.25">
      <c r="A21" s="44">
        <v>2023</v>
      </c>
      <c r="B21" s="45">
        <v>776585397.448632</v>
      </c>
      <c r="C21" s="46">
        <v>3.8469732624311082E-2</v>
      </c>
      <c r="D21" s="47">
        <v>1.51927336985902E-3</v>
      </c>
      <c r="E21" s="48">
        <v>1178055.7250736952</v>
      </c>
    </row>
    <row r="22" spans="1:5" s="54" customFormat="1" ht="18" customHeight="1" x14ac:dyDescent="0.25">
      <c r="A22" s="44">
        <v>2024</v>
      </c>
      <c r="B22" s="45">
        <v>804279148.31629908</v>
      </c>
      <c r="C22" s="46">
        <v>3.5660921462921102E-2</v>
      </c>
      <c r="D22" s="47">
        <v>-2.1823447587931977E-4</v>
      </c>
      <c r="E22" s="48">
        <v>-175559.75158381462</v>
      </c>
    </row>
    <row r="23" spans="1:5" s="54" customFormat="1" ht="18" customHeight="1" x14ac:dyDescent="0.25">
      <c r="A23" s="44">
        <v>2025</v>
      </c>
      <c r="B23" s="45">
        <v>831100584.31971276</v>
      </c>
      <c r="C23" s="46">
        <v>3.3348416478983012E-2</v>
      </c>
      <c r="D23" s="47">
        <v>-2.0272915704523387E-3</v>
      </c>
      <c r="E23" s="48">
        <v>-1688305.897102952</v>
      </c>
    </row>
    <row r="24" spans="1:5" s="54" customFormat="1" ht="18" customHeight="1" x14ac:dyDescent="0.25">
      <c r="A24" s="44">
        <v>2026</v>
      </c>
      <c r="B24" s="45">
        <v>857512398.71516335</v>
      </c>
      <c r="C24" s="46">
        <v>3.1779323578589036E-2</v>
      </c>
      <c r="D24" s="47">
        <v>-2.5677585144818771E-3</v>
      </c>
      <c r="E24" s="48">
        <v>-2207553.2266685963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41</v>
      </c>
      <c r="B26" s="3"/>
      <c r="C26" s="3"/>
    </row>
    <row r="27" spans="1:5" ht="21.75" customHeight="1" x14ac:dyDescent="0.3">
      <c r="A27" s="30" t="s">
        <v>216</v>
      </c>
      <c r="B27" s="3"/>
      <c r="C27" s="3"/>
    </row>
    <row r="28" spans="1:5" ht="21.75" customHeight="1" x14ac:dyDescent="0.3">
      <c r="A28" s="143" t="s">
        <v>172</v>
      </c>
      <c r="B28" s="3"/>
      <c r="C28" s="3"/>
    </row>
    <row r="29" spans="1:5" ht="21.75" customHeight="1" x14ac:dyDescent="0.3">
      <c r="A29" s="141"/>
      <c r="B29" s="161"/>
    </row>
    <row r="30" spans="1:5" ht="21.75" customHeight="1" x14ac:dyDescent="0.3">
      <c r="A30" s="202" t="str">
        <f>Headings!F8</f>
        <v>Page 8</v>
      </c>
      <c r="B30" s="203"/>
      <c r="C30" s="203"/>
      <c r="D30" s="203"/>
      <c r="E30" s="21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9" t="str">
        <f>Headings!E9</f>
        <v>August 2017 Mental Health Sales Tax Forecast</v>
      </c>
      <c r="B1" s="210"/>
      <c r="C1" s="210"/>
      <c r="D1" s="210"/>
      <c r="E1" s="210"/>
    </row>
    <row r="2" spans="1:5" ht="21.75" customHeight="1" x14ac:dyDescent="0.3">
      <c r="A2" s="209" t="s">
        <v>97</v>
      </c>
      <c r="B2" s="210"/>
      <c r="C2" s="210"/>
      <c r="D2" s="210"/>
      <c r="E2" s="210"/>
    </row>
    <row r="4" spans="1:5" ht="66" customHeight="1" x14ac:dyDescent="0.3">
      <c r="A4" s="21" t="s">
        <v>122</v>
      </c>
      <c r="B4" s="32" t="s">
        <v>93</v>
      </c>
      <c r="C4" s="32" t="s">
        <v>38</v>
      </c>
      <c r="D4" s="24" t="str">
        <f>Headings!E49</f>
        <v>% Change from July 2017 Forecast</v>
      </c>
      <c r="E4" s="36" t="str">
        <f>Headings!F49</f>
        <v>$ Change from July 2017 Forecast</v>
      </c>
    </row>
    <row r="5" spans="1:5" ht="18" customHeight="1" x14ac:dyDescent="0.3">
      <c r="A5" s="39">
        <v>2007</v>
      </c>
      <c r="B5" s="40" t="s">
        <v>91</v>
      </c>
      <c r="C5" s="41" t="s">
        <v>91</v>
      </c>
      <c r="D5" s="52" t="s">
        <v>91</v>
      </c>
      <c r="E5" s="43" t="s">
        <v>91</v>
      </c>
    </row>
    <row r="6" spans="1:5" ht="18" customHeight="1" x14ac:dyDescent="0.3">
      <c r="A6" s="44">
        <v>2008</v>
      </c>
      <c r="B6" s="45">
        <v>35564903.519999996</v>
      </c>
      <c r="C6" s="46" t="s">
        <v>91</v>
      </c>
      <c r="D6" s="47" t="s">
        <v>91</v>
      </c>
      <c r="E6" s="48" t="s">
        <v>91</v>
      </c>
    </row>
    <row r="7" spans="1:5" ht="18" customHeight="1" x14ac:dyDescent="0.3">
      <c r="A7" s="44">
        <v>2009</v>
      </c>
      <c r="B7" s="45">
        <v>41773812.241183825</v>
      </c>
      <c r="C7" s="46">
        <v>0.17457965878333503</v>
      </c>
      <c r="D7" s="47">
        <v>0</v>
      </c>
      <c r="E7" s="48">
        <v>0</v>
      </c>
    </row>
    <row r="8" spans="1:5" ht="18" customHeight="1" x14ac:dyDescent="0.3">
      <c r="A8" s="44">
        <v>2010</v>
      </c>
      <c r="B8" s="45">
        <v>40717980.148511201</v>
      </c>
      <c r="C8" s="46">
        <v>-2.5274975780920084E-2</v>
      </c>
      <c r="D8" s="47">
        <v>0</v>
      </c>
      <c r="E8" s="48">
        <v>0</v>
      </c>
    </row>
    <row r="9" spans="1:5" ht="18" customHeight="1" x14ac:dyDescent="0.3">
      <c r="A9" s="44">
        <v>2011</v>
      </c>
      <c r="B9" s="45">
        <v>43099477.537233301</v>
      </c>
      <c r="C9" s="46">
        <v>5.8487611125012329E-2</v>
      </c>
      <c r="D9" s="47">
        <v>0</v>
      </c>
      <c r="E9" s="48">
        <v>0</v>
      </c>
    </row>
    <row r="10" spans="1:5" ht="18" customHeight="1" x14ac:dyDescent="0.3">
      <c r="A10" s="44">
        <v>2012</v>
      </c>
      <c r="B10" s="45">
        <v>45000360</v>
      </c>
      <c r="C10" s="46">
        <v>4.4104536096163605E-2</v>
      </c>
      <c r="D10" s="47">
        <v>0</v>
      </c>
      <c r="E10" s="48">
        <v>0</v>
      </c>
    </row>
    <row r="11" spans="1:5" ht="18" customHeight="1" x14ac:dyDescent="0.3">
      <c r="A11" s="44">
        <v>2013</v>
      </c>
      <c r="B11" s="45">
        <v>48298262.639202163</v>
      </c>
      <c r="C11" s="47">
        <v>7.3286139026491393E-2</v>
      </c>
      <c r="D11" s="47">
        <v>0</v>
      </c>
      <c r="E11" s="48">
        <v>0</v>
      </c>
    </row>
    <row r="12" spans="1:5" ht="18" customHeight="1" x14ac:dyDescent="0.3">
      <c r="A12" s="44">
        <v>2014</v>
      </c>
      <c r="B12" s="45">
        <v>52288413.001330756</v>
      </c>
      <c r="C12" s="46">
        <v>8.2614780410132482E-2</v>
      </c>
      <c r="D12" s="47">
        <v>0</v>
      </c>
      <c r="E12" s="48">
        <v>0</v>
      </c>
    </row>
    <row r="13" spans="1:5" ht="18" customHeight="1" x14ac:dyDescent="0.3">
      <c r="A13" s="44">
        <v>2015</v>
      </c>
      <c r="B13" s="45">
        <v>57487652.461434349</v>
      </c>
      <c r="C13" s="46">
        <v>9.9433873810078621E-2</v>
      </c>
      <c r="D13" s="47">
        <v>0</v>
      </c>
      <c r="E13" s="48">
        <v>0</v>
      </c>
    </row>
    <row r="14" spans="1:5" ht="18" customHeight="1" thickBot="1" x14ac:dyDescent="0.35">
      <c r="A14" s="44">
        <v>2016</v>
      </c>
      <c r="B14" s="45">
        <v>61907549.661434352</v>
      </c>
      <c r="C14" s="46">
        <v>7.6884287507914761E-2</v>
      </c>
      <c r="D14" s="47">
        <v>0</v>
      </c>
      <c r="E14" s="48">
        <v>0</v>
      </c>
    </row>
    <row r="15" spans="1:5" ht="18" customHeight="1" thickTop="1" x14ac:dyDescent="0.3">
      <c r="A15" s="169">
        <v>2017</v>
      </c>
      <c r="B15" s="165">
        <v>64212314</v>
      </c>
      <c r="C15" s="166">
        <v>3.7229132006841636E-2</v>
      </c>
      <c r="D15" s="167">
        <v>-1.0095954905615989E-2</v>
      </c>
      <c r="E15" s="168">
        <v>-654896.43136819452</v>
      </c>
    </row>
    <row r="16" spans="1:5" ht="18" customHeight="1" x14ac:dyDescent="0.3">
      <c r="A16" s="44">
        <v>2018</v>
      </c>
      <c r="B16" s="45">
        <v>68700577.7110333</v>
      </c>
      <c r="C16" s="46">
        <v>6.9897242934327197E-2</v>
      </c>
      <c r="D16" s="47">
        <v>-5.1366025861468989E-3</v>
      </c>
      <c r="E16" s="48">
        <v>-354709.56722059846</v>
      </c>
    </row>
    <row r="17" spans="1:5" ht="18" customHeight="1" x14ac:dyDescent="0.3">
      <c r="A17" s="44">
        <v>2019</v>
      </c>
      <c r="B17" s="45">
        <v>72470883.471749201</v>
      </c>
      <c r="C17" s="46">
        <v>5.4880262820706793E-2</v>
      </c>
      <c r="D17" s="47">
        <v>4.9397322890232243E-3</v>
      </c>
      <c r="E17" s="48">
        <v>356227.09660810232</v>
      </c>
    </row>
    <row r="18" spans="1:5" ht="18" customHeight="1" x14ac:dyDescent="0.3">
      <c r="A18" s="44">
        <v>2020</v>
      </c>
      <c r="B18" s="45">
        <v>75223338.936021104</v>
      </c>
      <c r="C18" s="46">
        <v>3.7980156062880965E-2</v>
      </c>
      <c r="D18" s="47">
        <v>6.6509193613701889E-3</v>
      </c>
      <c r="E18" s="48">
        <v>496998.86200262606</v>
      </c>
    </row>
    <row r="19" spans="1:5" ht="18" customHeight="1" x14ac:dyDescent="0.3">
      <c r="A19" s="44">
        <v>2021</v>
      </c>
      <c r="B19" s="45">
        <v>78198536.522893891</v>
      </c>
      <c r="C19" s="46">
        <v>3.9551522558753271E-2</v>
      </c>
      <c r="D19" s="47">
        <v>5.6601118200598766E-3</v>
      </c>
      <c r="E19" s="48">
        <v>440121.32497088611</v>
      </c>
    </row>
    <row r="20" spans="1:5" ht="18" customHeight="1" x14ac:dyDescent="0.3">
      <c r="A20" s="44">
        <v>2022</v>
      </c>
      <c r="B20" s="45">
        <v>81525195.847744897</v>
      </c>
      <c r="C20" s="46">
        <v>4.2541196712512219E-2</v>
      </c>
      <c r="D20" s="47">
        <v>3.3861069035272529E-3</v>
      </c>
      <c r="E20" s="48">
        <v>275121.43787138164</v>
      </c>
    </row>
    <row r="21" spans="1:5" ht="18" customHeight="1" x14ac:dyDescent="0.3">
      <c r="A21" s="44">
        <v>2023</v>
      </c>
      <c r="B21" s="45">
        <v>84662589.329515889</v>
      </c>
      <c r="C21" s="46">
        <v>3.8483728240657378E-2</v>
      </c>
      <c r="D21" s="47">
        <v>1.576488765949513E-3</v>
      </c>
      <c r="E21" s="48">
        <v>133259.53880828619</v>
      </c>
    </row>
    <row r="22" spans="1:5" ht="18" customHeight="1" x14ac:dyDescent="0.3">
      <c r="A22" s="44">
        <v>2024</v>
      </c>
      <c r="B22" s="45">
        <v>87681675.40184772</v>
      </c>
      <c r="C22" s="46">
        <v>3.566021422497756E-2</v>
      </c>
      <c r="D22" s="47">
        <v>-1.6120601658276001E-4</v>
      </c>
      <c r="E22" s="48">
        <v>-14137.092603221536</v>
      </c>
    </row>
    <row r="23" spans="1:5" s="117" customFormat="1" ht="18" customHeight="1" x14ac:dyDescent="0.3">
      <c r="A23" s="44">
        <v>2025</v>
      </c>
      <c r="B23" s="45">
        <v>90605691.843996242</v>
      </c>
      <c r="C23" s="46">
        <v>3.3348090450458168E-2</v>
      </c>
      <c r="D23" s="47">
        <v>-1.9700304010752401E-3</v>
      </c>
      <c r="E23" s="48">
        <v>-178848.30403926969</v>
      </c>
    </row>
    <row r="24" spans="1:5" s="160" customFormat="1" ht="18" customHeight="1" x14ac:dyDescent="0.3">
      <c r="A24" s="44">
        <v>2026</v>
      </c>
      <c r="B24" s="45">
        <v>93484195.1909872</v>
      </c>
      <c r="C24" s="46">
        <v>3.1769564233857794E-2</v>
      </c>
      <c r="D24" s="47">
        <v>-2.5112484106772914E-3</v>
      </c>
      <c r="E24" s="48">
        <v>-235353.06661128998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34</v>
      </c>
      <c r="B26" s="3"/>
      <c r="C26" s="3"/>
    </row>
    <row r="27" spans="1:5" ht="21.75" customHeight="1" x14ac:dyDescent="0.3">
      <c r="A27" s="80" t="s">
        <v>217</v>
      </c>
      <c r="B27" s="3"/>
      <c r="C27" s="3"/>
    </row>
    <row r="28" spans="1:5" ht="21.75" customHeight="1" x14ac:dyDescent="0.3">
      <c r="A28" s="143" t="s">
        <v>173</v>
      </c>
      <c r="B28" s="3"/>
      <c r="C28" s="3"/>
    </row>
    <row r="29" spans="1:5" ht="21.75" customHeight="1" x14ac:dyDescent="0.3">
      <c r="A29" s="141"/>
    </row>
    <row r="30" spans="1:5" ht="21.75" customHeight="1" x14ac:dyDescent="0.3">
      <c r="A30" s="202" t="str">
        <f>Headings!F9</f>
        <v>Page 9</v>
      </c>
      <c r="B30" s="203"/>
      <c r="C30" s="203"/>
      <c r="D30" s="203"/>
      <c r="E30" s="21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2017-08-28T20:20:46Z</cp:lastPrinted>
  <dcterms:created xsi:type="dcterms:W3CDTF">2010-06-11T22:06:58Z</dcterms:created>
  <dcterms:modified xsi:type="dcterms:W3CDTF">2017-08-28T20:20:48Z</dcterms:modified>
</cp:coreProperties>
</file>