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-15" yWindow="285" windowWidth="18285" windowHeight="9540" tabRatio="838"/>
  </bookViews>
  <sheets>
    <sheet name="Contents" sheetId="20" r:id="rId1"/>
    <sheet name="Countywide AV" sheetId="16" r:id="rId2"/>
    <sheet name="Unincorporated AV" sheetId="18" r:id="rId3"/>
    <sheet name="Countywide NC" sheetId="17" r:id="rId4"/>
    <sheet name="Unincorporated NC" sheetId="19" r:id="rId5"/>
    <sheet name="Sales and Use Taxbase" sheetId="26" r:id="rId6"/>
    <sheet name="Local Sales Tax" sheetId="1" r:id="rId7"/>
    <sheet name="Transit Sales Tax" sheetId="8" r:id="rId8"/>
    <sheet name="Mental Health Sales Tax" sheetId="21" r:id="rId9"/>
    <sheet name="CJ Sales Tax" sheetId="9" r:id="rId10"/>
    <sheet name="Hotel Sales Tax" sheetId="10" r:id="rId11"/>
    <sheet name="Rental Car Sales Tax" sheetId="11" r:id="rId12"/>
    <sheet name="REET" sheetId="4" r:id="rId13"/>
    <sheet name="Investment Pool Nom" sheetId="5" r:id="rId14"/>
    <sheet name="Investment Pool Real" sheetId="35" r:id="rId15"/>
    <sheet name="CPI-U" sheetId="34" r:id="rId16"/>
    <sheet name="CPI-W" sheetId="7" r:id="rId17"/>
    <sheet name="Seattle CPI-U" sheetId="33" r:id="rId18"/>
    <sheet name="Seattle CPI-W" sheetId="13" r:id="rId19"/>
    <sheet name="COLA(new)" sheetId="62" r:id="rId20"/>
    <sheet name="Pharmaceuticals PPI" sheetId="14" r:id="rId21"/>
    <sheet name="Transportation CPI" sheetId="15" r:id="rId22"/>
    <sheet name="Retail Gas" sheetId="37" r:id="rId23"/>
    <sheet name="Diesel and Gas" sheetId="32" r:id="rId24"/>
    <sheet name="Docs" sheetId="36" r:id="rId25"/>
    <sheet name="Gambling" sheetId="60" r:id="rId26"/>
    <sheet name="Gambling2" sheetId="69" r:id="rId27"/>
    <sheet name="E911" sheetId="61" r:id="rId28"/>
    <sheet name="Delinquencies" sheetId="66" r:id="rId29"/>
    <sheet name="CX" sheetId="39" r:id="rId30"/>
    <sheet name="DD-MH" sheetId="40" r:id="rId31"/>
    <sheet name="Veterans" sheetId="41" r:id="rId32"/>
    <sheet name="ICRI" sheetId="55" r:id="rId33"/>
    <sheet name="AFIS" sheetId="42" r:id="rId34"/>
    <sheet name="Parks" sheetId="43" r:id="rId35"/>
    <sheet name="YSC" sheetId="45" r:id="rId36"/>
    <sheet name="Veterans_Lid" sheetId="46" r:id="rId37"/>
    <sheet name="PSERN" sheetId="63" r:id="rId38"/>
    <sheet name="BSFK" sheetId="64" r:id="rId39"/>
    <sheet name="EMS" sheetId="48" r:id="rId40"/>
    <sheet name="CF" sheetId="49" r:id="rId41"/>
    <sheet name="Roads" sheetId="50" r:id="rId42"/>
    <sheet name="Roads2" sheetId="68" r:id="rId43"/>
    <sheet name="Flood" sheetId="56" r:id="rId44"/>
    <sheet name="Marine(Base)" sheetId="70" r:id="rId45"/>
    <sheet name="Marine(Alt)" sheetId="52" r:id="rId46"/>
    <sheet name="Transit" sheetId="53" r:id="rId47"/>
    <sheet name="UTGO" sheetId="54" r:id="rId48"/>
    <sheet name="Appendix" sheetId="38" r:id="rId49"/>
    <sheet name="Headings" sheetId="29" r:id="rId50"/>
  </sheets>
  <definedNames>
    <definedName name="_xlnm.Print_Area" localSheetId="33">AFIS!$A$1:$E$30</definedName>
    <definedName name="_xlnm.Print_Area" localSheetId="48">Appendix!$A$1:$D$29</definedName>
    <definedName name="_xlnm.Print_Area" localSheetId="38">BSFK!$A$1:$E$30</definedName>
    <definedName name="_xlnm.Print_Area" localSheetId="40">CF!$A$1:$E$30</definedName>
    <definedName name="_xlnm.Print_Area" localSheetId="9">'CJ Sales Tax'!$A$1:$E$30</definedName>
    <definedName name="_xlnm.Print_Area" localSheetId="19">'COLA(new)'!$A$1:$D$30</definedName>
    <definedName name="_xlnm.Print_Area" localSheetId="0">Contents!$A$1:$F$32</definedName>
    <definedName name="_xlnm.Print_Area" localSheetId="1">'Countywide AV'!$A$1:$E$30</definedName>
    <definedName name="_xlnm.Print_Area" localSheetId="3">'Countywide NC'!$A$1:$E$30</definedName>
    <definedName name="_xlnm.Print_Area" localSheetId="15">'CPI-U'!$A$1:$D$30</definedName>
    <definedName name="_xlnm.Print_Area" localSheetId="16">'CPI-W'!$A$1:$D$30</definedName>
    <definedName name="_xlnm.Print_Area" localSheetId="29">CX!$A$1:$E$30</definedName>
    <definedName name="_xlnm.Print_Area" localSheetId="30">'DD-MH'!$A$1:$E$30</definedName>
    <definedName name="_xlnm.Print_Area" localSheetId="28">Delinquencies!$A$1:$E$30</definedName>
    <definedName name="_xlnm.Print_Area" localSheetId="23">'Diesel and Gas'!$A$1:$E$30</definedName>
    <definedName name="_xlnm.Print_Area" localSheetId="24">Docs!$A$1:$E$30</definedName>
    <definedName name="_xlnm.Print_Area" localSheetId="27">'E911'!$A$1:$E$30</definedName>
    <definedName name="_xlnm.Print_Area" localSheetId="39">EMS!$A$1:$E$30</definedName>
    <definedName name="_xlnm.Print_Area" localSheetId="43">Flood!$A$1:$E$30</definedName>
    <definedName name="_xlnm.Print_Area" localSheetId="25">Gambling!$A$1:$E$30</definedName>
    <definedName name="_xlnm.Print_Area" localSheetId="26">Gambling2!$A$1:$E$30</definedName>
    <definedName name="_xlnm.Print_Area" localSheetId="10">'Hotel Sales Tax'!$A$1:$E$30</definedName>
    <definedName name="_xlnm.Print_Area" localSheetId="32">ICRI!$A$1:$E$30</definedName>
    <definedName name="_xlnm.Print_Area" localSheetId="13">'Investment Pool Nom'!$A$1:$D$30</definedName>
    <definedName name="_xlnm.Print_Area" localSheetId="14">'Investment Pool Real'!$A$1:$D$30</definedName>
    <definedName name="_xlnm.Print_Area" localSheetId="6">'Local Sales Tax'!$A$1:$E$30</definedName>
    <definedName name="_xlnm.Print_Area" localSheetId="45">'Marine(Alt)'!$A$1:$E$30</definedName>
    <definedName name="_xlnm.Print_Area" localSheetId="44">'Marine(Base)'!$A$1:$E$30</definedName>
    <definedName name="_xlnm.Print_Area" localSheetId="8">'Mental Health Sales Tax'!$A$1:$E$30</definedName>
    <definedName name="_xlnm.Print_Area" localSheetId="34">Parks!$A$1:$E$30</definedName>
    <definedName name="_xlnm.Print_Area" localSheetId="20">'Pharmaceuticals PPI'!$A$1:$D$30</definedName>
    <definedName name="_xlnm.Print_Area" localSheetId="37">PSERN!$A$1:$E$30</definedName>
    <definedName name="_xlnm.Print_Area" localSheetId="12">REET!$A$1:$E$30</definedName>
    <definedName name="_xlnm.Print_Area" localSheetId="11">'Rental Car Sales Tax'!$A$1:$E$30</definedName>
    <definedName name="_xlnm.Print_Area" localSheetId="22">'Retail Gas'!$A$1:$E$30</definedName>
    <definedName name="_xlnm.Print_Area" localSheetId="41">Roads!$A$1:$E$30</definedName>
    <definedName name="_xlnm.Print_Area" localSheetId="42">Roads2!$A$1:$E$29</definedName>
    <definedName name="_xlnm.Print_Area" localSheetId="5">'Sales and Use Taxbase'!$A$1:$E$30</definedName>
    <definedName name="_xlnm.Print_Area" localSheetId="17">'Seattle CPI-U'!$A$1:$D$30</definedName>
    <definedName name="_xlnm.Print_Area" localSheetId="18">'Seattle CPI-W'!$A$1:$D$30</definedName>
    <definedName name="_xlnm.Print_Area" localSheetId="46">Transit!$A$1:$E$30</definedName>
    <definedName name="_xlnm.Print_Area" localSheetId="7">'Transit Sales Tax'!$A$1:$E$30</definedName>
    <definedName name="_xlnm.Print_Area" localSheetId="21">'Transportation CPI'!$A$1:$D$30</definedName>
    <definedName name="_xlnm.Print_Area" localSheetId="2">'Unincorporated AV'!$A$1:$E$30</definedName>
    <definedName name="_xlnm.Print_Area" localSheetId="4">'Unincorporated NC'!$A$1:$E$30</definedName>
    <definedName name="_xlnm.Print_Area" localSheetId="47">UTGO!$A$1:$E$30</definedName>
    <definedName name="_xlnm.Print_Area" localSheetId="31">Veterans!$A$1:$E$30</definedName>
    <definedName name="_xlnm.Print_Area" localSheetId="36">Veterans_Lid!$A$1:$E$30</definedName>
    <definedName name="_xlnm.Print_Area" localSheetId="35">YSC!$A$1:$E$30</definedName>
  </definedNames>
  <calcPr calcId="145621"/>
</workbook>
</file>

<file path=xl/calcChain.xml><?xml version="1.0" encoding="utf-8"?>
<calcChain xmlns="http://schemas.openxmlformats.org/spreadsheetml/2006/main">
  <c r="E44" i="29" l="1"/>
  <c r="E45" i="29"/>
  <c r="A1" i="52" l="1"/>
  <c r="A30" i="52"/>
  <c r="F45" i="29"/>
  <c r="G45" i="29"/>
  <c r="G44" i="29"/>
  <c r="F46" i="29"/>
  <c r="F47" i="29"/>
  <c r="A30" i="70"/>
  <c r="E4" i="70"/>
  <c r="D4" i="70"/>
  <c r="A27" i="68" l="1"/>
  <c r="A30" i="50"/>
  <c r="G2" i="29"/>
  <c r="G28" i="29"/>
  <c r="F42" i="29"/>
  <c r="G41" i="29"/>
  <c r="G42" i="29"/>
  <c r="A30" i="69" l="1"/>
  <c r="A30" i="60"/>
  <c r="E4" i="69"/>
  <c r="D4" i="69"/>
  <c r="F3" i="29" l="1"/>
  <c r="F4" i="29"/>
  <c r="F5" i="29"/>
  <c r="F6" i="29"/>
  <c r="F7" i="29"/>
  <c r="F8" i="29"/>
  <c r="F9" i="29"/>
  <c r="F10" i="29"/>
  <c r="F11" i="29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27" i="29"/>
  <c r="F28" i="29"/>
  <c r="F29" i="29"/>
  <c r="F30" i="29"/>
  <c r="F31" i="29"/>
  <c r="F32" i="29"/>
  <c r="F33" i="29"/>
  <c r="F34" i="29"/>
  <c r="F35" i="29"/>
  <c r="F36" i="29"/>
  <c r="F37" i="29"/>
  <c r="F38" i="29"/>
  <c r="F39" i="29"/>
  <c r="F40" i="29"/>
  <c r="F41" i="29"/>
  <c r="F43" i="29"/>
  <c r="F44" i="29"/>
  <c r="F2" i="29"/>
  <c r="G3" i="29"/>
  <c r="G4" i="29"/>
  <c r="G5" i="29"/>
  <c r="G6" i="29"/>
  <c r="G7" i="29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9" i="29"/>
  <c r="G30" i="29"/>
  <c r="G31" i="29"/>
  <c r="G32" i="29"/>
  <c r="G33" i="29"/>
  <c r="G34" i="29"/>
  <c r="G35" i="29"/>
  <c r="G36" i="29"/>
  <c r="G37" i="29"/>
  <c r="G38" i="29"/>
  <c r="G39" i="29"/>
  <c r="G40" i="29"/>
  <c r="G43" i="29"/>
  <c r="G46" i="29"/>
  <c r="G47" i="29"/>
  <c r="A30" i="64"/>
  <c r="E38" i="29" l="1"/>
  <c r="A1" i="64" s="1"/>
  <c r="D4" i="15" l="1"/>
  <c r="A30" i="66" l="1"/>
  <c r="E4" i="66"/>
  <c r="D4" i="66"/>
  <c r="A30" i="54" l="1"/>
  <c r="E47" i="29"/>
  <c r="A1" i="54" s="1"/>
  <c r="A30" i="63" l="1"/>
  <c r="E37" i="29"/>
  <c r="A1" i="63" s="1"/>
  <c r="A1" i="66" l="1"/>
  <c r="E4" i="64" l="1"/>
  <c r="D4" i="64"/>
  <c r="E4" i="63"/>
  <c r="D4" i="63"/>
  <c r="A30" i="62" l="1"/>
  <c r="A30" i="21" l="1"/>
  <c r="E4" i="61" l="1"/>
  <c r="E4" i="60"/>
  <c r="D4" i="60"/>
  <c r="A30" i="9" l="1"/>
  <c r="D4" i="16" l="1"/>
  <c r="E4" i="16"/>
  <c r="A30" i="16"/>
  <c r="D4" i="18"/>
  <c r="E4" i="18"/>
  <c r="A30" i="18"/>
  <c r="D4" i="17"/>
  <c r="E4" i="17"/>
  <c r="A30" i="17"/>
  <c r="D4" i="19"/>
  <c r="E4" i="19"/>
  <c r="A30" i="19"/>
  <c r="D4" i="26"/>
  <c r="E4" i="26"/>
  <c r="A30" i="26"/>
  <c r="D4" i="1"/>
  <c r="E4" i="1"/>
  <c r="A30" i="1"/>
  <c r="D4" i="8"/>
  <c r="E4" i="8"/>
  <c r="A30" i="8"/>
  <c r="D4" i="21"/>
  <c r="E4" i="21"/>
  <c r="D4" i="9"/>
  <c r="E4" i="9"/>
  <c r="D4" i="10"/>
  <c r="E4" i="10"/>
  <c r="A30" i="10"/>
  <c r="D4" i="11"/>
  <c r="E4" i="11"/>
  <c r="A30" i="11"/>
  <c r="D4" i="4"/>
  <c r="E4" i="4"/>
  <c r="A30" i="4"/>
  <c r="D4" i="5"/>
  <c r="A30" i="5"/>
  <c r="D4" i="35"/>
  <c r="A30" i="35"/>
  <c r="D4" i="34"/>
  <c r="A30" i="34"/>
  <c r="D4" i="7"/>
  <c r="A30" i="7"/>
  <c r="D4" i="33"/>
  <c r="A30" i="33"/>
  <c r="D4" i="13"/>
  <c r="A30" i="13"/>
  <c r="D4" i="14"/>
  <c r="A30" i="14"/>
  <c r="A30" i="15"/>
  <c r="D4" i="37"/>
  <c r="E4" i="37"/>
  <c r="A30" i="37"/>
  <c r="A30" i="32"/>
  <c r="D4" i="36"/>
  <c r="E4" i="36"/>
  <c r="A30" i="36"/>
  <c r="D4" i="61"/>
  <c r="A30" i="61"/>
  <c r="D4" i="39"/>
  <c r="E4" i="39"/>
  <c r="A30" i="39"/>
  <c r="D4" i="40"/>
  <c r="E4" i="40"/>
  <c r="A30" i="40"/>
  <c r="D4" i="41"/>
  <c r="E4" i="41"/>
  <c r="A30" i="41"/>
  <c r="D4" i="55"/>
  <c r="E4" i="55"/>
  <c r="A30" i="55"/>
  <c r="D4" i="42"/>
  <c r="E4" i="42"/>
  <c r="A30" i="42"/>
  <c r="D4" i="43"/>
  <c r="E4" i="43"/>
  <c r="A30" i="43"/>
  <c r="D4" i="45"/>
  <c r="E4" i="45"/>
  <c r="A30" i="45"/>
  <c r="D4" i="46"/>
  <c r="E4" i="46"/>
  <c r="A30" i="46"/>
  <c r="D4" i="48"/>
  <c r="E4" i="48"/>
  <c r="A30" i="48"/>
  <c r="D4" i="49"/>
  <c r="E4" i="49"/>
  <c r="A30" i="49"/>
  <c r="D4" i="50"/>
  <c r="E4" i="50"/>
  <c r="D4" i="56"/>
  <c r="E4" i="56"/>
  <c r="A30" i="56"/>
  <c r="D4" i="52"/>
  <c r="E4" i="52"/>
  <c r="D4" i="53"/>
  <c r="E4" i="53"/>
  <c r="A30" i="53"/>
  <c r="D4" i="54"/>
  <c r="E4" i="54"/>
  <c r="E2" i="29"/>
  <c r="A1" i="16" s="1"/>
  <c r="E3" i="29"/>
  <c r="A1" i="18" s="1"/>
  <c r="E4" i="29"/>
  <c r="A1" i="17" s="1"/>
  <c r="E5" i="29"/>
  <c r="A1" i="19" s="1"/>
  <c r="E6" i="29"/>
  <c r="A1" i="26" s="1"/>
  <c r="E7" i="29"/>
  <c r="A1" i="1" s="1"/>
  <c r="E8" i="29"/>
  <c r="A1" i="8" s="1"/>
  <c r="E9" i="29"/>
  <c r="A1" i="21" s="1"/>
  <c r="E10" i="29"/>
  <c r="A1" i="9" s="1"/>
  <c r="E11" i="29"/>
  <c r="A1" i="10" s="1"/>
  <c r="E12" i="29"/>
  <c r="A1" i="11" s="1"/>
  <c r="E13" i="29"/>
  <c r="A1" i="4" s="1"/>
  <c r="E14" i="29"/>
  <c r="A1" i="5" s="1"/>
  <c r="E15" i="29"/>
  <c r="A1" i="35" s="1"/>
  <c r="E16" i="29"/>
  <c r="A1" i="34" s="1"/>
  <c r="E17" i="29"/>
  <c r="A1" i="7" s="1"/>
  <c r="E18" i="29"/>
  <c r="A1" i="33" s="1"/>
  <c r="E19" i="29"/>
  <c r="A1" i="13" s="1"/>
  <c r="E20" i="29"/>
  <c r="A1" i="62" s="1"/>
  <c r="E21" i="29"/>
  <c r="A1" i="14" s="1"/>
  <c r="E22" i="29"/>
  <c r="A1" i="15" s="1"/>
  <c r="E23" i="29"/>
  <c r="A1" i="37" s="1"/>
  <c r="E24" i="29"/>
  <c r="E25" i="29"/>
  <c r="A1" i="36" s="1"/>
  <c r="E26" i="29"/>
  <c r="E27" i="29"/>
  <c r="A1" i="61" s="1"/>
  <c r="E29" i="29"/>
  <c r="A1" i="39" s="1"/>
  <c r="E30" i="29"/>
  <c r="A1" i="40" s="1"/>
  <c r="E31" i="29"/>
  <c r="A1" i="41" s="1"/>
  <c r="E32" i="29"/>
  <c r="A1" i="55" s="1"/>
  <c r="E33" i="29"/>
  <c r="A1" i="42" s="1"/>
  <c r="E34" i="29"/>
  <c r="A1" i="43" s="1"/>
  <c r="E35" i="29"/>
  <c r="A1" i="45" s="1"/>
  <c r="E36" i="29"/>
  <c r="A1" i="46" s="1"/>
  <c r="E39" i="29"/>
  <c r="A1" i="48" s="1"/>
  <c r="E40" i="29"/>
  <c r="A1" i="49" s="1"/>
  <c r="E41" i="29"/>
  <c r="A1" i="50" s="1"/>
  <c r="E43" i="29"/>
  <c r="A1" i="56" s="1"/>
  <c r="E46" i="29"/>
  <c r="A1" i="70" l="1"/>
  <c r="A1" i="69"/>
  <c r="A1" i="60"/>
  <c r="A1" i="53"/>
</calcChain>
</file>

<file path=xl/sharedStrings.xml><?xml version="1.0" encoding="utf-8"?>
<sst xmlns="http://schemas.openxmlformats.org/spreadsheetml/2006/main" count="1233" uniqueCount="281">
  <si>
    <t>Page 37</t>
  </si>
  <si>
    <t>Page 38</t>
  </si>
  <si>
    <t>Page 39</t>
  </si>
  <si>
    <t>Page 40</t>
  </si>
  <si>
    <t>Notes:</t>
  </si>
  <si>
    <t>Seattle Annual CPI-U</t>
  </si>
  <si>
    <t>YOY Change</t>
  </si>
  <si>
    <t>Recorded Documents</t>
  </si>
  <si>
    <t>Q3 2015</t>
  </si>
  <si>
    <t>Page 1</t>
  </si>
  <si>
    <t xml:space="preserve">The Investment Pool Real Rate of Return Forecast is deflated by the </t>
  </si>
  <si>
    <t>National CPI-W</t>
  </si>
  <si>
    <t>Retail Gas</t>
  </si>
  <si>
    <t>Vets &amp; Human Services</t>
  </si>
  <si>
    <t>Veteran's Aid</t>
  </si>
  <si>
    <t>Transit</t>
  </si>
  <si>
    <t>UTGO</t>
  </si>
  <si>
    <t>Seattle CPI-U</t>
  </si>
  <si>
    <t>Page 6</t>
  </si>
  <si>
    <t>Diesel and Gasoline</t>
  </si>
  <si>
    <t>Q4 2015</t>
  </si>
  <si>
    <t>Q2 2015</t>
  </si>
  <si>
    <t>1. Values are nominal annual returns for the King County investment pool.</t>
  </si>
  <si>
    <t>In addition, all sales tax forecasts have been adjusted for delinquent payments,</t>
  </si>
  <si>
    <t>Q4 2016</t>
  </si>
  <si>
    <t>Q1 2016</t>
  </si>
  <si>
    <t>Veterans Aid Property Tax</t>
  </si>
  <si>
    <t>Transit Property Tax</t>
  </si>
  <si>
    <t>Unincorporated Area/Roads Property Tax Levy</t>
  </si>
  <si>
    <t>AFIS Lid Lift</t>
  </si>
  <si>
    <t>Children and Family Justice Center Lid Lift</t>
  </si>
  <si>
    <t>NH Sliver and Triangle</t>
  </si>
  <si>
    <t>North Highline Y (remainder)</t>
  </si>
  <si>
    <t>King County Sales and Use Taxbase</t>
  </si>
  <si>
    <t>Area</t>
  </si>
  <si>
    <t>1. Distribution is 0.1% of countywide taxable sales less sales at lodging establishments with</t>
  </si>
  <si>
    <t>Annual Change</t>
  </si>
  <si>
    <t>Page 26</t>
  </si>
  <si>
    <t>Diesel &amp; Gas Wholesale</t>
  </si>
  <si>
    <t>Annual Growth</t>
  </si>
  <si>
    <t>The Local Option and Criminal Justice Sales Tax Forecasts</t>
  </si>
  <si>
    <t>Outyear COLA Comparison</t>
  </si>
  <si>
    <t>1. Distribution is 0.9% of countywide taxable sales less sales at lodging establishments with</t>
  </si>
  <si>
    <t>Mental Health Sales Tax</t>
  </si>
  <si>
    <t>Seattle CPI-W</t>
  </si>
  <si>
    <t>Veterans and Human Services Lid Lift</t>
  </si>
  <si>
    <t xml:space="preserve">1. Values are real annual returns for the King County investment pool using </t>
  </si>
  <si>
    <t>EMS</t>
  </si>
  <si>
    <t>Conservation Futures</t>
  </si>
  <si>
    <t>Flood</t>
  </si>
  <si>
    <t>Page 27</t>
  </si>
  <si>
    <t>Page 28</t>
  </si>
  <si>
    <t>Page 29</t>
  </si>
  <si>
    <t>Page 30</t>
  </si>
  <si>
    <t>Page 31</t>
  </si>
  <si>
    <t>Page 32</t>
  </si>
  <si>
    <t>Metro Transit Sales Tax</t>
  </si>
  <si>
    <t>Page 18</t>
  </si>
  <si>
    <t>Page 19</t>
  </si>
  <si>
    <t>Page 20</t>
  </si>
  <si>
    <t>Emergency Medical Services (EMS) Property Tax</t>
  </si>
  <si>
    <t>1. Series CUUR0000SAT. Values are annual growth.</t>
  </si>
  <si>
    <t>Page 16</t>
  </si>
  <si>
    <t>Page 17</t>
  </si>
  <si>
    <t>Page 21</t>
  </si>
  <si>
    <t>Page 22</t>
  </si>
  <si>
    <t xml:space="preserve">1. Distribution is 1% of taxable sales in unincorporated KC and 0.15% of taxable sales in </t>
  </si>
  <si>
    <t>have been adjusted for the annexations listed above. (Pages 7 &amp; 10)</t>
  </si>
  <si>
    <t>Investment Pool Real Rate of Return</t>
  </si>
  <si>
    <t>1. Values listed are the sum of official public records, recorded maps and marriage records.</t>
  </si>
  <si>
    <t>National CPI-U</t>
  </si>
  <si>
    <t>include mitigation payments in outyears and deduct the 1% DOR admin fee.</t>
  </si>
  <si>
    <t>Parks</t>
  </si>
  <si>
    <t>UTGO Bond Property Tax</t>
  </si>
  <si>
    <t>Current Expense</t>
  </si>
  <si>
    <t>Countywide Assessed Value</t>
  </si>
  <si>
    <t xml:space="preserve">The Uninc Area Assessed Value, Uninc New Construction and UAL/Roads Levy </t>
  </si>
  <si>
    <t>Page 2</t>
  </si>
  <si>
    <t>Page 3</t>
  </si>
  <si>
    <t>Page 4</t>
  </si>
  <si>
    <t>Page 5</t>
  </si>
  <si>
    <t>Conservation Futures Property Tax</t>
  </si>
  <si>
    <t>Flood District Property Tax</t>
  </si>
  <si>
    <t>Investment Pool Real Rate of Return:</t>
  </si>
  <si>
    <t>Page 11</t>
  </si>
  <si>
    <t>Page 12</t>
  </si>
  <si>
    <t>Page 13</t>
  </si>
  <si>
    <t>Page 14</t>
  </si>
  <si>
    <t>Page 15</t>
  </si>
  <si>
    <t>Unincorporated New Construction</t>
  </si>
  <si>
    <t>Unincorporated Assessed Value</t>
  </si>
  <si>
    <t>Quarter</t>
  </si>
  <si>
    <t>Diesel</t>
  </si>
  <si>
    <t>Gasoline</t>
  </si>
  <si>
    <t>-</t>
  </si>
  <si>
    <t>Year</t>
  </si>
  <si>
    <t>Value</t>
  </si>
  <si>
    <t>Date Annexed</t>
  </si>
  <si>
    <t>REET data presents 0.25% of King County's 0.50% real estate tax. (Page 13)</t>
  </si>
  <si>
    <t>Page 10</t>
  </si>
  <si>
    <t>1. Distribution is 0.25% of taxable real estate sales in unincorporated King County.</t>
  </si>
  <si>
    <t>Office of Economic and Financial Analysis</t>
  </si>
  <si>
    <t>Criminal Justice Sales Tax</t>
  </si>
  <si>
    <t>Local and Option Sales Tax</t>
  </si>
  <si>
    <t>Category</t>
  </si>
  <si>
    <t>Forecast</t>
  </si>
  <si>
    <t>Type</t>
  </si>
  <si>
    <t>Link</t>
  </si>
  <si>
    <t>1. Series PCU446110446110. Values are annual growth.</t>
  </si>
  <si>
    <t>Q1 2015</t>
  </si>
  <si>
    <t>DD/MH</t>
  </si>
  <si>
    <t>AFIS</t>
  </si>
  <si>
    <t>Annexation Assumptions:</t>
  </si>
  <si>
    <t>Rental Car Sales Tax</t>
  </si>
  <si>
    <t>Countywide New Construction</t>
  </si>
  <si>
    <t>New COLA</t>
  </si>
  <si>
    <t>Pharmaceuticals PPI</t>
  </si>
  <si>
    <t>Transportation CPI</t>
  </si>
  <si>
    <t>Hotel Sales Tax</t>
  </si>
  <si>
    <t>Contents</t>
  </si>
  <si>
    <t>Property tax adjustments:</t>
  </si>
  <si>
    <t>Inter-County River</t>
  </si>
  <si>
    <t>Page 41</t>
  </si>
  <si>
    <t>1. Distribution is 1% of taxable sales on rental cars within King County.</t>
  </si>
  <si>
    <t>Investment Pool Nominal Rate of Return</t>
  </si>
  <si>
    <t>Real Estate Excise Tax (REET 1)</t>
  </si>
  <si>
    <t>Sales and Use Taxbase</t>
  </si>
  <si>
    <t>Tax Year</t>
  </si>
  <si>
    <t>Inter County River Improvement Property Tax</t>
  </si>
  <si>
    <t>1. Series CUURA423SAO. Values are annual growth.</t>
  </si>
  <si>
    <t>1. Unincorporated new construction values are affected by annexations (see appendix).</t>
  </si>
  <si>
    <t>COLA Comparison</t>
  </si>
  <si>
    <t>Page 35</t>
  </si>
  <si>
    <t>Page 36</t>
  </si>
  <si>
    <t>Page 43</t>
  </si>
  <si>
    <t>Q2 2016</t>
  </si>
  <si>
    <t>Q3 2016</t>
  </si>
  <si>
    <t>Current Expense Property Tax</t>
  </si>
  <si>
    <t>1. Values are total levy amounts and have not been adjusted for undercollections.</t>
  </si>
  <si>
    <t>Page 7</t>
  </si>
  <si>
    <t>Page 8</t>
  </si>
  <si>
    <t>Page 9</t>
  </si>
  <si>
    <t>1. Values are tax receipts reported for all taxable gambling activities.</t>
  </si>
  <si>
    <t>Sales tax adjustments:</t>
  </si>
  <si>
    <t>Retail Gas Prices</t>
  </si>
  <si>
    <t>Children &amp; Family Center</t>
  </si>
  <si>
    <t>UAL/Roads</t>
  </si>
  <si>
    <t>Renton West Hill</t>
  </si>
  <si>
    <t>1. Values are for Seattle, WA, regular grades, regular formulations as quoted by the Energy</t>
  </si>
  <si>
    <t>1. Values are total levy amounts and have been adjusted for undercollections.</t>
  </si>
  <si>
    <t>1. Distribution is 2% of taxable sales on accomodations within King County.</t>
  </si>
  <si>
    <t>Page 23</t>
  </si>
  <si>
    <t>Page 24</t>
  </si>
  <si>
    <t>1. Series CUUR0000SAO. Values are annual growth.</t>
  </si>
  <si>
    <t>Parks Lid Lift</t>
  </si>
  <si>
    <t>Gambling Tax</t>
  </si>
  <si>
    <t>E-911 Tax</t>
  </si>
  <si>
    <t>Page 42</t>
  </si>
  <si>
    <t>Q1 2017</t>
  </si>
  <si>
    <t>Q2 2017</t>
  </si>
  <si>
    <t>Q3 2017</t>
  </si>
  <si>
    <t>Q4 2017</t>
  </si>
  <si>
    <t>Page 33</t>
  </si>
  <si>
    <t>Page 34</t>
  </si>
  <si>
    <t>Appendix</t>
  </si>
  <si>
    <t>These forecasts are presented on accrual basis. (Pages 7 thru 10)</t>
  </si>
  <si>
    <t>REET Adjustments:</t>
  </si>
  <si>
    <t>Page 25</t>
  </si>
  <si>
    <t>The REET Forecast has been adjusted for the annexations listed above.</t>
  </si>
  <si>
    <t>Q1 2018</t>
  </si>
  <si>
    <t>Q2 2018</t>
  </si>
  <si>
    <t>Q3 2018</t>
  </si>
  <si>
    <t>Q4 2018</t>
  </si>
  <si>
    <t>1. Includes taxable value only.</t>
  </si>
  <si>
    <t>1. Actual values are taxable sales for King County as reported by the Washington DOR.</t>
  </si>
  <si>
    <t>Klahanie</t>
  </si>
  <si>
    <t xml:space="preserve">1. Distribution is 0.1% of countywide sales allocated 10% to counties and 90% by population </t>
  </si>
  <si>
    <t>Dev. Disabilities &amp; Mental Health Property Tax</t>
  </si>
  <si>
    <t>3. The EMS levy is a six-year levy in effect from 2014-2019.</t>
  </si>
  <si>
    <t>2. 2011 value includes approximately $10M in one-time sales tax amnesty proceeds.</t>
  </si>
  <si>
    <t>2. 2011 value includes approximately $1.1M in one-time sales tax amnesty proceeds.</t>
  </si>
  <si>
    <t xml:space="preserve">    between the City of Seattle and King County.</t>
  </si>
  <si>
    <t>1. Values are tax revenues for cellular (regular and prepaid), landline and VOIP accounts.</t>
  </si>
  <si>
    <t>Q1 2019</t>
  </si>
  <si>
    <t>Q2 2019</t>
  </si>
  <si>
    <t>Q3 2019</t>
  </si>
  <si>
    <t>Q4 2019</t>
  </si>
  <si>
    <t>1. Values are the "Grand Recapitulation" amounts as listed by King County Dept. of</t>
  </si>
  <si>
    <t xml:space="preserve">1. Values are local area new construction only. Change in state assessed utility value </t>
  </si>
  <si>
    <t xml:space="preserve">    to cities/counties per WA DOR.</t>
  </si>
  <si>
    <t xml:space="preserve">    incorporated cities per WA DOR. </t>
  </si>
  <si>
    <t>2. King County stopped receiving hotel taxes within the City of Bellevue starting in 2013.</t>
  </si>
  <si>
    <t>1. Series CWUR0000SAO. Values are annual growth.</t>
  </si>
  <si>
    <t xml:space="preserve">1. Series CWURA423SAO. Values are year over year change from June of </t>
  </si>
  <si>
    <t>3. The values for 2014-2019 are for the Parks lid lift approved by voters in 2013.</t>
  </si>
  <si>
    <t>1. The COLA values are calculated as 95% of the Seattle CPI-W where the CPI-W</t>
  </si>
  <si>
    <t xml:space="preserve">    value is the average of the six most recent July-June tax year values less the</t>
  </si>
  <si>
    <t xml:space="preserve">    average of the six prior July-June values.</t>
  </si>
  <si>
    <t>PSERN</t>
  </si>
  <si>
    <t>Page 44</t>
  </si>
  <si>
    <t>Property Tax Deliquencies</t>
  </si>
  <si>
    <t>BSFK</t>
  </si>
  <si>
    <t xml:space="preserve">    center account per RCW 67.28.180.</t>
  </si>
  <si>
    <t>June-June Seattle CPI-W</t>
  </si>
  <si>
    <t xml:space="preserve">2. There are multiple COLA agreements and this forecast only applies to those </t>
  </si>
  <si>
    <t>Page 45</t>
  </si>
  <si>
    <t>3. The PSERN levy is in effect from 2016-2024.</t>
  </si>
  <si>
    <t>Roads addendum</t>
  </si>
  <si>
    <t>Page 46</t>
  </si>
  <si>
    <t>3. 2016 value incorporates the Jan. 2016 annexation of Klahanie to the City of Samammish.</t>
  </si>
  <si>
    <t>3. Actual values are quarterly on an accrual basis as listed in EBS, Fund 000001110.</t>
  </si>
  <si>
    <t xml:space="preserve">    Forecast includes the 1% DOR administrative fee.</t>
  </si>
  <si>
    <t xml:space="preserve">3. Forecast values are total levy amounts and do not reflect reduced collections within each </t>
  </si>
  <si>
    <t xml:space="preserve">    year due to annexations except for the 2016 value which includes the impact of the </t>
  </si>
  <si>
    <t xml:space="preserve">    Klahanie annexation to the City of Sammamish.</t>
  </si>
  <si>
    <t>Annexation Area</t>
  </si>
  <si>
    <t>UAL/Roads Levy Annexation Reduction</t>
  </si>
  <si>
    <t>UAL/Roads
Levy Rate</t>
  </si>
  <si>
    <t xml:space="preserve">Annexation Area 
Assessed Value </t>
  </si>
  <si>
    <t>Best Start For Kids</t>
  </si>
  <si>
    <t>new</t>
  </si>
  <si>
    <t>East Federal Way</t>
  </si>
  <si>
    <t>NH Sliver + Triangle</t>
  </si>
  <si>
    <t>-North Highline Y
-Renton West Hill
-East Fed. Way</t>
  </si>
  <si>
    <t>Page 47</t>
  </si>
  <si>
    <t>3. Forecasts for 2016 and beyond are affected by annexations (see appendix).</t>
  </si>
  <si>
    <t>3. Levy amounts do not reflect forecasted new construction impacts from the TDR/TIF ILA</t>
  </si>
  <si>
    <t>Forecasts have been adjusted for the annexations listed above. (Pages 3, 5, 41)</t>
  </si>
  <si>
    <t>1. Forecast diesel values are average annual Tacoma rack price for</t>
  </si>
  <si>
    <t xml:space="preserve">2. Forecast gasoline values are WA state fuel prices for UNL </t>
  </si>
  <si>
    <t xml:space="preserve">    Regular 9.0 RVP excluding delivery charges and taxes per Linwood, LLC.</t>
  </si>
  <si>
    <t>2. Forecasts for 2016 and beyond are affected by annexations (see appendix).</t>
  </si>
  <si>
    <t xml:space="preserve">    Assessments and include both taxable and non-taxable value.</t>
  </si>
  <si>
    <t>2. Unincorporated assessed values are affected by annexations (see appendix).</t>
  </si>
  <si>
    <t xml:space="preserve">    not included.</t>
  </si>
  <si>
    <t>2. Change in state assessed utility value not included.</t>
  </si>
  <si>
    <t xml:space="preserve">    60 or more rooms, which are capped at 0.6% per WA DOR.</t>
  </si>
  <si>
    <t xml:space="preserve">    60 or more rooms, which do not pay MIDD sales tax per WA DOR.</t>
  </si>
  <si>
    <t>2. 2011 value includes $0.3M in one-time sales tax amnesty proceeds.</t>
  </si>
  <si>
    <t>3. From 2016-2020 revenues received will be deposited in the State's stadium and exhibition</t>
  </si>
  <si>
    <t>2. King County also collects REET 2 (another identical 0.25%, not shown here).</t>
  </si>
  <si>
    <t xml:space="preserve">    STB CPI-U to adjust nominal values.</t>
  </si>
  <si>
    <t xml:space="preserve">    prior year to June of current year.</t>
  </si>
  <si>
    <t xml:space="preserve">    units on the "new COLA" formula.</t>
  </si>
  <si>
    <t xml:space="preserve">    Information Administration (EIA) in $/gallon.</t>
  </si>
  <si>
    <t>2. Limited bond debt service included in CX Levy in 2013 and thereafter.</t>
  </si>
  <si>
    <t>2. AFIS is a six-year lid lift in effect from 2013-2018.</t>
  </si>
  <si>
    <t>2. Values for 2008-2013 include the Parks Operating &amp; Expansion lid lifts (expired in 2013).</t>
  </si>
  <si>
    <t>2. The C&amp;FJC lid lift is a nine-year lid lift in effect from 2013-2021.</t>
  </si>
  <si>
    <t>2. "PSERN" is an acronym for the Puget Sound Emergency Radio Network.</t>
  </si>
  <si>
    <t>2. The BSFK levy is in effect from 2016 thru 2021.</t>
  </si>
  <si>
    <t>2. The previous existing EMS levy expired in 2013.</t>
  </si>
  <si>
    <t>2. The UAL/Roads levy values are affected by annexations (see appendix).</t>
  </si>
  <si>
    <t>Seattle CPI-U mean forecast. Series CUURA423SAO.</t>
  </si>
  <si>
    <t>2. 2011 value includes approximately $2M in one-time sales tax amnesty proceeds.</t>
  </si>
  <si>
    <t>1. Actual values are quarterly as listed in EBS, Fund 000000010, Acct. 31911.</t>
  </si>
  <si>
    <t>July 2016 King County Economic and Revenue Forecast</t>
  </si>
  <si>
    <t>$ Change from March 2016 Forecast</t>
  </si>
  <si>
    <t># Change from March 2016 Forecast</t>
  </si>
  <si>
    <t>July</t>
  </si>
  <si>
    <t>Marine (Base)</t>
  </si>
  <si>
    <t>Marine (Alternative)</t>
  </si>
  <si>
    <t>2. Forecast utilizes actual values through April 2016.</t>
  </si>
  <si>
    <t>2. The V&amp;HS lid lift is a six-year lid lift in effect from 2012-2017. 2018-2023 values are</t>
  </si>
  <si>
    <t xml:space="preserve">    provided for information only and assume a continuation of the existing levy parameters.</t>
  </si>
  <si>
    <t>Marine Levy Property Tax</t>
  </si>
  <si>
    <t>Forecast (Base)</t>
  </si>
  <si>
    <t>Forecast (Alternative)</t>
  </si>
  <si>
    <t xml:space="preserve">1. Values reflect proposed 2017 levy rate of $.0125. </t>
  </si>
  <si>
    <t>July 2016 Diesel &amp; Gasoline Dollar per Gallon Forecasts</t>
  </si>
  <si>
    <t>July 2016 UAL/Roads Property Tax Annexation Addendum</t>
  </si>
  <si>
    <t>Page 48</t>
  </si>
  <si>
    <t>2016 Population Est.</t>
  </si>
  <si>
    <t>% Change from March 2016 Forecast</t>
  </si>
  <si>
    <t>P&amp;I on Property Taxes</t>
  </si>
  <si>
    <t xml:space="preserve">    King County's ultra-low sulfur diesel purchases per Linwood, LLC.</t>
  </si>
  <si>
    <t>Penalties and Interest on Delinquent Property Taxes</t>
  </si>
  <si>
    <t xml:space="preserve">2. Forecast is provided for information and to ensure forecast compliance if new levy </t>
  </si>
  <si>
    <t xml:space="preserve">    rate is approved. Approval of the forecast does not imply approval of the rate proposal.</t>
  </si>
  <si>
    <t>Approved by the King County Forecast Council on July 21, 2016 (KCFC 2016-03)</t>
  </si>
  <si>
    <t>Expires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</si>
</sst>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&quot;$&quot;#,##0"/>
    <numFmt numFmtId="167" formatCode="&quot;$&quot;#,##0.00"/>
    <numFmt numFmtId="168" formatCode="&quot;$&quot;#,##0;\(&quot;$&quot;#,##0\)"/>
    <numFmt numFmtId="169" formatCode="#,##0;\(#,##0\)"/>
    <numFmt numFmtId="170" formatCode="&quot;$&quot;#,##0.00;\(&quot;$&quot;#,##0.00\)"/>
    <numFmt numFmtId="171" formatCode="_(* #,##0_);_(* \(#,##0\);_(* &quot;-&quot;??_);_(@_)"/>
  </numFmts>
  <fonts count="24" x14ac:knownFonts="1">
    <font>
      <sz val="10"/>
      <name val="Verdana"/>
    </font>
    <font>
      <sz val="11"/>
      <color theme="1"/>
      <name val="Calibri"/>
      <family val="2"/>
      <scheme val="minor"/>
    </font>
    <font>
      <sz val="16"/>
      <name val="Arial Narrow"/>
      <family val="2"/>
    </font>
    <font>
      <sz val="18"/>
      <name val="Arial Narrow"/>
      <family val="2"/>
    </font>
    <font>
      <sz val="8"/>
      <name val="Verdana"/>
      <family val="2"/>
    </font>
    <font>
      <sz val="10"/>
      <name val="Arial Narrow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8"/>
      <name val="Verdana"/>
      <family val="2"/>
    </font>
    <font>
      <b/>
      <sz val="11"/>
      <name val="Arial Narrow"/>
      <family val="2"/>
    </font>
    <font>
      <sz val="14"/>
      <name val="Arial Narrow"/>
      <family val="2"/>
    </font>
    <font>
      <sz val="18"/>
      <name val="Arial Narrow"/>
      <family val="2"/>
    </font>
    <font>
      <u/>
      <sz val="14"/>
      <name val="Arial Narrow"/>
      <family val="2"/>
    </font>
    <font>
      <sz val="14"/>
      <name val="Arial Narrow"/>
      <family val="2"/>
    </font>
    <font>
      <u/>
      <sz val="11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sz val="10"/>
      <name val="Verdana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sz val="14"/>
      <color indexed="55"/>
      <name val="Arial Narrow"/>
      <family val="2"/>
    </font>
    <font>
      <sz val="10"/>
      <name val="Verdana"/>
      <family val="2"/>
    </font>
    <font>
      <sz val="16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</borders>
  <cellStyleXfs count="12">
    <xf numFmtId="0" fontId="0" fillId="0" borderId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20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0" fontId="2" fillId="2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/>
    <xf numFmtId="10" fontId="5" fillId="2" borderId="0" xfId="0" applyNumberFormat="1" applyFont="1" applyFill="1" applyBorder="1" applyAlignment="1"/>
    <xf numFmtId="0" fontId="5" fillId="2" borderId="0" xfId="0" applyFont="1" applyFill="1" applyBorder="1" applyAlignment="1"/>
    <xf numFmtId="0" fontId="5" fillId="2" borderId="0" xfId="0" applyFont="1" applyFill="1" applyBorder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0" fillId="2" borderId="0" xfId="0" applyFill="1" applyAlignment="1"/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/>
    <xf numFmtId="0" fontId="3" fillId="2" borderId="5" xfId="0" applyFont="1" applyFill="1" applyBorder="1" applyAlignment="1">
      <alignment horizontal="center" vertical="center"/>
    </xf>
    <xf numFmtId="0" fontId="2" fillId="2" borderId="0" xfId="0" applyFont="1" applyFill="1" applyAlignment="1"/>
    <xf numFmtId="0" fontId="6" fillId="2" borderId="0" xfId="0" applyFont="1" applyFill="1" applyBorder="1"/>
    <xf numFmtId="0" fontId="2" fillId="2" borderId="1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/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wrapText="1"/>
    </xf>
    <xf numFmtId="3" fontId="10" fillId="2" borderId="0" xfId="0" applyNumberFormat="1" applyFont="1" applyFill="1" applyBorder="1" applyAlignment="1"/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/>
    <xf numFmtId="0" fontId="2" fillId="2" borderId="0" xfId="0" applyFont="1" applyFill="1" applyAlignment="1">
      <alignment horizontal="center"/>
    </xf>
    <xf numFmtId="0" fontId="10" fillId="2" borderId="0" xfId="0" applyFont="1" applyFill="1" applyAlignment="1"/>
    <xf numFmtId="0" fontId="10" fillId="2" borderId="0" xfId="0" applyFont="1" applyFill="1" applyAlignment="1">
      <alignment vertical="center"/>
    </xf>
    <xf numFmtId="37" fontId="2" fillId="2" borderId="12" xfId="0" applyNumberFormat="1" applyFont="1" applyFill="1" applyBorder="1" applyAlignment="1">
      <alignment horizontal="center" vertical="center"/>
    </xf>
    <xf numFmtId="37" fontId="2" fillId="2" borderId="8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6" fillId="2" borderId="0" xfId="0" applyFont="1" applyFill="1" applyBorder="1" applyAlignment="1"/>
    <xf numFmtId="0" fontId="11" fillId="2" borderId="8" xfId="0" applyFont="1" applyFill="1" applyBorder="1" applyAlignment="1">
      <alignment horizontal="center" vertical="center" wrapText="1"/>
    </xf>
    <xf numFmtId="168" fontId="2" fillId="2" borderId="0" xfId="0" applyNumberFormat="1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left" vertical="center"/>
    </xf>
    <xf numFmtId="0" fontId="19" fillId="2" borderId="6" xfId="0" applyFont="1" applyFill="1" applyBorder="1" applyAlignment="1">
      <alignment horizontal="center" vertical="center"/>
    </xf>
    <xf numFmtId="166" fontId="19" fillId="2" borderId="4" xfId="0" applyNumberFormat="1" applyFont="1" applyFill="1" applyBorder="1" applyAlignment="1">
      <alignment horizontal="center" vertical="center"/>
    </xf>
    <xf numFmtId="10" fontId="19" fillId="2" borderId="6" xfId="0" applyNumberFormat="1" applyFont="1" applyFill="1" applyBorder="1" applyAlignment="1">
      <alignment horizontal="center" vertical="center"/>
    </xf>
    <xf numFmtId="10" fontId="19" fillId="2" borderId="4" xfId="0" applyNumberFormat="1" applyFont="1" applyFill="1" applyBorder="1" applyAlignment="1">
      <alignment horizontal="center" vertical="center"/>
    </xf>
    <xf numFmtId="168" fontId="19" fillId="2" borderId="12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166" fontId="19" fillId="2" borderId="5" xfId="0" applyNumberFormat="1" applyFont="1" applyFill="1" applyBorder="1" applyAlignment="1">
      <alignment horizontal="center" vertical="center"/>
    </xf>
    <xf numFmtId="10" fontId="19" fillId="2" borderId="0" xfId="0" applyNumberFormat="1" applyFont="1" applyFill="1" applyBorder="1" applyAlignment="1">
      <alignment horizontal="center" vertical="center"/>
    </xf>
    <xf numFmtId="10" fontId="19" fillId="2" borderId="8" xfId="0" applyNumberFormat="1" applyFont="1" applyFill="1" applyBorder="1" applyAlignment="1">
      <alignment horizontal="center" vertical="center"/>
    </xf>
    <xf numFmtId="168" fontId="19" fillId="2" borderId="8" xfId="0" applyNumberFormat="1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166" fontId="19" fillId="2" borderId="11" xfId="0" applyNumberFormat="1" applyFont="1" applyFill="1" applyBorder="1" applyAlignment="1">
      <alignment horizontal="center" vertical="center"/>
    </xf>
    <xf numFmtId="10" fontId="19" fillId="2" borderId="10" xfId="0" applyNumberFormat="1" applyFont="1" applyFill="1" applyBorder="1" applyAlignment="1">
      <alignment horizontal="center" vertical="center"/>
    </xf>
    <xf numFmtId="10" fontId="19" fillId="2" borderId="13" xfId="0" applyNumberFormat="1" applyFont="1" applyFill="1" applyBorder="1" applyAlignment="1">
      <alignment horizontal="center" vertical="center"/>
    </xf>
    <xf numFmtId="168" fontId="19" fillId="2" borderId="9" xfId="0" applyNumberFormat="1" applyFont="1" applyFill="1" applyBorder="1" applyAlignment="1">
      <alignment horizontal="center" vertical="center"/>
    </xf>
    <xf numFmtId="10" fontId="19" fillId="2" borderId="12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0" xfId="0" applyFont="1" applyFill="1" applyAlignment="1"/>
    <xf numFmtId="10" fontId="19" fillId="2" borderId="9" xfId="0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19" fillId="2" borderId="7" xfId="0" applyFont="1" applyFill="1" applyBorder="1" applyAlignment="1">
      <alignment horizontal="center" vertical="center"/>
    </xf>
    <xf numFmtId="166" fontId="19" fillId="2" borderId="13" xfId="0" applyNumberFormat="1" applyFont="1" applyFill="1" applyBorder="1" applyAlignment="1">
      <alignment horizontal="center" vertical="center"/>
    </xf>
    <xf numFmtId="10" fontId="19" fillId="2" borderId="7" xfId="0" applyNumberFormat="1" applyFont="1" applyFill="1" applyBorder="1" applyAlignment="1">
      <alignment horizontal="center" vertical="center"/>
    </xf>
    <xf numFmtId="10" fontId="19" fillId="2" borderId="14" xfId="0" applyNumberFormat="1" applyFont="1" applyFill="1" applyBorder="1" applyAlignment="1">
      <alignment horizontal="center" vertical="center"/>
    </xf>
    <xf numFmtId="10" fontId="19" fillId="2" borderId="5" xfId="0" applyNumberFormat="1" applyFont="1" applyFill="1" applyBorder="1" applyAlignment="1">
      <alignment horizontal="center" vertical="center"/>
    </xf>
    <xf numFmtId="10" fontId="19" fillId="2" borderId="11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/>
    <xf numFmtId="0" fontId="19" fillId="2" borderId="2" xfId="0" applyFont="1" applyFill="1" applyBorder="1" applyAlignment="1">
      <alignment horizontal="center" vertical="center"/>
    </xf>
    <xf numFmtId="0" fontId="19" fillId="2" borderId="0" xfId="0" applyFont="1" applyFill="1"/>
    <xf numFmtId="167" fontId="19" fillId="2" borderId="4" xfId="0" applyNumberFormat="1" applyFont="1" applyFill="1" applyBorder="1" applyAlignment="1">
      <alignment horizontal="center" vertical="center"/>
    </xf>
    <xf numFmtId="10" fontId="19" fillId="2" borderId="12" xfId="0" applyNumberFormat="1" applyFont="1" applyFill="1" applyBorder="1" applyAlignment="1">
      <alignment horizontal="center"/>
    </xf>
    <xf numFmtId="167" fontId="19" fillId="2" borderId="5" xfId="0" applyNumberFormat="1" applyFont="1" applyFill="1" applyBorder="1" applyAlignment="1">
      <alignment horizontal="center" vertical="center"/>
    </xf>
    <xf numFmtId="10" fontId="19" fillId="2" borderId="8" xfId="0" applyNumberFormat="1" applyFont="1" applyFill="1" applyBorder="1" applyAlignment="1">
      <alignment horizontal="center"/>
    </xf>
    <xf numFmtId="170" fontId="19" fillId="2" borderId="8" xfId="0" applyNumberFormat="1" applyFont="1" applyFill="1" applyBorder="1" applyAlignment="1">
      <alignment horizontal="center"/>
    </xf>
    <xf numFmtId="0" fontId="19" fillId="2" borderId="0" xfId="0" applyFont="1" applyFill="1" applyAlignment="1">
      <alignment horizontal="center" vertical="center"/>
    </xf>
    <xf numFmtId="10" fontId="21" fillId="2" borderId="5" xfId="0" applyNumberFormat="1" applyFont="1" applyFill="1" applyBorder="1" applyAlignment="1">
      <alignment horizontal="center" vertical="center"/>
    </xf>
    <xf numFmtId="10" fontId="21" fillId="2" borderId="8" xfId="0" applyNumberFormat="1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167" fontId="19" fillId="2" borderId="11" xfId="0" applyNumberFormat="1" applyFont="1" applyFill="1" applyBorder="1" applyAlignment="1">
      <alignment horizontal="center" vertical="center"/>
    </xf>
    <xf numFmtId="3" fontId="19" fillId="2" borderId="4" xfId="0" applyNumberFormat="1" applyFont="1" applyFill="1" applyBorder="1" applyAlignment="1">
      <alignment horizontal="center" vertical="center"/>
    </xf>
    <xf numFmtId="169" fontId="19" fillId="2" borderId="12" xfId="0" applyNumberFormat="1" applyFont="1" applyFill="1" applyBorder="1" applyAlignment="1">
      <alignment horizontal="center"/>
    </xf>
    <xf numFmtId="3" fontId="19" fillId="2" borderId="5" xfId="0" applyNumberFormat="1" applyFont="1" applyFill="1" applyBorder="1" applyAlignment="1">
      <alignment horizontal="center" vertical="center"/>
    </xf>
    <xf numFmtId="169" fontId="19" fillId="2" borderId="8" xfId="0" applyNumberFormat="1" applyFont="1" applyFill="1" applyBorder="1" applyAlignment="1">
      <alignment horizontal="center"/>
    </xf>
    <xf numFmtId="166" fontId="19" fillId="2" borderId="14" xfId="0" applyNumberFormat="1" applyFont="1" applyFill="1" applyBorder="1" applyAlignment="1">
      <alignment horizontal="center" vertical="center"/>
    </xf>
    <xf numFmtId="166" fontId="19" fillId="2" borderId="8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/>
    <xf numFmtId="168" fontId="19" fillId="2" borderId="0" xfId="0" applyNumberFormat="1" applyFont="1" applyFill="1" applyBorder="1" applyAlignment="1">
      <alignment horizontal="center" vertical="center"/>
    </xf>
    <xf numFmtId="0" fontId="10" fillId="2" borderId="0" xfId="0" quotePrefix="1" applyFont="1" applyFill="1" applyAlignment="1">
      <alignment vertical="center"/>
    </xf>
    <xf numFmtId="5" fontId="19" fillId="2" borderId="8" xfId="0" applyNumberFormat="1" applyFont="1" applyFill="1" applyBorder="1" applyAlignment="1">
      <alignment horizontal="center"/>
    </xf>
    <xf numFmtId="166" fontId="19" fillId="2" borderId="8" xfId="2" applyNumberFormat="1" applyFont="1" applyFill="1" applyBorder="1" applyAlignment="1">
      <alignment horizontal="center"/>
    </xf>
    <xf numFmtId="0" fontId="18" fillId="2" borderId="0" xfId="0" applyFont="1" applyFill="1"/>
    <xf numFmtId="10" fontId="10" fillId="2" borderId="6" xfId="0" applyNumberFormat="1" applyFont="1" applyFill="1" applyBorder="1" applyAlignment="1">
      <alignment horizontal="center" vertical="center"/>
    </xf>
    <xf numFmtId="10" fontId="10" fillId="2" borderId="8" xfId="0" applyNumberFormat="1" applyFont="1" applyFill="1" applyBorder="1" applyAlignment="1">
      <alignment horizontal="center" vertical="center"/>
    </xf>
    <xf numFmtId="168" fontId="10" fillId="2" borderId="8" xfId="0" applyNumberFormat="1" applyFont="1" applyFill="1" applyBorder="1" applyAlignment="1">
      <alignment horizontal="center" vertical="center"/>
    </xf>
    <xf numFmtId="168" fontId="19" fillId="2" borderId="14" xfId="0" applyNumberFormat="1" applyFont="1" applyFill="1" applyBorder="1" applyAlignment="1">
      <alignment horizontal="center" vertical="center"/>
    </xf>
    <xf numFmtId="10" fontId="10" fillId="2" borderId="4" xfId="0" applyNumberFormat="1" applyFont="1" applyFill="1" applyBorder="1" applyAlignment="1">
      <alignment horizontal="center" vertical="center"/>
    </xf>
    <xf numFmtId="10" fontId="21" fillId="2" borderId="4" xfId="0" applyNumberFormat="1" applyFont="1" applyFill="1" applyBorder="1" applyAlignment="1">
      <alignment horizontal="center" vertical="center"/>
    </xf>
    <xf numFmtId="10" fontId="21" fillId="2" borderId="12" xfId="0" applyNumberFormat="1" applyFont="1" applyFill="1" applyBorder="1" applyAlignment="1">
      <alignment horizontal="center" vertical="center"/>
    </xf>
    <xf numFmtId="166" fontId="19" fillId="2" borderId="12" xfId="2" applyNumberFormat="1" applyFont="1" applyFill="1" applyBorder="1" applyAlignment="1">
      <alignment horizontal="center"/>
    </xf>
    <xf numFmtId="5" fontId="19" fillId="2" borderId="12" xfId="0" applyNumberFormat="1" applyFont="1" applyFill="1" applyBorder="1" applyAlignment="1">
      <alignment horizontal="center"/>
    </xf>
    <xf numFmtId="0" fontId="0" fillId="0" borderId="0" xfId="0" applyAlignment="1"/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0" fontId="10" fillId="2" borderId="12" xfId="0" applyNumberFormat="1" applyFont="1" applyFill="1" applyBorder="1" applyAlignment="1">
      <alignment horizontal="center" vertical="center"/>
    </xf>
    <xf numFmtId="8" fontId="19" fillId="2" borderId="0" xfId="0" applyNumberFormat="1" applyFont="1" applyFill="1"/>
    <xf numFmtId="10" fontId="10" fillId="2" borderId="14" xfId="0" applyNumberFormat="1" applyFont="1" applyFill="1" applyBorder="1" applyAlignment="1">
      <alignment horizontal="center" vertical="center"/>
    </xf>
    <xf numFmtId="166" fontId="10" fillId="2" borderId="5" xfId="0" applyNumberFormat="1" applyFont="1" applyFill="1" applyBorder="1" applyAlignment="1">
      <alignment horizontal="center" vertical="center"/>
    </xf>
    <xf numFmtId="10" fontId="10" fillId="2" borderId="5" xfId="0" applyNumberFormat="1" applyFont="1" applyFill="1" applyBorder="1" applyAlignment="1">
      <alignment horizontal="center" vertical="center"/>
    </xf>
    <xf numFmtId="0" fontId="10" fillId="2" borderId="0" xfId="0" quotePrefix="1" applyFont="1" applyFill="1" applyAlignment="1"/>
    <xf numFmtId="3" fontId="10" fillId="2" borderId="0" xfId="0" quotePrefix="1" applyNumberFormat="1" applyFont="1" applyFill="1" applyBorder="1" applyAlignment="1"/>
    <xf numFmtId="0" fontId="20" fillId="2" borderId="2" xfId="0" applyNumberFormat="1" applyFont="1" applyFill="1" applyBorder="1" applyAlignment="1">
      <alignment horizontal="left" vertical="center"/>
    </xf>
    <xf numFmtId="10" fontId="19" fillId="2" borderId="0" xfId="0" applyNumberFormat="1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Alignment="1"/>
    <xf numFmtId="0" fontId="2" fillId="4" borderId="0" xfId="0" applyFont="1" applyFill="1" applyBorder="1" applyAlignment="1"/>
    <xf numFmtId="10" fontId="19" fillId="2" borderId="5" xfId="1" applyNumberFormat="1" applyFont="1" applyFill="1" applyBorder="1" applyAlignment="1">
      <alignment horizontal="center"/>
    </xf>
    <xf numFmtId="0" fontId="5" fillId="4" borderId="0" xfId="0" applyFont="1" applyFill="1" applyBorder="1"/>
    <xf numFmtId="0" fontId="0" fillId="4" borderId="0" xfId="0" applyFill="1" applyAlignme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0" fontId="10" fillId="2" borderId="5" xfId="1" applyNumberFormat="1" applyFont="1" applyFill="1" applyBorder="1" applyAlignment="1">
      <alignment horizontal="center"/>
    </xf>
    <xf numFmtId="5" fontId="10" fillId="2" borderId="8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66" fontId="19" fillId="2" borderId="6" xfId="0" applyNumberFormat="1" applyFont="1" applyFill="1" applyBorder="1" applyAlignment="1">
      <alignment horizontal="center" vertical="center"/>
    </xf>
    <xf numFmtId="166" fontId="19" fillId="2" borderId="0" xfId="0" applyNumberFormat="1" applyFont="1" applyFill="1" applyBorder="1" applyAlignment="1">
      <alignment horizontal="center" vertical="center"/>
    </xf>
    <xf numFmtId="167" fontId="19" fillId="2" borderId="0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/>
    <xf numFmtId="167" fontId="1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/>
    <xf numFmtId="170" fontId="19" fillId="2" borderId="12" xfId="0" applyNumberFormat="1" applyFont="1" applyFill="1" applyBorder="1" applyAlignment="1">
      <alignment horizontal="center"/>
    </xf>
    <xf numFmtId="167" fontId="10" fillId="2" borderId="5" xfId="0" applyNumberFormat="1" applyFont="1" applyFill="1" applyBorder="1" applyAlignment="1">
      <alignment horizontal="center" vertical="center"/>
    </xf>
    <xf numFmtId="10" fontId="19" fillId="2" borderId="4" xfId="1" applyNumberFormat="1" applyFont="1" applyFill="1" applyBorder="1" applyAlignment="1">
      <alignment horizontal="center"/>
    </xf>
    <xf numFmtId="10" fontId="10" fillId="2" borderId="4" xfId="1" applyNumberFormat="1" applyFont="1" applyFill="1" applyBorder="1" applyAlignment="1">
      <alignment horizontal="center"/>
    </xf>
    <xf numFmtId="5" fontId="10" fillId="2" borderId="12" xfId="0" applyNumberFormat="1" applyFont="1" applyFill="1" applyBorder="1" applyAlignment="1">
      <alignment horizontal="center"/>
    </xf>
    <xf numFmtId="168" fontId="10" fillId="2" borderId="12" xfId="0" applyNumberFormat="1" applyFont="1" applyFill="1" applyBorder="1" applyAlignment="1">
      <alignment horizontal="center" vertical="center"/>
    </xf>
    <xf numFmtId="167" fontId="10" fillId="2" borderId="1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6" fontId="10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0" fontId="10" fillId="2" borderId="9" xfId="0" applyNumberFormat="1" applyFont="1" applyFill="1" applyBorder="1" applyAlignment="1">
      <alignment horizontal="center" vertical="center"/>
    </xf>
    <xf numFmtId="0" fontId="2" fillId="2" borderId="0" xfId="0" applyFont="1" applyFill="1" applyAlignment="1"/>
    <xf numFmtId="167" fontId="10" fillId="2" borderId="11" xfId="0" applyNumberFormat="1" applyFont="1" applyFill="1" applyBorder="1" applyAlignment="1">
      <alignment horizontal="center" vertical="center"/>
    </xf>
    <xf numFmtId="10" fontId="10" fillId="2" borderId="11" xfId="0" applyNumberFormat="1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167" fontId="19" fillId="2" borderId="19" xfId="0" applyNumberFormat="1" applyFont="1" applyFill="1" applyBorder="1" applyAlignment="1">
      <alignment horizontal="center" vertical="center"/>
    </xf>
    <xf numFmtId="167" fontId="10" fillId="2" borderId="18" xfId="0" applyNumberFormat="1" applyFont="1" applyFill="1" applyBorder="1" applyAlignment="1">
      <alignment horizontal="center" vertical="center" wrapText="1"/>
    </xf>
    <xf numFmtId="166" fontId="19" fillId="2" borderId="19" xfId="0" applyNumberFormat="1" applyFont="1" applyFill="1" applyBorder="1" applyAlignment="1">
      <alignment horizontal="center" vertical="center"/>
    </xf>
    <xf numFmtId="166" fontId="19" fillId="2" borderId="20" xfId="0" applyNumberFormat="1" applyFont="1" applyFill="1" applyBorder="1" applyAlignment="1">
      <alignment horizontal="center" vertical="center"/>
    </xf>
    <xf numFmtId="167" fontId="10" fillId="2" borderId="18" xfId="0" quotePrefix="1" applyNumberFormat="1" applyFont="1" applyFill="1" applyBorder="1" applyAlignment="1">
      <alignment horizontal="left" vertical="center" wrapText="1"/>
    </xf>
    <xf numFmtId="10" fontId="10" fillId="2" borderId="0" xfId="0" applyNumberFormat="1" applyFont="1" applyFill="1" applyBorder="1" applyAlignment="1">
      <alignment horizontal="center" vertical="center"/>
    </xf>
    <xf numFmtId="168" fontId="1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13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19" fillId="2" borderId="0" xfId="0" applyNumberFormat="1" applyFont="1" applyFill="1" applyBorder="1" applyAlignment="1">
      <alignment vertical="center"/>
    </xf>
    <xf numFmtId="3" fontId="10" fillId="2" borderId="0" xfId="0" quotePrefix="1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0" fontId="19" fillId="2" borderId="11" xfId="1" applyNumberFormat="1" applyFont="1" applyFill="1" applyBorder="1" applyAlignment="1">
      <alignment horizontal="center"/>
    </xf>
    <xf numFmtId="5" fontId="19" fillId="2" borderId="14" xfId="0" applyNumberFormat="1" applyFont="1" applyFill="1" applyBorder="1" applyAlignment="1">
      <alignment horizontal="center"/>
    </xf>
    <xf numFmtId="10" fontId="19" fillId="2" borderId="14" xfId="0" applyNumberFormat="1" applyFont="1" applyFill="1" applyBorder="1" applyAlignment="1">
      <alignment horizontal="center"/>
    </xf>
    <xf numFmtId="166" fontId="19" fillId="2" borderId="14" xfId="2" applyNumberFormat="1" applyFont="1" applyFill="1" applyBorder="1" applyAlignment="1">
      <alignment horizontal="center"/>
    </xf>
    <xf numFmtId="3" fontId="19" fillId="2" borderId="11" xfId="0" applyNumberFormat="1" applyFont="1" applyFill="1" applyBorder="1" applyAlignment="1">
      <alignment horizontal="center" vertical="center"/>
    </xf>
    <xf numFmtId="169" fontId="19" fillId="2" borderId="14" xfId="0" applyNumberFormat="1" applyFont="1" applyFill="1" applyBorder="1" applyAlignment="1">
      <alignment horizontal="center"/>
    </xf>
    <xf numFmtId="170" fontId="19" fillId="2" borderId="14" xfId="0" applyNumberFormat="1" applyFont="1" applyFill="1" applyBorder="1" applyAlignment="1">
      <alignment horizontal="center"/>
    </xf>
    <xf numFmtId="10" fontId="10" fillId="2" borderId="11" xfId="1" applyNumberFormat="1" applyFont="1" applyFill="1" applyBorder="1" applyAlignment="1">
      <alignment horizontal="center"/>
    </xf>
    <xf numFmtId="5" fontId="10" fillId="2" borderId="14" xfId="0" applyNumberFormat="1" applyFont="1" applyFill="1" applyBorder="1" applyAlignment="1">
      <alignment horizontal="center"/>
    </xf>
    <xf numFmtId="168" fontId="10" fillId="2" borderId="9" xfId="0" applyNumberFormat="1" applyFont="1" applyFill="1" applyBorder="1" applyAlignment="1">
      <alignment horizontal="center" vertical="center"/>
    </xf>
    <xf numFmtId="10" fontId="19" fillId="2" borderId="0" xfId="0" applyNumberFormat="1" applyFont="1" applyFill="1"/>
    <xf numFmtId="166" fontId="10" fillId="2" borderId="8" xfId="0" applyNumberFormat="1" applyFont="1" applyFill="1" applyBorder="1" applyAlignment="1">
      <alignment horizontal="center" vertical="center"/>
    </xf>
    <xf numFmtId="171" fontId="19" fillId="2" borderId="0" xfId="3" applyNumberFormat="1" applyFont="1" applyFill="1" applyAlignment="1"/>
    <xf numFmtId="171" fontId="2" fillId="2" borderId="0" xfId="3" applyNumberFormat="1" applyFont="1" applyFill="1" applyAlignment="1"/>
    <xf numFmtId="166" fontId="19" fillId="2" borderId="0" xfId="0" applyNumberFormat="1" applyFont="1" applyFill="1" applyAlignment="1"/>
    <xf numFmtId="3" fontId="2" fillId="2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0" fontId="18" fillId="3" borderId="15" xfId="0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/>
    <xf numFmtId="0" fontId="8" fillId="0" borderId="0" xfId="0" applyFont="1" applyAlignment="1"/>
    <xf numFmtId="0" fontId="3" fillId="2" borderId="0" xfId="0" applyFont="1" applyFill="1" applyAlignment="1"/>
    <xf numFmtId="0" fontId="5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17" fillId="0" borderId="0" xfId="0" applyFont="1" applyAlignment="1"/>
    <xf numFmtId="0" fontId="2" fillId="2" borderId="0" xfId="0" applyFont="1" applyFill="1" applyAlignment="1"/>
    <xf numFmtId="0" fontId="23" fillId="0" borderId="0" xfId="0" applyFont="1" applyAlignment="1"/>
    <xf numFmtId="0" fontId="2" fillId="2" borderId="0" xfId="0" applyFont="1" applyFill="1" applyBorder="1" applyAlignment="1">
      <alignment horizontal="center" vertical="center"/>
    </xf>
  </cellXfs>
  <cellStyles count="12">
    <cellStyle name="Comma" xfId="3" builtinId="3"/>
    <cellStyle name="Comma 2" xfId="10"/>
    <cellStyle name="Comma 3" xfId="6"/>
    <cellStyle name="Currency" xfId="2" builtinId="4"/>
    <cellStyle name="Normal" xfId="0" builtinId="0"/>
    <cellStyle name="Normal 2" xfId="9"/>
    <cellStyle name="Normal 3" xfId="8"/>
    <cellStyle name="Normal 4" xfId="5"/>
    <cellStyle name="Normal 5" xfId="4"/>
    <cellStyle name="Percent" xfId="1" builtinId="5"/>
    <cellStyle name="Percent 2" xfId="11"/>
    <cellStyle name="Percent 3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="75" zoomScaleNormal="75" workbookViewId="0">
      <selection activeCell="A32" sqref="A32:F32"/>
    </sheetView>
  </sheetViews>
  <sheetFormatPr defaultColWidth="10.75" defaultRowHeight="21" customHeight="1" x14ac:dyDescent="0.2"/>
  <cols>
    <col min="1" max="1" width="3.625" style="9" bestFit="1" customWidth="1"/>
    <col min="2" max="2" width="7.75" style="9" customWidth="1"/>
    <col min="3" max="3" width="9.375" style="9" customWidth="1"/>
    <col min="4" max="4" width="23.625" style="9" customWidth="1"/>
    <col min="5" max="5" width="3.625" style="9" bestFit="1" customWidth="1"/>
    <col min="6" max="6" width="26.75" style="9" customWidth="1"/>
    <col min="7" max="16384" width="10.75" style="9"/>
  </cols>
  <sheetData>
    <row r="1" spans="1:8" ht="5.0999999999999996" customHeight="1" thickBot="1" x14ac:dyDescent="0.25"/>
    <row r="2" spans="1:8" ht="21.95" customHeight="1" thickBot="1" x14ac:dyDescent="0.25">
      <c r="A2" s="189" t="s">
        <v>279</v>
      </c>
      <c r="B2" s="190"/>
      <c r="C2" s="190"/>
      <c r="D2" s="190"/>
      <c r="E2" s="190"/>
      <c r="F2" s="191"/>
    </row>
    <row r="3" spans="1:8" ht="5.0999999999999996" customHeight="1" x14ac:dyDescent="0.2"/>
    <row r="4" spans="1:8" ht="21.95" customHeight="1" x14ac:dyDescent="0.2">
      <c r="A4" s="193" t="s">
        <v>256</v>
      </c>
      <c r="B4" s="193"/>
      <c r="C4" s="193"/>
      <c r="D4" s="193"/>
      <c r="E4" s="193"/>
      <c r="F4" s="193"/>
    </row>
    <row r="5" spans="1:8" s="12" customFormat="1" ht="21" customHeight="1" x14ac:dyDescent="0.3">
      <c r="A5" s="193" t="s">
        <v>101</v>
      </c>
      <c r="B5" s="193"/>
      <c r="C5" s="193"/>
      <c r="D5" s="193"/>
      <c r="E5" s="193"/>
      <c r="F5" s="193"/>
      <c r="H5" s="10"/>
    </row>
    <row r="6" spans="1:8" s="12" customFormat="1" ht="21" customHeight="1" x14ac:dyDescent="0.3">
      <c r="A6" s="192">
        <v>41110</v>
      </c>
      <c r="B6" s="192"/>
      <c r="C6" s="192"/>
      <c r="D6" s="192"/>
      <c r="E6" s="192"/>
      <c r="F6" s="192"/>
      <c r="G6" s="10"/>
      <c r="H6" s="10"/>
    </row>
    <row r="7" spans="1:8" s="12" customFormat="1" ht="12.95" customHeight="1" x14ac:dyDescent="0.3">
      <c r="A7" s="8"/>
      <c r="B7" s="8"/>
      <c r="C7" s="8"/>
      <c r="D7" s="8"/>
      <c r="E7" s="8"/>
      <c r="F7" s="8"/>
      <c r="G7" s="10"/>
      <c r="H7" s="10"/>
    </row>
    <row r="8" spans="1:8" s="12" customFormat="1" ht="21" customHeight="1" x14ac:dyDescent="0.3">
      <c r="A8" s="11">
        <v>1</v>
      </c>
      <c r="B8" s="10" t="s">
        <v>119</v>
      </c>
      <c r="C8" s="10"/>
      <c r="D8" s="10"/>
      <c r="E8" s="11">
        <v>25</v>
      </c>
      <c r="F8" s="10" t="s">
        <v>7</v>
      </c>
      <c r="G8" s="9"/>
      <c r="H8" s="9"/>
    </row>
    <row r="9" spans="1:8" s="12" customFormat="1" ht="21" customHeight="1" x14ac:dyDescent="0.3">
      <c r="A9" s="11">
        <v>2</v>
      </c>
      <c r="B9" s="10" t="s">
        <v>75</v>
      </c>
      <c r="C9" s="10"/>
      <c r="D9" s="10"/>
      <c r="E9" s="11">
        <v>26</v>
      </c>
      <c r="F9" s="12" t="s">
        <v>155</v>
      </c>
      <c r="G9" s="10"/>
      <c r="H9" s="10"/>
    </row>
    <row r="10" spans="1:8" s="12" customFormat="1" ht="21" customHeight="1" x14ac:dyDescent="0.3">
      <c r="A10" s="11">
        <v>3</v>
      </c>
      <c r="B10" s="10" t="s">
        <v>90</v>
      </c>
      <c r="C10" s="10"/>
      <c r="D10" s="10"/>
      <c r="E10" s="11">
        <v>27</v>
      </c>
      <c r="F10" s="12" t="s">
        <v>156</v>
      </c>
      <c r="G10" s="10"/>
      <c r="H10" s="10"/>
    </row>
    <row r="11" spans="1:8" s="12" customFormat="1" ht="21" customHeight="1" x14ac:dyDescent="0.3">
      <c r="A11" s="11">
        <v>4</v>
      </c>
      <c r="B11" s="10" t="s">
        <v>114</v>
      </c>
      <c r="C11" s="10"/>
      <c r="D11" s="10"/>
      <c r="E11" s="11">
        <v>28</v>
      </c>
      <c r="F11" s="12" t="s">
        <v>274</v>
      </c>
      <c r="G11" s="10"/>
      <c r="H11" s="10"/>
    </row>
    <row r="12" spans="1:8" s="12" customFormat="1" ht="21" customHeight="1" x14ac:dyDescent="0.3">
      <c r="A12" s="11">
        <v>5</v>
      </c>
      <c r="B12" s="10" t="s">
        <v>89</v>
      </c>
      <c r="C12" s="10"/>
      <c r="D12" s="10"/>
      <c r="E12" s="11">
        <v>29</v>
      </c>
      <c r="F12" s="10" t="s">
        <v>74</v>
      </c>
      <c r="G12" s="10"/>
      <c r="H12" s="10"/>
    </row>
    <row r="13" spans="1:8" s="12" customFormat="1" ht="21" customHeight="1" x14ac:dyDescent="0.3">
      <c r="A13" s="11">
        <v>6</v>
      </c>
      <c r="B13" s="10" t="s">
        <v>126</v>
      </c>
      <c r="C13" s="10"/>
      <c r="D13" s="10"/>
      <c r="E13" s="11">
        <v>30</v>
      </c>
      <c r="F13" s="10" t="s">
        <v>110</v>
      </c>
      <c r="G13" s="10"/>
      <c r="H13" s="10"/>
    </row>
    <row r="14" spans="1:8" s="12" customFormat="1" ht="21" customHeight="1" x14ac:dyDescent="0.3">
      <c r="A14" s="11">
        <v>7</v>
      </c>
      <c r="B14" s="10" t="s">
        <v>103</v>
      </c>
      <c r="C14" s="10"/>
      <c r="D14" s="10"/>
      <c r="E14" s="11">
        <v>31</v>
      </c>
      <c r="F14" s="10" t="s">
        <v>14</v>
      </c>
      <c r="G14" s="10"/>
      <c r="H14" s="10"/>
    </row>
    <row r="15" spans="1:8" ht="21" customHeight="1" x14ac:dyDescent="0.3">
      <c r="A15" s="11">
        <v>8</v>
      </c>
      <c r="B15" s="10" t="s">
        <v>56</v>
      </c>
      <c r="C15" s="10"/>
      <c r="D15" s="10"/>
      <c r="E15" s="11">
        <v>32</v>
      </c>
      <c r="F15" s="10" t="s">
        <v>121</v>
      </c>
      <c r="G15" s="10"/>
      <c r="H15" s="8"/>
    </row>
    <row r="16" spans="1:8" ht="21" customHeight="1" x14ac:dyDescent="0.3">
      <c r="A16" s="11">
        <v>9</v>
      </c>
      <c r="B16" s="10" t="s">
        <v>43</v>
      </c>
      <c r="C16" s="10"/>
      <c r="D16" s="10"/>
      <c r="E16" s="11">
        <v>33</v>
      </c>
      <c r="F16" s="10" t="s">
        <v>111</v>
      </c>
      <c r="G16" s="10"/>
      <c r="H16" s="8"/>
    </row>
    <row r="17" spans="1:8" ht="21" customHeight="1" x14ac:dyDescent="0.3">
      <c r="A17" s="11">
        <v>10</v>
      </c>
      <c r="B17" s="10" t="s">
        <v>102</v>
      </c>
      <c r="C17" s="10"/>
      <c r="D17" s="10"/>
      <c r="E17" s="11">
        <v>34</v>
      </c>
      <c r="F17" s="10" t="s">
        <v>72</v>
      </c>
      <c r="G17" s="10"/>
      <c r="H17" s="8"/>
    </row>
    <row r="18" spans="1:8" ht="21" customHeight="1" x14ac:dyDescent="0.3">
      <c r="A18" s="11">
        <v>11</v>
      </c>
      <c r="B18" s="10" t="s">
        <v>118</v>
      </c>
      <c r="C18" s="10"/>
      <c r="D18" s="10"/>
      <c r="E18" s="11">
        <v>35</v>
      </c>
      <c r="F18" s="10" t="s">
        <v>145</v>
      </c>
      <c r="G18" s="10"/>
      <c r="H18" s="8"/>
    </row>
    <row r="19" spans="1:8" ht="21" customHeight="1" x14ac:dyDescent="0.3">
      <c r="A19" s="11">
        <v>12</v>
      </c>
      <c r="B19" s="10" t="s">
        <v>113</v>
      </c>
      <c r="C19" s="10"/>
      <c r="D19" s="8"/>
      <c r="E19" s="11">
        <v>36</v>
      </c>
      <c r="F19" s="10" t="s">
        <v>13</v>
      </c>
      <c r="G19" s="10"/>
      <c r="H19" s="8"/>
    </row>
    <row r="20" spans="1:8" ht="21" customHeight="1" x14ac:dyDescent="0.3">
      <c r="A20" s="11">
        <v>13</v>
      </c>
      <c r="B20" s="10" t="s">
        <v>125</v>
      </c>
      <c r="C20" s="10"/>
      <c r="D20" s="8"/>
      <c r="E20" s="11">
        <v>37</v>
      </c>
      <c r="F20" s="10" t="s">
        <v>198</v>
      </c>
      <c r="G20" s="10"/>
      <c r="H20" s="8"/>
    </row>
    <row r="21" spans="1:8" ht="21" customHeight="1" x14ac:dyDescent="0.3">
      <c r="A21" s="11">
        <v>14</v>
      </c>
      <c r="B21" s="10" t="s">
        <v>124</v>
      </c>
      <c r="C21" s="10"/>
      <c r="D21" s="8"/>
      <c r="E21" s="11">
        <v>38</v>
      </c>
      <c r="F21" s="10" t="s">
        <v>201</v>
      </c>
      <c r="G21" s="10"/>
      <c r="H21" s="8"/>
    </row>
    <row r="22" spans="1:8" ht="21" customHeight="1" x14ac:dyDescent="0.3">
      <c r="A22" s="11">
        <v>15</v>
      </c>
      <c r="B22" s="10" t="s">
        <v>68</v>
      </c>
      <c r="C22" s="10"/>
      <c r="D22" s="8"/>
      <c r="E22" s="11">
        <v>39</v>
      </c>
      <c r="F22" s="10" t="s">
        <v>47</v>
      </c>
      <c r="G22" s="10"/>
      <c r="H22" s="13"/>
    </row>
    <row r="23" spans="1:8" ht="21" customHeight="1" x14ac:dyDescent="0.3">
      <c r="A23" s="11">
        <v>16</v>
      </c>
      <c r="B23" s="10" t="s">
        <v>70</v>
      </c>
      <c r="C23" s="10"/>
      <c r="D23" s="8"/>
      <c r="E23" s="11">
        <v>40</v>
      </c>
      <c r="F23" s="10" t="s">
        <v>48</v>
      </c>
      <c r="G23" s="10"/>
      <c r="H23" s="8"/>
    </row>
    <row r="24" spans="1:8" ht="21" customHeight="1" x14ac:dyDescent="0.3">
      <c r="A24" s="11">
        <v>17</v>
      </c>
      <c r="B24" s="10" t="s">
        <v>11</v>
      </c>
      <c r="C24" s="10"/>
      <c r="D24" s="8"/>
      <c r="E24" s="11">
        <v>41</v>
      </c>
      <c r="F24" s="1" t="s">
        <v>146</v>
      </c>
    </row>
    <row r="25" spans="1:8" ht="21" customHeight="1" x14ac:dyDescent="0.3">
      <c r="A25" s="11">
        <v>18</v>
      </c>
      <c r="B25" s="12" t="s">
        <v>17</v>
      </c>
      <c r="C25" s="10"/>
      <c r="D25" s="8"/>
      <c r="E25" s="11">
        <v>42</v>
      </c>
      <c r="F25" s="1" t="s">
        <v>207</v>
      </c>
      <c r="G25" s="13"/>
      <c r="H25" s="13"/>
    </row>
    <row r="26" spans="1:8" ht="21" customHeight="1" x14ac:dyDescent="0.3">
      <c r="A26" s="11">
        <v>19</v>
      </c>
      <c r="B26" s="10" t="s">
        <v>44</v>
      </c>
      <c r="C26" s="10"/>
      <c r="D26" s="13"/>
      <c r="E26" s="11">
        <v>43</v>
      </c>
      <c r="F26" s="10" t="s">
        <v>49</v>
      </c>
      <c r="G26" s="13"/>
    </row>
    <row r="27" spans="1:8" ht="21" customHeight="1" x14ac:dyDescent="0.3">
      <c r="A27" s="11">
        <v>20</v>
      </c>
      <c r="B27" s="10" t="s">
        <v>131</v>
      </c>
      <c r="D27" s="8"/>
      <c r="E27" s="11">
        <v>44</v>
      </c>
      <c r="F27" s="10" t="s">
        <v>260</v>
      </c>
    </row>
    <row r="28" spans="1:8" ht="21" customHeight="1" x14ac:dyDescent="0.3">
      <c r="A28" s="11">
        <v>21</v>
      </c>
      <c r="B28" s="10" t="s">
        <v>116</v>
      </c>
      <c r="E28" s="11">
        <v>45</v>
      </c>
      <c r="F28" s="10" t="s">
        <v>261</v>
      </c>
    </row>
    <row r="29" spans="1:8" ht="21" customHeight="1" x14ac:dyDescent="0.3">
      <c r="A29" s="11">
        <v>22</v>
      </c>
      <c r="B29" s="10" t="s">
        <v>117</v>
      </c>
      <c r="E29" s="11">
        <v>46</v>
      </c>
      <c r="F29" s="10" t="s">
        <v>15</v>
      </c>
    </row>
    <row r="30" spans="1:8" ht="21" customHeight="1" x14ac:dyDescent="0.3">
      <c r="A30" s="11">
        <v>23</v>
      </c>
      <c r="B30" s="10" t="s">
        <v>144</v>
      </c>
      <c r="E30" s="11">
        <v>47</v>
      </c>
      <c r="F30" s="124" t="s">
        <v>16</v>
      </c>
    </row>
    <row r="31" spans="1:8" ht="21" customHeight="1" x14ac:dyDescent="0.3">
      <c r="A31" s="11">
        <v>24</v>
      </c>
      <c r="B31" s="10" t="s">
        <v>38</v>
      </c>
      <c r="E31" s="11">
        <v>48</v>
      </c>
      <c r="F31" s="124" t="s">
        <v>164</v>
      </c>
    </row>
    <row r="32" spans="1:8" ht="21" customHeight="1" x14ac:dyDescent="0.2">
      <c r="A32" s="187" t="s">
        <v>9</v>
      </c>
      <c r="B32" s="188"/>
      <c r="C32" s="188"/>
      <c r="D32" s="188"/>
      <c r="E32" s="188"/>
      <c r="F32" s="188"/>
    </row>
    <row r="33" spans="4:6" ht="21" customHeight="1" x14ac:dyDescent="0.2">
      <c r="D33" s="126"/>
      <c r="E33" s="127"/>
      <c r="F33" s="127"/>
    </row>
    <row r="34" spans="4:6" ht="21" customHeight="1" x14ac:dyDescent="0.2">
      <c r="D34" s="126"/>
      <c r="E34" s="126"/>
      <c r="F34" s="126"/>
    </row>
  </sheetData>
  <mergeCells count="5">
    <mergeCell ref="A32:F32"/>
    <mergeCell ref="A2:F2"/>
    <mergeCell ref="A6:F6"/>
    <mergeCell ref="A5:F5"/>
    <mergeCell ref="A4:F4"/>
  </mergeCells>
  <phoneticPr fontId="4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94" t="str">
        <f>Headings!E10</f>
        <v>July 2016 Criminal Justice Sales Tax Forecast</v>
      </c>
      <c r="B1" s="188"/>
      <c r="C1" s="188"/>
      <c r="D1" s="188"/>
      <c r="E1" s="188"/>
    </row>
    <row r="2" spans="1:5" ht="21.75" customHeight="1" x14ac:dyDescent="0.3">
      <c r="A2" s="194" t="s">
        <v>101</v>
      </c>
      <c r="B2" s="188"/>
      <c r="C2" s="188"/>
      <c r="D2" s="188"/>
      <c r="E2" s="188"/>
    </row>
    <row r="4" spans="1:5" ht="66" customHeight="1" x14ac:dyDescent="0.3">
      <c r="A4" s="23" t="s">
        <v>127</v>
      </c>
      <c r="B4" s="41" t="s">
        <v>96</v>
      </c>
      <c r="C4" s="41" t="s">
        <v>39</v>
      </c>
      <c r="D4" s="31" t="str">
        <f>Headings!E51</f>
        <v>% Change from March 2016 Forecast</v>
      </c>
      <c r="E4" s="45" t="str">
        <f>Headings!F51</f>
        <v>$ Change from March 2016 Forecast</v>
      </c>
    </row>
    <row r="5" spans="1:5" s="171" customFormat="1" ht="18" customHeight="1" x14ac:dyDescent="0.3">
      <c r="A5" s="49">
        <v>2006</v>
      </c>
      <c r="B5" s="50">
        <v>12988932.249999998</v>
      </c>
      <c r="C5" s="112" t="s">
        <v>94</v>
      </c>
      <c r="D5" s="64">
        <v>0</v>
      </c>
      <c r="E5" s="53">
        <v>0</v>
      </c>
    </row>
    <row r="6" spans="1:5" s="66" customFormat="1" ht="18" customHeight="1" x14ac:dyDescent="0.25">
      <c r="A6" s="54">
        <v>2007</v>
      </c>
      <c r="B6" s="55">
        <v>14229175.200000001</v>
      </c>
      <c r="C6" s="56">
        <v>9.5484596126059751E-2</v>
      </c>
      <c r="D6" s="57">
        <v>0</v>
      </c>
      <c r="E6" s="58">
        <v>0</v>
      </c>
    </row>
    <row r="7" spans="1:5" s="66" customFormat="1" ht="18" customHeight="1" x14ac:dyDescent="0.25">
      <c r="A7" s="54">
        <v>2008</v>
      </c>
      <c r="B7" s="55">
        <v>12973186.189999998</v>
      </c>
      <c r="C7" s="56">
        <v>-8.8268574414629652E-2</v>
      </c>
      <c r="D7" s="57">
        <v>0</v>
      </c>
      <c r="E7" s="58">
        <v>0</v>
      </c>
    </row>
    <row r="8" spans="1:5" s="66" customFormat="1" ht="18" customHeight="1" x14ac:dyDescent="0.25">
      <c r="A8" s="54">
        <v>2009</v>
      </c>
      <c r="B8" s="55">
        <v>11086864.80717952</v>
      </c>
      <c r="C8" s="56">
        <v>-0.1454015501815964</v>
      </c>
      <c r="D8" s="57">
        <v>0</v>
      </c>
      <c r="E8" s="58">
        <v>0</v>
      </c>
    </row>
    <row r="9" spans="1:5" s="66" customFormat="1" ht="18" customHeight="1" x14ac:dyDescent="0.25">
      <c r="A9" s="54">
        <v>2010</v>
      </c>
      <c r="B9" s="55">
        <v>10916264.423007984</v>
      </c>
      <c r="C9" s="56">
        <v>-1.5387612922010296E-2</v>
      </c>
      <c r="D9" s="57">
        <v>0</v>
      </c>
      <c r="E9" s="58">
        <v>0</v>
      </c>
    </row>
    <row r="10" spans="1:5" s="66" customFormat="1" ht="18" customHeight="1" x14ac:dyDescent="0.25">
      <c r="A10" s="54">
        <v>2011</v>
      </c>
      <c r="B10" s="55">
        <v>10722120.54531939</v>
      </c>
      <c r="C10" s="56">
        <v>-1.7784827315047602E-2</v>
      </c>
      <c r="D10" s="57">
        <v>0</v>
      </c>
      <c r="E10" s="58">
        <v>0</v>
      </c>
    </row>
    <row r="11" spans="1:5" s="66" customFormat="1" ht="18" customHeight="1" x14ac:dyDescent="0.25">
      <c r="A11" s="54">
        <v>2012</v>
      </c>
      <c r="B11" s="55">
        <v>10262902.461595936</v>
      </c>
      <c r="C11" s="56">
        <v>-4.2829035710097441E-2</v>
      </c>
      <c r="D11" s="57">
        <v>0</v>
      </c>
      <c r="E11" s="58">
        <v>0</v>
      </c>
    </row>
    <row r="12" spans="1:5" s="66" customFormat="1" ht="18" customHeight="1" x14ac:dyDescent="0.25">
      <c r="A12" s="54">
        <v>2013</v>
      </c>
      <c r="B12" s="55">
        <v>10758498.677836288</v>
      </c>
      <c r="C12" s="57">
        <v>4.8290063955580553E-2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55">
        <v>11528619.639012897</v>
      </c>
      <c r="C13" s="56">
        <v>7.1582567813401887E-2</v>
      </c>
      <c r="D13" s="57">
        <v>0</v>
      </c>
      <c r="E13" s="58">
        <v>0</v>
      </c>
    </row>
    <row r="14" spans="1:5" s="66" customFormat="1" ht="18" customHeight="1" thickBot="1" x14ac:dyDescent="0.3">
      <c r="A14" s="59">
        <v>2015</v>
      </c>
      <c r="B14" s="60">
        <v>12564407.029012896</v>
      </c>
      <c r="C14" s="61">
        <v>8.9844874966200639E-2</v>
      </c>
      <c r="D14" s="72">
        <v>4.5753474926679694E-4</v>
      </c>
      <c r="E14" s="103">
        <v>5746.0238141398877</v>
      </c>
    </row>
    <row r="15" spans="1:5" s="66" customFormat="1" ht="18" customHeight="1" thickTop="1" x14ac:dyDescent="0.25">
      <c r="A15" s="54">
        <v>2016</v>
      </c>
      <c r="B15" s="55">
        <v>13275617.382823415</v>
      </c>
      <c r="C15" s="56">
        <v>5.6605166655954386E-2</v>
      </c>
      <c r="D15" s="57">
        <v>1.8965163757397985E-2</v>
      </c>
      <c r="E15" s="58">
        <v>247088.18966626562</v>
      </c>
    </row>
    <row r="16" spans="1:5" s="66" customFormat="1" ht="18" customHeight="1" x14ac:dyDescent="0.25">
      <c r="A16" s="54">
        <v>2017</v>
      </c>
      <c r="B16" s="55">
        <v>13808069.541593665</v>
      </c>
      <c r="C16" s="56">
        <v>4.0107525203246785E-2</v>
      </c>
      <c r="D16" s="57">
        <v>2.7469943216126724E-2</v>
      </c>
      <c r="E16" s="58">
        <v>369165.91938896291</v>
      </c>
    </row>
    <row r="17" spans="1:5" s="66" customFormat="1" ht="18" customHeight="1" x14ac:dyDescent="0.25">
      <c r="A17" s="54">
        <v>2018</v>
      </c>
      <c r="B17" s="55">
        <v>14234619.655621612</v>
      </c>
      <c r="C17" s="56">
        <v>3.0891364845973657E-2</v>
      </c>
      <c r="D17" s="57">
        <v>2.6225534884062096E-2</v>
      </c>
      <c r="E17" s="58">
        <v>363770.43997646682</v>
      </c>
    </row>
    <row r="18" spans="1:5" s="66" customFormat="1" ht="18" customHeight="1" x14ac:dyDescent="0.25">
      <c r="A18" s="54">
        <v>2019</v>
      </c>
      <c r="B18" s="55">
        <v>14721255.83585312</v>
      </c>
      <c r="C18" s="56">
        <v>3.4186805970563672E-2</v>
      </c>
      <c r="D18" s="57">
        <v>2.189510881372625E-2</v>
      </c>
      <c r="E18" s="58">
        <v>315417.40010369383</v>
      </c>
    </row>
    <row r="19" spans="1:5" s="66" customFormat="1" ht="18" customHeight="1" x14ac:dyDescent="0.25">
      <c r="A19" s="54">
        <v>2020</v>
      </c>
      <c r="B19" s="55">
        <v>13866227.776969001</v>
      </c>
      <c r="C19" s="56">
        <v>-5.8081190111629488E-2</v>
      </c>
      <c r="D19" s="57">
        <v>1.2170426175379445E-2</v>
      </c>
      <c r="E19" s="58">
        <v>166728.74164904468</v>
      </c>
    </row>
    <row r="20" spans="1:5" s="66" customFormat="1" ht="18" customHeight="1" x14ac:dyDescent="0.25">
      <c r="A20" s="54">
        <v>2021</v>
      </c>
      <c r="B20" s="55">
        <v>13827918.542304084</v>
      </c>
      <c r="C20" s="56">
        <v>-2.7627726358675497E-3</v>
      </c>
      <c r="D20" s="57">
        <v>1.2014422001576985E-2</v>
      </c>
      <c r="E20" s="58">
        <v>164162.13559693098</v>
      </c>
    </row>
    <row r="21" spans="1:5" s="66" customFormat="1" ht="18" customHeight="1" x14ac:dyDescent="0.25">
      <c r="A21" s="54">
        <v>2022</v>
      </c>
      <c r="B21" s="55">
        <v>14468937.701445809</v>
      </c>
      <c r="C21" s="56">
        <v>4.6356879900661729E-2</v>
      </c>
      <c r="D21" s="57">
        <v>2.0929932871460721E-2</v>
      </c>
      <c r="E21" s="58">
        <v>296625.54212790914</v>
      </c>
    </row>
    <row r="22" spans="1:5" s="66" customFormat="1" ht="18" customHeight="1" x14ac:dyDescent="0.25">
      <c r="A22" s="54">
        <v>2023</v>
      </c>
      <c r="B22" s="55">
        <v>15074635.104439225</v>
      </c>
      <c r="C22" s="56">
        <v>4.1861912428643011E-2</v>
      </c>
      <c r="D22" s="57">
        <v>2.3260966911475167E-2</v>
      </c>
      <c r="E22" s="58">
        <v>342679.53113202006</v>
      </c>
    </row>
    <row r="23" spans="1:5" s="66" customFormat="1" ht="18" customHeight="1" x14ac:dyDescent="0.25">
      <c r="A23" s="54">
        <v>2024</v>
      </c>
      <c r="B23" s="55">
        <v>15673975.643612128</v>
      </c>
      <c r="C23" s="56">
        <v>3.9758212057577902E-2</v>
      </c>
      <c r="D23" s="57">
        <v>2.4078972473935645E-2</v>
      </c>
      <c r="E23" s="58">
        <v>368539.1832310874</v>
      </c>
    </row>
    <row r="24" spans="1:5" s="66" customFormat="1" ht="18" customHeight="1" x14ac:dyDescent="0.25">
      <c r="A24" s="54">
        <v>2025</v>
      </c>
      <c r="B24" s="55">
        <v>16280685.427943569</v>
      </c>
      <c r="C24" s="56">
        <v>3.8708097940595154E-2</v>
      </c>
      <c r="D24" s="57">
        <v>2.4421707682116267E-2</v>
      </c>
      <c r="E24" s="58">
        <v>388123.50168306567</v>
      </c>
    </row>
    <row r="25" spans="1:5" ht="21.75" customHeight="1" x14ac:dyDescent="0.3">
      <c r="A25" s="32" t="s">
        <v>4</v>
      </c>
      <c r="B25" s="3"/>
      <c r="C25" s="3"/>
    </row>
    <row r="26" spans="1:5" s="36" customFormat="1" ht="21.75" customHeight="1" x14ac:dyDescent="0.25">
      <c r="A26" s="68" t="s">
        <v>176</v>
      </c>
      <c r="B26" s="37"/>
      <c r="C26" s="37"/>
    </row>
    <row r="27" spans="1:5" ht="21.75" customHeight="1" x14ac:dyDescent="0.3">
      <c r="A27" s="96" t="s">
        <v>189</v>
      </c>
      <c r="B27" s="3"/>
      <c r="C27" s="3"/>
    </row>
    <row r="28" spans="1:5" ht="21.75" customHeight="1" x14ac:dyDescent="0.3">
      <c r="A28" s="166" t="s">
        <v>238</v>
      </c>
      <c r="B28" s="3"/>
      <c r="C28" s="3"/>
    </row>
    <row r="29" spans="1:5" ht="21.75" customHeight="1" x14ac:dyDescent="0.3">
      <c r="A29" s="166" t="s">
        <v>225</v>
      </c>
    </row>
    <row r="30" spans="1:5" ht="21.75" customHeight="1" x14ac:dyDescent="0.3">
      <c r="A30" s="187" t="str">
        <f>Headings!F10</f>
        <v>Page 10</v>
      </c>
      <c r="B30" s="195"/>
      <c r="C30" s="195"/>
      <c r="D30" s="195"/>
      <c r="E30" s="188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94" t="str">
        <f>Headings!E11</f>
        <v>July 2016 Hotel Sales Tax Forecast</v>
      </c>
      <c r="B1" s="188"/>
      <c r="C1" s="188"/>
      <c r="D1" s="188"/>
      <c r="E1" s="188"/>
    </row>
    <row r="2" spans="1:5" ht="21.75" customHeight="1" x14ac:dyDescent="0.3">
      <c r="A2" s="194" t="s">
        <v>101</v>
      </c>
      <c r="B2" s="188"/>
      <c r="C2" s="188"/>
      <c r="D2" s="188"/>
      <c r="E2" s="188"/>
    </row>
    <row r="4" spans="1:5" ht="66" customHeight="1" x14ac:dyDescent="0.3">
      <c r="A4" s="23" t="s">
        <v>127</v>
      </c>
      <c r="B4" s="41" t="s">
        <v>96</v>
      </c>
      <c r="C4" s="41" t="s">
        <v>39</v>
      </c>
      <c r="D4" s="31" t="str">
        <f>Headings!E51</f>
        <v>% Change from March 2016 Forecast</v>
      </c>
      <c r="E4" s="45" t="str">
        <f>Headings!F51</f>
        <v>$ Change from March 2016 Forecast</v>
      </c>
    </row>
    <row r="5" spans="1:5" s="171" customFormat="1" ht="18" customHeight="1" x14ac:dyDescent="0.3">
      <c r="A5" s="49">
        <v>2006</v>
      </c>
      <c r="B5" s="50">
        <v>18233039.699999899</v>
      </c>
      <c r="C5" s="104" t="s">
        <v>94</v>
      </c>
      <c r="D5" s="64">
        <v>0</v>
      </c>
      <c r="E5" s="53">
        <v>0</v>
      </c>
    </row>
    <row r="6" spans="1:5" s="66" customFormat="1" ht="18" customHeight="1" x14ac:dyDescent="0.25">
      <c r="A6" s="54">
        <v>2007</v>
      </c>
      <c r="B6" s="55">
        <v>20493337.7999999</v>
      </c>
      <c r="C6" s="56">
        <v>0.12396715726999785</v>
      </c>
      <c r="D6" s="57">
        <v>0</v>
      </c>
      <c r="E6" s="58">
        <v>0</v>
      </c>
    </row>
    <row r="7" spans="1:5" s="66" customFormat="1" ht="18" customHeight="1" x14ac:dyDescent="0.25">
      <c r="A7" s="54">
        <v>2008</v>
      </c>
      <c r="B7" s="55">
        <v>20701685.099999901</v>
      </c>
      <c r="C7" s="56">
        <v>1.016658691879857E-2</v>
      </c>
      <c r="D7" s="57">
        <v>0</v>
      </c>
      <c r="E7" s="58">
        <v>0</v>
      </c>
    </row>
    <row r="8" spans="1:5" s="66" customFormat="1" ht="18" customHeight="1" x14ac:dyDescent="0.25">
      <c r="A8" s="54">
        <v>2009</v>
      </c>
      <c r="B8" s="55">
        <v>16892478.199999999</v>
      </c>
      <c r="C8" s="56">
        <v>-0.18400467795734754</v>
      </c>
      <c r="D8" s="57">
        <v>0</v>
      </c>
      <c r="E8" s="58">
        <v>0</v>
      </c>
    </row>
    <row r="9" spans="1:5" s="66" customFormat="1" ht="18" customHeight="1" x14ac:dyDescent="0.25">
      <c r="A9" s="54">
        <v>2010</v>
      </c>
      <c r="B9" s="55">
        <v>18044615.07</v>
      </c>
      <c r="C9" s="56">
        <v>6.8204135376655373E-2</v>
      </c>
      <c r="D9" s="57">
        <v>0</v>
      </c>
      <c r="E9" s="58">
        <v>0</v>
      </c>
    </row>
    <row r="10" spans="1:5" s="66" customFormat="1" ht="18" customHeight="1" x14ac:dyDescent="0.25">
      <c r="A10" s="54">
        <v>2011</v>
      </c>
      <c r="B10" s="55">
        <v>19914695.420000002</v>
      </c>
      <c r="C10" s="56">
        <v>0.10363647784923358</v>
      </c>
      <c r="D10" s="57">
        <v>0</v>
      </c>
      <c r="E10" s="58">
        <v>0</v>
      </c>
    </row>
    <row r="11" spans="1:5" s="66" customFormat="1" ht="18" customHeight="1" x14ac:dyDescent="0.25">
      <c r="A11" s="54">
        <v>2012</v>
      </c>
      <c r="B11" s="55">
        <v>21267812.480999999</v>
      </c>
      <c r="C11" s="56">
        <v>6.7945656835960655E-2</v>
      </c>
      <c r="D11" s="57">
        <v>0</v>
      </c>
      <c r="E11" s="58">
        <v>0</v>
      </c>
    </row>
    <row r="12" spans="1:5" s="66" customFormat="1" ht="18" customHeight="1" x14ac:dyDescent="0.25">
      <c r="A12" s="54">
        <v>2013</v>
      </c>
      <c r="B12" s="55">
        <v>20243998</v>
      </c>
      <c r="C12" s="57">
        <v>-4.8139153094124865E-2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55">
        <v>23237103.519999899</v>
      </c>
      <c r="C13" s="56">
        <v>0.14785150245519185</v>
      </c>
      <c r="D13" s="57">
        <v>0</v>
      </c>
      <c r="E13" s="58">
        <v>0</v>
      </c>
    </row>
    <row r="14" spans="1:5" s="66" customFormat="1" ht="18" customHeight="1" thickBot="1" x14ac:dyDescent="0.3">
      <c r="A14" s="59">
        <v>2015</v>
      </c>
      <c r="B14" s="60">
        <v>26115934.079999898</v>
      </c>
      <c r="C14" s="61">
        <v>0.12388938911952696</v>
      </c>
      <c r="D14" s="72">
        <v>3.2368514555487504E-3</v>
      </c>
      <c r="E14" s="103">
        <v>84260.659999895841</v>
      </c>
    </row>
    <row r="15" spans="1:5" s="66" customFormat="1" ht="18" customHeight="1" thickTop="1" x14ac:dyDescent="0.25">
      <c r="A15" s="54">
        <v>2016</v>
      </c>
      <c r="B15" s="55">
        <v>28347031.612124301</v>
      </c>
      <c r="C15" s="56">
        <v>8.5430508642347247E-2</v>
      </c>
      <c r="D15" s="57">
        <v>1.3569564793037614E-2</v>
      </c>
      <c r="E15" s="58">
        <v>379507.13548660278</v>
      </c>
    </row>
    <row r="16" spans="1:5" s="66" customFormat="1" ht="18" customHeight="1" x14ac:dyDescent="0.25">
      <c r="A16" s="54">
        <v>2017</v>
      </c>
      <c r="B16" s="55">
        <v>29707502.626344498</v>
      </c>
      <c r="C16" s="56">
        <v>4.7993420716344382E-2</v>
      </c>
      <c r="D16" s="57">
        <v>1.6712379083109852E-2</v>
      </c>
      <c r="E16" s="58">
        <v>488322.0227451995</v>
      </c>
    </row>
    <row r="17" spans="1:5" s="66" customFormat="1" ht="18" customHeight="1" x14ac:dyDescent="0.25">
      <c r="A17" s="54">
        <v>2018</v>
      </c>
      <c r="B17" s="55">
        <v>30406561.317784999</v>
      </c>
      <c r="C17" s="56">
        <v>2.3531385328249721E-2</v>
      </c>
      <c r="D17" s="57">
        <v>6.1040054170107272E-3</v>
      </c>
      <c r="E17" s="58">
        <v>184475.77387339994</v>
      </c>
    </row>
    <row r="18" spans="1:5" s="66" customFormat="1" ht="18" customHeight="1" x14ac:dyDescent="0.25">
      <c r="A18" s="54">
        <v>2019</v>
      </c>
      <c r="B18" s="55">
        <v>31541307.194841798</v>
      </c>
      <c r="C18" s="56">
        <v>3.7319112319125658E-2</v>
      </c>
      <c r="D18" s="57">
        <v>4.2290641931430617E-3</v>
      </c>
      <c r="E18" s="58">
        <v>132828.47272479907</v>
      </c>
    </row>
    <row r="19" spans="1:5" s="66" customFormat="1" ht="18" customHeight="1" x14ac:dyDescent="0.25">
      <c r="A19" s="54">
        <v>2020</v>
      </c>
      <c r="B19" s="55">
        <v>32628277.009014901</v>
      </c>
      <c r="C19" s="56">
        <v>3.4461787124373311E-2</v>
      </c>
      <c r="D19" s="57">
        <v>1.9256491047961122E-2</v>
      </c>
      <c r="E19" s="58">
        <v>616435.7349232994</v>
      </c>
    </row>
    <row r="20" spans="1:5" s="66" customFormat="1" ht="18" customHeight="1" x14ac:dyDescent="0.25">
      <c r="A20" s="54">
        <v>2021</v>
      </c>
      <c r="B20" s="55">
        <v>33786594.736752003</v>
      </c>
      <c r="C20" s="56">
        <v>3.5500425824418258E-2</v>
      </c>
      <c r="D20" s="57">
        <v>1.8588422249512071E-2</v>
      </c>
      <c r="E20" s="58">
        <v>616578.27206880227</v>
      </c>
    </row>
    <row r="21" spans="1:5" s="66" customFormat="1" ht="18" customHeight="1" x14ac:dyDescent="0.25">
      <c r="A21" s="54">
        <v>2022</v>
      </c>
      <c r="B21" s="55">
        <v>34655041.214898296</v>
      </c>
      <c r="C21" s="56">
        <v>2.5703877082398741E-2</v>
      </c>
      <c r="D21" s="57">
        <v>7.6434013266146739E-3</v>
      </c>
      <c r="E21" s="58">
        <v>262873.14306540042</v>
      </c>
    </row>
    <row r="22" spans="1:5" s="66" customFormat="1" ht="18" customHeight="1" x14ac:dyDescent="0.25">
      <c r="A22" s="54">
        <v>2023</v>
      </c>
      <c r="B22" s="55">
        <v>35955123.447437502</v>
      </c>
      <c r="C22" s="56">
        <v>3.7514952715747896E-2</v>
      </c>
      <c r="D22" s="57">
        <v>7.4570330222385461E-3</v>
      </c>
      <c r="E22" s="58">
        <v>266133.97304090112</v>
      </c>
    </row>
    <row r="23" spans="1:5" s="66" customFormat="1" ht="18" customHeight="1" x14ac:dyDescent="0.25">
      <c r="A23" s="54">
        <v>2024</v>
      </c>
      <c r="B23" s="55">
        <v>37288174.151005</v>
      </c>
      <c r="C23" s="56">
        <v>3.7075403329271728E-2</v>
      </c>
      <c r="D23" s="57">
        <v>7.3378228650016197E-3</v>
      </c>
      <c r="E23" s="58">
        <v>271620.91074989736</v>
      </c>
    </row>
    <row r="24" spans="1:5" s="66" customFormat="1" ht="18" customHeight="1" x14ac:dyDescent="0.25">
      <c r="A24" s="54">
        <v>2025</v>
      </c>
      <c r="B24" s="55">
        <v>38632644.102217101</v>
      </c>
      <c r="C24" s="56">
        <v>3.6056202316783637E-2</v>
      </c>
      <c r="D24" s="57">
        <v>7.8783869490741676E-3</v>
      </c>
      <c r="E24" s="58">
        <v>301983.77407860011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3" t="s">
        <v>150</v>
      </c>
      <c r="B26" s="3"/>
      <c r="C26" s="3"/>
    </row>
    <row r="27" spans="1:5" ht="21.75" customHeight="1" x14ac:dyDescent="0.3">
      <c r="A27" s="166" t="s">
        <v>191</v>
      </c>
      <c r="B27" s="3"/>
      <c r="C27" s="3"/>
    </row>
    <row r="28" spans="1:5" ht="21.75" customHeight="1" x14ac:dyDescent="0.3">
      <c r="A28" s="166" t="s">
        <v>239</v>
      </c>
      <c r="B28" s="3"/>
      <c r="C28" s="3"/>
    </row>
    <row r="29" spans="1:5" ht="21.75" customHeight="1" x14ac:dyDescent="0.3">
      <c r="A29" s="169" t="s">
        <v>202</v>
      </c>
      <c r="B29" s="3"/>
      <c r="C29" s="3"/>
    </row>
    <row r="30" spans="1:5" s="123" customFormat="1" ht="21.75" customHeight="1" x14ac:dyDescent="0.3">
      <c r="A30" s="187" t="str">
        <f>Headings!F11</f>
        <v>Page 11</v>
      </c>
      <c r="B30" s="195"/>
      <c r="C30" s="195"/>
      <c r="D30" s="195"/>
      <c r="E30" s="188"/>
    </row>
    <row r="36" spans="1:2" ht="21.75" customHeight="1" x14ac:dyDescent="0.3">
      <c r="B36" s="7"/>
    </row>
    <row r="37" spans="1:2" ht="21.75" customHeight="1" x14ac:dyDescent="0.3">
      <c r="B37" s="7"/>
    </row>
    <row r="38" spans="1:2" ht="21.75" customHeight="1" x14ac:dyDescent="0.3">
      <c r="A38" s="6"/>
      <c r="B38" s="7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  <row r="42" spans="1:2" ht="21.75" customHeight="1" x14ac:dyDescent="0.3">
      <c r="A42" s="6"/>
      <c r="B42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94" t="str">
        <f>Headings!E12</f>
        <v>July 2016 Rental Car Sales Tax Forecast</v>
      </c>
      <c r="B1" s="188"/>
      <c r="C1" s="188"/>
      <c r="D1" s="188"/>
      <c r="E1" s="188"/>
    </row>
    <row r="2" spans="1:5" ht="21.75" customHeight="1" x14ac:dyDescent="0.3">
      <c r="A2" s="194" t="s">
        <v>101</v>
      </c>
      <c r="B2" s="188"/>
      <c r="C2" s="188"/>
      <c r="D2" s="188"/>
      <c r="E2" s="188"/>
    </row>
    <row r="4" spans="1:5" ht="66" customHeight="1" x14ac:dyDescent="0.3">
      <c r="A4" s="23" t="s">
        <v>127</v>
      </c>
      <c r="B4" s="41" t="s">
        <v>96</v>
      </c>
      <c r="C4" s="41" t="s">
        <v>39</v>
      </c>
      <c r="D4" s="31" t="str">
        <f>Headings!E51</f>
        <v>% Change from March 2016 Forecast</v>
      </c>
      <c r="E4" s="45" t="str">
        <f>Headings!F51</f>
        <v>$ Change from March 2016 Forecast</v>
      </c>
    </row>
    <row r="5" spans="1:5" s="66" customFormat="1" ht="18" customHeight="1" x14ac:dyDescent="0.25">
      <c r="A5" s="49">
        <v>2006</v>
      </c>
      <c r="B5" s="50">
        <v>2735845.62</v>
      </c>
      <c r="C5" s="100" t="s">
        <v>94</v>
      </c>
      <c r="D5" s="64">
        <v>0</v>
      </c>
      <c r="E5" s="53">
        <v>0</v>
      </c>
    </row>
    <row r="6" spans="1:5" s="66" customFormat="1" ht="18" customHeight="1" x14ac:dyDescent="0.25">
      <c r="A6" s="54">
        <v>2007</v>
      </c>
      <c r="B6" s="55">
        <v>2835415.72</v>
      </c>
      <c r="C6" s="56">
        <v>3.639463399254228E-2</v>
      </c>
      <c r="D6" s="57">
        <v>0</v>
      </c>
      <c r="E6" s="58">
        <v>0</v>
      </c>
    </row>
    <row r="7" spans="1:5" s="66" customFormat="1" ht="18" customHeight="1" x14ac:dyDescent="0.25">
      <c r="A7" s="54">
        <v>2008</v>
      </c>
      <c r="B7" s="55">
        <v>2835443.48</v>
      </c>
      <c r="C7" s="56">
        <v>9.7904514684277189E-6</v>
      </c>
      <c r="D7" s="57">
        <v>0</v>
      </c>
      <c r="E7" s="58">
        <v>0</v>
      </c>
    </row>
    <row r="8" spans="1:5" s="66" customFormat="1" ht="18" customHeight="1" x14ac:dyDescent="0.25">
      <c r="A8" s="54">
        <v>2009</v>
      </c>
      <c r="B8" s="55">
        <v>2651749.77</v>
      </c>
      <c r="C8" s="56">
        <v>-6.4784825123722745E-2</v>
      </c>
      <c r="D8" s="57">
        <v>0</v>
      </c>
      <c r="E8" s="58">
        <v>0</v>
      </c>
    </row>
    <row r="9" spans="1:5" s="66" customFormat="1" ht="18" customHeight="1" x14ac:dyDescent="0.25">
      <c r="A9" s="54">
        <v>2010</v>
      </c>
      <c r="B9" s="55">
        <v>2737771</v>
      </c>
      <c r="C9" s="56">
        <v>3.2439422065076773E-2</v>
      </c>
      <c r="D9" s="57">
        <v>0</v>
      </c>
      <c r="E9" s="58">
        <v>0</v>
      </c>
    </row>
    <row r="10" spans="1:5" s="66" customFormat="1" ht="18" customHeight="1" x14ac:dyDescent="0.25">
      <c r="A10" s="54">
        <v>2011</v>
      </c>
      <c r="B10" s="55">
        <v>2811096.72</v>
      </c>
      <c r="C10" s="56">
        <v>2.6782999746874481E-2</v>
      </c>
      <c r="D10" s="57">
        <v>0</v>
      </c>
      <c r="E10" s="58">
        <v>0</v>
      </c>
    </row>
    <row r="11" spans="1:5" s="66" customFormat="1" ht="18" customHeight="1" x14ac:dyDescent="0.25">
      <c r="A11" s="54">
        <v>2012</v>
      </c>
      <c r="B11" s="55">
        <v>2857442.9599999902</v>
      </c>
      <c r="C11" s="56">
        <v>1.648688914552543E-2</v>
      </c>
      <c r="D11" s="57">
        <v>0</v>
      </c>
      <c r="E11" s="58">
        <v>0</v>
      </c>
    </row>
    <row r="12" spans="1:5" s="66" customFormat="1" ht="18" customHeight="1" x14ac:dyDescent="0.25">
      <c r="A12" s="54">
        <v>2013</v>
      </c>
      <c r="B12" s="55">
        <v>3112670.25</v>
      </c>
      <c r="C12" s="57">
        <v>8.9320169666662563E-2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55">
        <v>3494071.77</v>
      </c>
      <c r="C13" s="56">
        <v>0.12253193861444212</v>
      </c>
      <c r="D13" s="57">
        <v>0</v>
      </c>
      <c r="E13" s="58">
        <v>0</v>
      </c>
    </row>
    <row r="14" spans="1:5" s="66" customFormat="1" ht="18" customHeight="1" thickBot="1" x14ac:dyDescent="0.3">
      <c r="A14" s="59">
        <v>2015</v>
      </c>
      <c r="B14" s="60">
        <v>3734599.0666999901</v>
      </c>
      <c r="C14" s="61">
        <v>6.8838682354824599E-2</v>
      </c>
      <c r="D14" s="72">
        <v>5.2869016657339785E-3</v>
      </c>
      <c r="E14" s="103">
        <v>19640.619999990333</v>
      </c>
    </row>
    <row r="15" spans="1:5" s="66" customFormat="1" ht="18" customHeight="1" thickTop="1" x14ac:dyDescent="0.25">
      <c r="A15" s="54">
        <v>2016</v>
      </c>
      <c r="B15" s="55">
        <v>3887864.1335352403</v>
      </c>
      <c r="C15" s="56">
        <v>4.1039229137568523E-2</v>
      </c>
      <c r="D15" s="57">
        <v>1.9508246819621711E-3</v>
      </c>
      <c r="E15" s="58">
        <v>7569.7740098405629</v>
      </c>
    </row>
    <row r="16" spans="1:5" s="66" customFormat="1" ht="18" customHeight="1" x14ac:dyDescent="0.25">
      <c r="A16" s="54">
        <v>2017</v>
      </c>
      <c r="B16" s="55">
        <v>3926713.2966118599</v>
      </c>
      <c r="C16" s="56">
        <v>9.9924178783721285E-3</v>
      </c>
      <c r="D16" s="57">
        <v>1.0718260481428654E-2</v>
      </c>
      <c r="E16" s="58">
        <v>41641.214564510155</v>
      </c>
    </row>
    <row r="17" spans="1:5" s="66" customFormat="1" ht="18" customHeight="1" x14ac:dyDescent="0.25">
      <c r="A17" s="54">
        <v>2018</v>
      </c>
      <c r="B17" s="55">
        <v>3930753.2610669802</v>
      </c>
      <c r="C17" s="56">
        <v>1.0288412089076715E-3</v>
      </c>
      <c r="D17" s="57">
        <v>5.8710861853319418E-3</v>
      </c>
      <c r="E17" s="58">
        <v>22943.090308439918</v>
      </c>
    </row>
    <row r="18" spans="1:5" s="66" customFormat="1" ht="18" customHeight="1" x14ac:dyDescent="0.25">
      <c r="A18" s="54">
        <v>2019</v>
      </c>
      <c r="B18" s="55">
        <v>3966717.3500517602</v>
      </c>
      <c r="C18" s="56">
        <v>9.1494140171539673E-3</v>
      </c>
      <c r="D18" s="57">
        <v>5.1177293458033457E-3</v>
      </c>
      <c r="E18" s="58">
        <v>20197.221873780247</v>
      </c>
    </row>
    <row r="19" spans="1:5" s="66" customFormat="1" ht="18" customHeight="1" x14ac:dyDescent="0.25">
      <c r="A19" s="54">
        <v>2020</v>
      </c>
      <c r="B19" s="55">
        <v>4006905.4907953399</v>
      </c>
      <c r="C19" s="56">
        <v>1.0131334601658715E-2</v>
      </c>
      <c r="D19" s="57">
        <v>7.9170360081377567E-3</v>
      </c>
      <c r="E19" s="58">
        <v>31473.637133339886</v>
      </c>
    </row>
    <row r="20" spans="1:5" s="66" customFormat="1" ht="18" customHeight="1" x14ac:dyDescent="0.25">
      <c r="A20" s="54">
        <v>2021</v>
      </c>
      <c r="B20" s="55">
        <v>4055582.09502926</v>
      </c>
      <c r="C20" s="56">
        <v>1.2148178774303409E-2</v>
      </c>
      <c r="D20" s="57">
        <v>6.9121635729727515E-3</v>
      </c>
      <c r="E20" s="58">
        <v>27840.409361019731</v>
      </c>
    </row>
    <row r="21" spans="1:5" s="66" customFormat="1" ht="18" customHeight="1" x14ac:dyDescent="0.25">
      <c r="A21" s="54">
        <v>2022</v>
      </c>
      <c r="B21" s="55">
        <v>4115093.1916998206</v>
      </c>
      <c r="C21" s="56">
        <v>1.4673873016527228E-2</v>
      </c>
      <c r="D21" s="57">
        <v>6.8540703840600514E-3</v>
      </c>
      <c r="E21" s="58">
        <v>28013.134378170595</v>
      </c>
    </row>
    <row r="22" spans="1:5" s="66" customFormat="1" ht="18" customHeight="1" x14ac:dyDescent="0.25">
      <c r="A22" s="54">
        <v>2023</v>
      </c>
      <c r="B22" s="55">
        <v>4180702.3559547104</v>
      </c>
      <c r="C22" s="56">
        <v>1.5943542757968165E-2</v>
      </c>
      <c r="D22" s="57">
        <v>6.7754869939660178E-3</v>
      </c>
      <c r="E22" s="58">
        <v>28135.661628980655</v>
      </c>
    </row>
    <row r="23" spans="1:5" s="66" customFormat="1" ht="18" customHeight="1" x14ac:dyDescent="0.25">
      <c r="A23" s="54">
        <v>2024</v>
      </c>
      <c r="B23" s="55">
        <v>4249137.4690571399</v>
      </c>
      <c r="C23" s="56">
        <v>1.63692861332152E-2</v>
      </c>
      <c r="D23" s="57">
        <v>6.7648824336756785E-3</v>
      </c>
      <c r="E23" s="58">
        <v>28551.766081879847</v>
      </c>
    </row>
    <row r="24" spans="1:5" s="66" customFormat="1" ht="18" customHeight="1" x14ac:dyDescent="0.25">
      <c r="A24" s="54">
        <v>2025</v>
      </c>
      <c r="B24" s="55">
        <v>4318467.4352566302</v>
      </c>
      <c r="C24" s="56">
        <v>1.6316244580073302E-2</v>
      </c>
      <c r="D24" s="57">
        <v>7.1004798155893667E-3</v>
      </c>
      <c r="E24" s="58">
        <v>30447.00253139995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3" t="s">
        <v>123</v>
      </c>
      <c r="B26" s="3"/>
      <c r="C26" s="3"/>
    </row>
    <row r="27" spans="1:5" ht="21.75" customHeight="1" x14ac:dyDescent="0.3">
      <c r="A27" s="166"/>
      <c r="B27" s="3"/>
      <c r="C27" s="3"/>
    </row>
    <row r="28" spans="1:5" ht="21.75" customHeight="1" x14ac:dyDescent="0.3">
      <c r="A28" s="167"/>
      <c r="B28" s="3"/>
      <c r="C28" s="3"/>
    </row>
    <row r="29" spans="1:5" ht="21.75" customHeight="1" x14ac:dyDescent="0.3">
      <c r="A29" s="167"/>
      <c r="B29" s="3"/>
      <c r="C29" s="3"/>
    </row>
    <row r="30" spans="1:5" ht="21.75" customHeight="1" x14ac:dyDescent="0.3">
      <c r="A30" s="187" t="str">
        <f>Headings!F12</f>
        <v>Page 12</v>
      </c>
      <c r="B30" s="195"/>
      <c r="C30" s="195"/>
      <c r="D30" s="195"/>
      <c r="E30" s="188"/>
    </row>
    <row r="32" spans="1:5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7" width="10.75" style="19"/>
    <col min="8" max="8" width="15.875" style="19" bestFit="1" customWidth="1"/>
    <col min="9" max="16384" width="10.75" style="19"/>
  </cols>
  <sheetData>
    <row r="1" spans="1:9" ht="23.25" x14ac:dyDescent="0.3">
      <c r="A1" s="194" t="str">
        <f>Headings!E13</f>
        <v>July 2016 Real Estate Excise Tax (REET 1) Forecast</v>
      </c>
      <c r="B1" s="188"/>
      <c r="C1" s="188"/>
      <c r="D1" s="188"/>
      <c r="E1" s="188"/>
    </row>
    <row r="2" spans="1:9" ht="21.75" customHeight="1" x14ac:dyDescent="0.3">
      <c r="A2" s="194" t="s">
        <v>101</v>
      </c>
      <c r="B2" s="188"/>
      <c r="C2" s="188"/>
      <c r="D2" s="188"/>
      <c r="E2" s="188"/>
    </row>
    <row r="4" spans="1:9" ht="66" customHeight="1" x14ac:dyDescent="0.3">
      <c r="A4" s="23" t="s">
        <v>127</v>
      </c>
      <c r="B4" s="41" t="s">
        <v>96</v>
      </c>
      <c r="C4" s="41" t="s">
        <v>39</v>
      </c>
      <c r="D4" s="31" t="str">
        <f>Headings!E51</f>
        <v>% Change from March 2016 Forecast</v>
      </c>
      <c r="E4" s="45" t="str">
        <f>Headings!F51</f>
        <v>$ Change from March 2016 Forecast</v>
      </c>
    </row>
    <row r="5" spans="1:9" s="66" customFormat="1" ht="18" customHeight="1" x14ac:dyDescent="0.25">
      <c r="A5" s="49">
        <v>2006</v>
      </c>
      <c r="B5" s="50">
        <v>11710068.950000001</v>
      </c>
      <c r="C5" s="100" t="s">
        <v>94</v>
      </c>
      <c r="D5" s="64">
        <v>0</v>
      </c>
      <c r="E5" s="53">
        <v>0</v>
      </c>
    </row>
    <row r="6" spans="1:9" s="66" customFormat="1" ht="18" customHeight="1" x14ac:dyDescent="0.25">
      <c r="A6" s="54">
        <v>2007</v>
      </c>
      <c r="B6" s="55">
        <v>9202857.8399999905</v>
      </c>
      <c r="C6" s="56">
        <v>-0.21410728841182536</v>
      </c>
      <c r="D6" s="57">
        <v>0</v>
      </c>
      <c r="E6" s="58">
        <v>0</v>
      </c>
    </row>
    <row r="7" spans="1:9" s="66" customFormat="1" ht="18" customHeight="1" x14ac:dyDescent="0.25">
      <c r="A7" s="54">
        <v>2008</v>
      </c>
      <c r="B7" s="55">
        <v>4912081.72</v>
      </c>
      <c r="C7" s="56">
        <v>-0.46624387713023663</v>
      </c>
      <c r="D7" s="57">
        <v>0</v>
      </c>
      <c r="E7" s="58">
        <v>0</v>
      </c>
    </row>
    <row r="8" spans="1:9" s="66" customFormat="1" ht="18" customHeight="1" x14ac:dyDescent="0.25">
      <c r="A8" s="54">
        <v>2009</v>
      </c>
      <c r="B8" s="55">
        <v>3809800</v>
      </c>
      <c r="C8" s="56">
        <v>-0.22440215428663512</v>
      </c>
      <c r="D8" s="57">
        <v>0</v>
      </c>
      <c r="E8" s="58">
        <v>0</v>
      </c>
    </row>
    <row r="9" spans="1:9" s="66" customFormat="1" ht="18" customHeight="1" x14ac:dyDescent="0.25">
      <c r="A9" s="54">
        <v>2010</v>
      </c>
      <c r="B9" s="55">
        <v>3647888.19</v>
      </c>
      <c r="C9" s="56">
        <v>-4.2498768964250089E-2</v>
      </c>
      <c r="D9" s="57">
        <v>0</v>
      </c>
      <c r="E9" s="58">
        <v>0</v>
      </c>
    </row>
    <row r="10" spans="1:9" s="66" customFormat="1" ht="18" customHeight="1" x14ac:dyDescent="0.25">
      <c r="A10" s="54">
        <v>2011</v>
      </c>
      <c r="B10" s="55">
        <v>3293751.37</v>
      </c>
      <c r="C10" s="56">
        <v>-9.7079954635342025E-2</v>
      </c>
      <c r="D10" s="57">
        <v>0</v>
      </c>
      <c r="E10" s="58">
        <v>0</v>
      </c>
    </row>
    <row r="11" spans="1:9" s="66" customFormat="1" ht="18" customHeight="1" x14ac:dyDescent="0.25">
      <c r="A11" s="54">
        <v>2012</v>
      </c>
      <c r="B11" s="55">
        <v>4047144.57</v>
      </c>
      <c r="C11" s="56">
        <v>0.22873408322863176</v>
      </c>
      <c r="D11" s="57">
        <v>0</v>
      </c>
      <c r="E11" s="58">
        <v>0</v>
      </c>
    </row>
    <row r="12" spans="1:9" s="66" customFormat="1" ht="18" customHeight="1" x14ac:dyDescent="0.25">
      <c r="A12" s="54">
        <v>2013</v>
      </c>
      <c r="B12" s="55">
        <v>5650866.3900000043</v>
      </c>
      <c r="C12" s="57">
        <v>0.39626007726232637</v>
      </c>
      <c r="D12" s="57">
        <v>0</v>
      </c>
      <c r="E12" s="58">
        <v>0</v>
      </c>
    </row>
    <row r="13" spans="1:9" s="66" customFormat="1" ht="18" customHeight="1" x14ac:dyDescent="0.25">
      <c r="A13" s="54">
        <v>2014</v>
      </c>
      <c r="B13" s="55">
        <v>5460691.6899999995</v>
      </c>
      <c r="C13" s="56">
        <v>-3.365407830851308E-2</v>
      </c>
      <c r="D13" s="57">
        <v>0</v>
      </c>
      <c r="E13" s="58">
        <v>0</v>
      </c>
      <c r="H13" s="184"/>
      <c r="I13" s="186"/>
    </row>
    <row r="14" spans="1:9" s="66" customFormat="1" ht="18" customHeight="1" thickBot="1" x14ac:dyDescent="0.3">
      <c r="A14" s="59">
        <v>2015</v>
      </c>
      <c r="B14" s="60">
        <v>7300582.5899999999</v>
      </c>
      <c r="C14" s="61">
        <v>0.33693367149244802</v>
      </c>
      <c r="D14" s="72">
        <v>0</v>
      </c>
      <c r="E14" s="103">
        <v>0</v>
      </c>
      <c r="H14" s="184"/>
      <c r="I14" s="186"/>
    </row>
    <row r="15" spans="1:9" s="66" customFormat="1" ht="18" customHeight="1" thickTop="1" x14ac:dyDescent="0.25">
      <c r="A15" s="54">
        <v>2016</v>
      </c>
      <c r="B15" s="55">
        <v>6506722.4865941498</v>
      </c>
      <c r="C15" s="56">
        <v>-0.10873928123123255</v>
      </c>
      <c r="D15" s="57">
        <v>0.10717981093115325</v>
      </c>
      <c r="E15" s="58">
        <v>629878.97630478814</v>
      </c>
      <c r="H15" s="184"/>
      <c r="I15" s="186"/>
    </row>
    <row r="16" spans="1:9" s="66" customFormat="1" ht="18" customHeight="1" x14ac:dyDescent="0.25">
      <c r="A16" s="54">
        <v>2017</v>
      </c>
      <c r="B16" s="55">
        <v>6587878.543427201</v>
      </c>
      <c r="C16" s="56">
        <v>1.2472647634851119E-2</v>
      </c>
      <c r="D16" s="57">
        <v>0.10077869250783866</v>
      </c>
      <c r="E16" s="58">
        <v>603134.66323959641</v>
      </c>
      <c r="H16" s="184"/>
      <c r="I16" s="186"/>
    </row>
    <row r="17" spans="1:9" s="66" customFormat="1" ht="18" customHeight="1" x14ac:dyDescent="0.25">
      <c r="A17" s="54">
        <v>2018</v>
      </c>
      <c r="B17" s="55">
        <v>6712198.7278863303</v>
      </c>
      <c r="C17" s="56">
        <v>1.8871049859163769E-2</v>
      </c>
      <c r="D17" s="57">
        <v>9.4593247712965622E-2</v>
      </c>
      <c r="E17" s="58">
        <v>580059.01122834347</v>
      </c>
      <c r="H17" s="184"/>
      <c r="I17" s="186"/>
    </row>
    <row r="18" spans="1:9" s="66" customFormat="1" ht="18" customHeight="1" x14ac:dyDescent="0.25">
      <c r="A18" s="54">
        <v>2019</v>
      </c>
      <c r="B18" s="55">
        <v>6916081.3888362795</v>
      </c>
      <c r="C18" s="56">
        <v>3.037494407054786E-2</v>
      </c>
      <c r="D18" s="57">
        <v>7.6791726895039325E-2</v>
      </c>
      <c r="E18" s="58">
        <v>493222.43097726628</v>
      </c>
      <c r="H18" s="184"/>
      <c r="I18" s="186"/>
    </row>
    <row r="19" spans="1:9" s="66" customFormat="1" ht="18" customHeight="1" x14ac:dyDescent="0.25">
      <c r="A19" s="54">
        <v>2020</v>
      </c>
      <c r="B19" s="55">
        <v>6201115.3481104178</v>
      </c>
      <c r="C19" s="56">
        <v>-0.10337733183417086</v>
      </c>
      <c r="D19" s="57">
        <v>6.3176916499964264E-2</v>
      </c>
      <c r="E19" s="58">
        <v>368487.44595014211</v>
      </c>
      <c r="H19" s="184"/>
      <c r="I19" s="186"/>
    </row>
    <row r="20" spans="1:9" s="66" customFormat="1" ht="18" customHeight="1" x14ac:dyDescent="0.25">
      <c r="A20" s="54">
        <v>2021</v>
      </c>
      <c r="B20" s="55">
        <v>6041169.8203075062</v>
      </c>
      <c r="C20" s="56">
        <v>-2.5793025741998155E-2</v>
      </c>
      <c r="D20" s="57">
        <v>-1.7343705271095189E-2</v>
      </c>
      <c r="E20" s="58">
        <v>-106625.55098673049</v>
      </c>
      <c r="H20" s="184"/>
      <c r="I20" s="186"/>
    </row>
    <row r="21" spans="1:9" s="66" customFormat="1" ht="18" customHeight="1" x14ac:dyDescent="0.25">
      <c r="A21" s="54">
        <v>2022</v>
      </c>
      <c r="B21" s="55">
        <v>6287457.838152172</v>
      </c>
      <c r="C21" s="56">
        <v>4.0768265943586623E-2</v>
      </c>
      <c r="D21" s="57">
        <v>-2.643364067796572E-2</v>
      </c>
      <c r="E21" s="58">
        <v>-170712.9664867539</v>
      </c>
      <c r="H21" s="184"/>
      <c r="I21" s="186"/>
    </row>
    <row r="22" spans="1:9" s="66" customFormat="1" ht="18" customHeight="1" x14ac:dyDescent="0.25">
      <c r="A22" s="54">
        <v>2023</v>
      </c>
      <c r="B22" s="55">
        <v>6754267.1297445204</v>
      </c>
      <c r="C22" s="56">
        <v>7.4244520378293322E-2</v>
      </c>
      <c r="D22" s="57">
        <v>-3.4460606993105269E-3</v>
      </c>
      <c r="E22" s="58">
        <v>-23356.101050375961</v>
      </c>
      <c r="H22" s="184"/>
      <c r="I22" s="186"/>
    </row>
    <row r="23" spans="1:9" s="66" customFormat="1" ht="18" customHeight="1" x14ac:dyDescent="0.3">
      <c r="A23" s="54">
        <v>2024</v>
      </c>
      <c r="B23" s="55">
        <v>6990063.53274424</v>
      </c>
      <c r="C23" s="56">
        <v>3.4910731019405006E-2</v>
      </c>
      <c r="D23" s="57">
        <v>-1.6791683014028336E-2</v>
      </c>
      <c r="E23" s="58">
        <v>-119379.51404802315</v>
      </c>
      <c r="H23" s="185"/>
      <c r="I23" s="186"/>
    </row>
    <row r="24" spans="1:9" s="66" customFormat="1" ht="18" customHeight="1" x14ac:dyDescent="0.3">
      <c r="A24" s="54">
        <v>2025</v>
      </c>
      <c r="B24" s="55">
        <v>7236856.5331924632</v>
      </c>
      <c r="C24" s="56">
        <v>3.5306259992079703E-2</v>
      </c>
      <c r="D24" s="57">
        <v>-3.0994685379145737E-2</v>
      </c>
      <c r="E24" s="58">
        <v>-231478.70088625886</v>
      </c>
      <c r="H24" s="185"/>
      <c r="I24" s="186"/>
    </row>
    <row r="25" spans="1:9" ht="21.75" customHeight="1" x14ac:dyDescent="0.3">
      <c r="A25" s="32" t="s">
        <v>4</v>
      </c>
      <c r="B25" s="3"/>
      <c r="C25" s="3"/>
    </row>
    <row r="26" spans="1:9" ht="21.75" customHeight="1" x14ac:dyDescent="0.3">
      <c r="A26" s="33" t="s">
        <v>100</v>
      </c>
      <c r="B26" s="3"/>
      <c r="C26" s="3"/>
    </row>
    <row r="27" spans="1:9" ht="21.75" customHeight="1" x14ac:dyDescent="0.3">
      <c r="A27" s="37" t="s">
        <v>240</v>
      </c>
      <c r="B27" s="3"/>
      <c r="C27" s="3"/>
    </row>
    <row r="28" spans="1:9" ht="21.75" customHeight="1" x14ac:dyDescent="0.3">
      <c r="A28" s="166" t="s">
        <v>225</v>
      </c>
      <c r="B28" s="3"/>
      <c r="C28" s="3"/>
    </row>
    <row r="29" spans="1:9" ht="21.75" customHeight="1" x14ac:dyDescent="0.3">
      <c r="A29" s="164"/>
      <c r="B29" s="3"/>
      <c r="C29" s="3"/>
    </row>
    <row r="30" spans="1:9" ht="21.75" customHeight="1" x14ac:dyDescent="0.3">
      <c r="A30" s="187" t="str">
        <f>Headings!F13</f>
        <v>Page 13</v>
      </c>
      <c r="B30" s="195"/>
      <c r="C30" s="195"/>
      <c r="D30" s="195"/>
      <c r="E30" s="188"/>
    </row>
    <row r="32" spans="1:9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194" t="str">
        <f>Headings!E14</f>
        <v>July 2016 Investment Pool Nominal Rate of Return Forecast</v>
      </c>
      <c r="B1" s="196"/>
      <c r="C1" s="196"/>
      <c r="D1" s="196"/>
    </row>
    <row r="2" spans="1:4" ht="21.75" customHeight="1" x14ac:dyDescent="0.3">
      <c r="A2" s="194" t="s">
        <v>101</v>
      </c>
      <c r="B2" s="188"/>
      <c r="C2" s="188"/>
      <c r="D2" s="188"/>
    </row>
    <row r="4" spans="1:4" ht="66" customHeight="1" x14ac:dyDescent="0.3">
      <c r="A4" s="23" t="s">
        <v>127</v>
      </c>
      <c r="B4" s="41" t="s">
        <v>96</v>
      </c>
      <c r="C4" s="41" t="s">
        <v>39</v>
      </c>
      <c r="D4" s="31" t="str">
        <f>Headings!E51</f>
        <v>% Change from March 2016 Forecast</v>
      </c>
    </row>
    <row r="5" spans="1:4" s="66" customFormat="1" ht="18" customHeight="1" x14ac:dyDescent="0.25">
      <c r="A5" s="49">
        <v>2006</v>
      </c>
      <c r="B5" s="52">
        <v>4.6829999999999899E-2</v>
      </c>
      <c r="C5" s="100" t="s">
        <v>94</v>
      </c>
      <c r="D5" s="64">
        <v>0</v>
      </c>
    </row>
    <row r="6" spans="1:4" s="66" customFormat="1" ht="18" customHeight="1" x14ac:dyDescent="0.25">
      <c r="A6" s="54">
        <v>2007</v>
      </c>
      <c r="B6" s="73">
        <v>5.0839999999999996E-2</v>
      </c>
      <c r="C6" s="56">
        <v>4.0100000000000968E-3</v>
      </c>
      <c r="D6" s="57">
        <v>0</v>
      </c>
    </row>
    <row r="7" spans="1:4" s="66" customFormat="1" ht="18" customHeight="1" x14ac:dyDescent="0.25">
      <c r="A7" s="54">
        <v>2008</v>
      </c>
      <c r="B7" s="73">
        <v>3.2959999999999996E-2</v>
      </c>
      <c r="C7" s="56">
        <v>-1.788E-2</v>
      </c>
      <c r="D7" s="57">
        <v>0</v>
      </c>
    </row>
    <row r="8" spans="1:4" s="66" customFormat="1" ht="18" customHeight="1" x14ac:dyDescent="0.25">
      <c r="A8" s="54">
        <v>2009</v>
      </c>
      <c r="B8" s="73">
        <v>1.755E-2</v>
      </c>
      <c r="C8" s="56">
        <v>-1.5409999999999997E-2</v>
      </c>
      <c r="D8" s="57">
        <v>0</v>
      </c>
    </row>
    <row r="9" spans="1:4" s="66" customFormat="1" ht="18" customHeight="1" x14ac:dyDescent="0.25">
      <c r="A9" s="54">
        <v>2010</v>
      </c>
      <c r="B9" s="73">
        <v>9.6100000000000005E-3</v>
      </c>
      <c r="C9" s="56">
        <v>-7.9399999999999991E-3</v>
      </c>
      <c r="D9" s="57">
        <v>0</v>
      </c>
    </row>
    <row r="10" spans="1:4" s="66" customFormat="1" ht="18" customHeight="1" x14ac:dyDescent="0.25">
      <c r="A10" s="54">
        <v>2011</v>
      </c>
      <c r="B10" s="73">
        <v>6.1999999999999998E-3</v>
      </c>
      <c r="C10" s="56">
        <v>-3.4100000000000007E-3</v>
      </c>
      <c r="D10" s="57">
        <v>0</v>
      </c>
    </row>
    <row r="11" spans="1:4" s="66" customFormat="1" ht="18" customHeight="1" x14ac:dyDescent="0.25">
      <c r="A11" s="54">
        <v>2012</v>
      </c>
      <c r="B11" s="73">
        <v>5.5999999999999904E-3</v>
      </c>
      <c r="C11" s="56">
        <v>-6.0000000000000938E-4</v>
      </c>
      <c r="D11" s="57">
        <v>0</v>
      </c>
    </row>
    <row r="12" spans="1:4" s="66" customFormat="1" ht="18" customHeight="1" x14ac:dyDescent="0.25">
      <c r="A12" s="54">
        <v>2013</v>
      </c>
      <c r="B12" s="73">
        <v>5.1000000000000004E-3</v>
      </c>
      <c r="C12" s="56">
        <v>-4.9999999999999004E-4</v>
      </c>
      <c r="D12" s="57">
        <v>0</v>
      </c>
    </row>
    <row r="13" spans="1:4" s="66" customFormat="1" ht="18" customHeight="1" x14ac:dyDescent="0.25">
      <c r="A13" s="54">
        <v>2014</v>
      </c>
      <c r="B13" s="73">
        <v>5.0556999999999894E-3</v>
      </c>
      <c r="C13" s="56">
        <v>-4.4300000000010997E-5</v>
      </c>
      <c r="D13" s="57">
        <v>0</v>
      </c>
    </row>
    <row r="14" spans="1:4" s="66" customFormat="1" ht="18" customHeight="1" thickBot="1" x14ac:dyDescent="0.3">
      <c r="A14" s="59">
        <v>2015</v>
      </c>
      <c r="B14" s="74">
        <v>5.9749E-3</v>
      </c>
      <c r="C14" s="61">
        <v>9.1920000000001063E-4</v>
      </c>
      <c r="D14" s="72">
        <v>0</v>
      </c>
    </row>
    <row r="15" spans="1:4" s="66" customFormat="1" ht="18" customHeight="1" thickTop="1" x14ac:dyDescent="0.25">
      <c r="A15" s="54">
        <v>2016</v>
      </c>
      <c r="B15" s="73">
        <v>7.4999999999999997E-3</v>
      </c>
      <c r="C15" s="56">
        <v>1.5250999999999997E-3</v>
      </c>
      <c r="D15" s="57">
        <v>5.0000000000000044E-4</v>
      </c>
    </row>
    <row r="16" spans="1:4" s="66" customFormat="1" ht="18" customHeight="1" x14ac:dyDescent="0.25">
      <c r="A16" s="54">
        <v>2017</v>
      </c>
      <c r="B16" s="73">
        <v>8.0000000000000002E-3</v>
      </c>
      <c r="C16" s="56">
        <v>5.0000000000000044E-4</v>
      </c>
      <c r="D16" s="57">
        <v>0</v>
      </c>
    </row>
    <row r="17" spans="1:4" s="66" customFormat="1" ht="18" customHeight="1" x14ac:dyDescent="0.25">
      <c r="A17" s="54">
        <v>2018</v>
      </c>
      <c r="B17" s="73">
        <v>8.5000000000000006E-3</v>
      </c>
      <c r="C17" s="56">
        <v>5.0000000000000044E-4</v>
      </c>
      <c r="D17" s="57">
        <v>-2.5000000000000005E-3</v>
      </c>
    </row>
    <row r="18" spans="1:4" s="66" customFormat="1" ht="18" customHeight="1" x14ac:dyDescent="0.25">
      <c r="A18" s="54">
        <v>2019</v>
      </c>
      <c r="B18" s="73">
        <v>1.20297583823691E-2</v>
      </c>
      <c r="C18" s="56">
        <v>3.5297583823690991E-3</v>
      </c>
      <c r="D18" s="57">
        <v>-3.1648481626521015E-3</v>
      </c>
    </row>
    <row r="19" spans="1:4" s="66" customFormat="1" ht="18" customHeight="1" x14ac:dyDescent="0.25">
      <c r="A19" s="54">
        <v>2020</v>
      </c>
      <c r="B19" s="73">
        <v>1.5821604571569402E-2</v>
      </c>
      <c r="C19" s="56">
        <v>3.7918461892003028E-3</v>
      </c>
      <c r="D19" s="57">
        <v>-4.8755590619695977E-3</v>
      </c>
    </row>
    <row r="20" spans="1:4" s="66" customFormat="1" ht="18" customHeight="1" x14ac:dyDescent="0.25">
      <c r="A20" s="54">
        <v>2021</v>
      </c>
      <c r="B20" s="73">
        <v>1.94081250133104E-2</v>
      </c>
      <c r="C20" s="56">
        <v>3.5865204417409972E-3</v>
      </c>
      <c r="D20" s="57">
        <v>-5.5989953396727021E-3</v>
      </c>
    </row>
    <row r="21" spans="1:4" s="66" customFormat="1" ht="18" customHeight="1" x14ac:dyDescent="0.25">
      <c r="A21" s="54">
        <v>2022</v>
      </c>
      <c r="B21" s="73">
        <v>2.2877482368054397E-2</v>
      </c>
      <c r="C21" s="56">
        <v>3.4693573547439974E-3</v>
      </c>
      <c r="D21" s="57">
        <v>-5.4033848436495016E-3</v>
      </c>
    </row>
    <row r="22" spans="1:4" s="66" customFormat="1" ht="18" customHeight="1" x14ac:dyDescent="0.25">
      <c r="A22" s="54">
        <v>2023</v>
      </c>
      <c r="B22" s="73">
        <v>2.6071744272941802E-2</v>
      </c>
      <c r="C22" s="56">
        <v>3.1942619048874049E-3</v>
      </c>
      <c r="D22" s="57">
        <v>-4.7743612122803994E-3</v>
      </c>
    </row>
    <row r="23" spans="1:4" s="66" customFormat="1" ht="18" customHeight="1" x14ac:dyDescent="0.25">
      <c r="A23" s="54">
        <v>2024</v>
      </c>
      <c r="B23" s="73">
        <v>2.8591465784179301E-2</v>
      </c>
      <c r="C23" s="56">
        <v>2.5197215112374993E-3</v>
      </c>
      <c r="D23" s="57">
        <v>-4.2573908347105019E-3</v>
      </c>
    </row>
    <row r="24" spans="1:4" ht="18" customHeight="1" x14ac:dyDescent="0.3">
      <c r="A24" s="54">
        <v>2025</v>
      </c>
      <c r="B24" s="73">
        <v>3.0489751355065101E-2</v>
      </c>
      <c r="C24" s="56">
        <v>1.8982855708858E-3</v>
      </c>
      <c r="D24" s="57">
        <v>-3.8618054134611952E-3</v>
      </c>
    </row>
    <row r="25" spans="1:4" ht="21.75" customHeight="1" x14ac:dyDescent="0.3">
      <c r="A25" s="32" t="s">
        <v>4</v>
      </c>
      <c r="B25" s="3"/>
      <c r="C25" s="3"/>
    </row>
    <row r="26" spans="1:4" ht="21.75" customHeight="1" x14ac:dyDescent="0.3">
      <c r="A26" s="33" t="s">
        <v>22</v>
      </c>
      <c r="B26" s="3"/>
      <c r="C26" s="3"/>
    </row>
    <row r="27" spans="1:4" ht="21.75" customHeight="1" x14ac:dyDescent="0.3">
      <c r="A27" s="33"/>
      <c r="B27" s="3"/>
      <c r="C27" s="3"/>
    </row>
    <row r="28" spans="1:4" ht="21.75" customHeight="1" x14ac:dyDescent="0.3">
      <c r="A28" s="167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187" t="str">
        <f>Headings!F14</f>
        <v>Page 14</v>
      </c>
      <c r="B30" s="195"/>
      <c r="C30" s="195"/>
      <c r="D30" s="195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194" t="str">
        <f>Headings!E15</f>
        <v>July 2016 Investment Pool Real Rate of Return Forecast</v>
      </c>
      <c r="B1" s="196"/>
      <c r="C1" s="196"/>
      <c r="D1" s="196"/>
    </row>
    <row r="2" spans="1:4" ht="21.75" customHeight="1" x14ac:dyDescent="0.3">
      <c r="A2" s="194" t="s">
        <v>101</v>
      </c>
      <c r="B2" s="188"/>
      <c r="C2" s="188"/>
      <c r="D2" s="188"/>
    </row>
    <row r="4" spans="1:4" ht="66" customHeight="1" x14ac:dyDescent="0.3">
      <c r="A4" s="23" t="s">
        <v>127</v>
      </c>
      <c r="B4" s="41" t="s">
        <v>96</v>
      </c>
      <c r="C4" s="41" t="s">
        <v>39</v>
      </c>
      <c r="D4" s="31" t="str">
        <f>Headings!E51</f>
        <v>% Change from March 2016 Forecast</v>
      </c>
    </row>
    <row r="5" spans="1:4" s="66" customFormat="1" ht="18" customHeight="1" x14ac:dyDescent="0.25">
      <c r="A5" s="49">
        <v>2006</v>
      </c>
      <c r="B5" s="52">
        <v>9.5152504816955474E-3</v>
      </c>
      <c r="C5" s="100" t="s">
        <v>94</v>
      </c>
      <c r="D5" s="64">
        <v>0</v>
      </c>
    </row>
    <row r="6" spans="1:4" s="66" customFormat="1" ht="18" customHeight="1" x14ac:dyDescent="0.25">
      <c r="A6" s="54">
        <v>2007</v>
      </c>
      <c r="B6" s="73">
        <v>1.1585042846014026E-2</v>
      </c>
      <c r="C6" s="56">
        <v>2.069792364318479E-3</v>
      </c>
      <c r="D6" s="57">
        <v>0</v>
      </c>
    </row>
    <row r="7" spans="1:4" s="66" customFormat="1" ht="18" customHeight="1" x14ac:dyDescent="0.25">
      <c r="A7" s="54">
        <v>2008</v>
      </c>
      <c r="B7" s="73">
        <v>-8.69965708284548E-3</v>
      </c>
      <c r="C7" s="56">
        <v>-2.0284699928859506E-2</v>
      </c>
      <c r="D7" s="57">
        <v>0</v>
      </c>
    </row>
    <row r="8" spans="1:4" s="66" customFormat="1" ht="18" customHeight="1" x14ac:dyDescent="0.25">
      <c r="A8" s="54">
        <v>2009</v>
      </c>
      <c r="B8" s="73">
        <v>1.1657044481214518E-2</v>
      </c>
      <c r="C8" s="56">
        <v>2.0356701564059998E-2</v>
      </c>
      <c r="D8" s="57">
        <v>0</v>
      </c>
    </row>
    <row r="9" spans="1:4" s="66" customFormat="1" ht="18" customHeight="1" x14ac:dyDescent="0.25">
      <c r="A9" s="54">
        <v>2010</v>
      </c>
      <c r="B9" s="73">
        <v>6.6483265032442063E-3</v>
      </c>
      <c r="C9" s="56">
        <v>-5.0087179779703117E-3</v>
      </c>
      <c r="D9" s="57">
        <v>0</v>
      </c>
    </row>
    <row r="10" spans="1:4" s="66" customFormat="1" ht="18" customHeight="1" x14ac:dyDescent="0.25">
      <c r="A10" s="54">
        <v>2011</v>
      </c>
      <c r="B10" s="73">
        <v>-2.0048131806757796E-2</v>
      </c>
      <c r="C10" s="56">
        <v>-2.6696458310002003E-2</v>
      </c>
      <c r="D10" s="57">
        <v>0</v>
      </c>
    </row>
    <row r="11" spans="1:4" s="66" customFormat="1" ht="18" customHeight="1" x14ac:dyDescent="0.25">
      <c r="A11" s="54">
        <v>2012</v>
      </c>
      <c r="B11" s="73">
        <v>-1.9251061119654134E-2</v>
      </c>
      <c r="C11" s="56">
        <v>7.9707068710366258E-4</v>
      </c>
      <c r="D11" s="57">
        <v>0</v>
      </c>
    </row>
    <row r="12" spans="1:4" s="66" customFormat="1" ht="18" customHeight="1" x14ac:dyDescent="0.25">
      <c r="A12" s="54">
        <v>2013</v>
      </c>
      <c r="B12" s="73">
        <v>-6.9663760592472146E-3</v>
      </c>
      <c r="C12" s="56">
        <v>1.2284685060406919E-2</v>
      </c>
      <c r="D12" s="57">
        <v>0</v>
      </c>
    </row>
    <row r="13" spans="1:4" s="66" customFormat="1" ht="18" customHeight="1" x14ac:dyDescent="0.25">
      <c r="A13" s="54">
        <v>2014</v>
      </c>
      <c r="B13" s="73">
        <v>-1.3144281885471898E-2</v>
      </c>
      <c r="C13" s="56">
        <v>-6.1779058262246833E-3</v>
      </c>
      <c r="D13" s="57">
        <v>0</v>
      </c>
    </row>
    <row r="14" spans="1:4" s="66" customFormat="1" ht="18" customHeight="1" thickBot="1" x14ac:dyDescent="0.3">
      <c r="A14" s="59">
        <v>2015</v>
      </c>
      <c r="B14" s="74">
        <v>-7.5234077565325963E-3</v>
      </c>
      <c r="C14" s="61">
        <v>5.6208741289393016E-3</v>
      </c>
      <c r="D14" s="72">
        <v>0</v>
      </c>
    </row>
    <row r="15" spans="1:4" s="66" customFormat="1" ht="18" customHeight="1" thickTop="1" x14ac:dyDescent="0.25">
      <c r="A15" s="54">
        <v>2016</v>
      </c>
      <c r="B15" s="73">
        <v>-1.6430045857986908E-2</v>
      </c>
      <c r="C15" s="56">
        <v>-8.9066381014543117E-3</v>
      </c>
      <c r="D15" s="57">
        <v>-4.8624698495053353E-3</v>
      </c>
    </row>
    <row r="16" spans="1:4" s="66" customFormat="1" ht="18" customHeight="1" x14ac:dyDescent="0.25">
      <c r="A16" s="54">
        <v>2017</v>
      </c>
      <c r="B16" s="73">
        <v>-1.7298520929823535E-2</v>
      </c>
      <c r="C16" s="56">
        <v>-8.6847507183662742E-4</v>
      </c>
      <c r="D16" s="57">
        <v>-2.3057625659362868E-3</v>
      </c>
    </row>
    <row r="17" spans="1:4" s="66" customFormat="1" ht="18" customHeight="1" x14ac:dyDescent="0.25">
      <c r="A17" s="54">
        <v>2018</v>
      </c>
      <c r="B17" s="73">
        <v>-1.6470695562659121E-2</v>
      </c>
      <c r="C17" s="56">
        <v>8.2782536716441424E-4</v>
      </c>
      <c r="D17" s="57">
        <v>-2.4889173845514811E-3</v>
      </c>
    </row>
    <row r="18" spans="1:4" s="66" customFormat="1" ht="18" customHeight="1" x14ac:dyDescent="0.25">
      <c r="A18" s="54">
        <v>2019</v>
      </c>
      <c r="B18" s="73">
        <v>-1.271650628942389E-2</v>
      </c>
      <c r="C18" s="56">
        <v>3.7541892732352311E-3</v>
      </c>
      <c r="D18" s="57">
        <v>-3.0893805793835716E-3</v>
      </c>
    </row>
    <row r="19" spans="1:4" s="66" customFormat="1" ht="18" customHeight="1" x14ac:dyDescent="0.25">
      <c r="A19" s="54">
        <v>2020</v>
      </c>
      <c r="B19" s="73">
        <v>-9.2420128380674704E-3</v>
      </c>
      <c r="C19" s="56">
        <v>3.4744934513564196E-3</v>
      </c>
      <c r="D19" s="57">
        <v>-3.2117888105676062E-3</v>
      </c>
    </row>
    <row r="20" spans="1:4" s="66" customFormat="1" ht="18" customHeight="1" x14ac:dyDescent="0.25">
      <c r="A20" s="54">
        <v>2021</v>
      </c>
      <c r="B20" s="73">
        <v>-5.6758544676553946E-3</v>
      </c>
      <c r="C20" s="56">
        <v>3.5661583704120758E-3</v>
      </c>
      <c r="D20" s="57">
        <v>-3.5852542640544272E-3</v>
      </c>
    </row>
    <row r="21" spans="1:4" s="66" customFormat="1" ht="18" customHeight="1" x14ac:dyDescent="0.25">
      <c r="A21" s="54">
        <v>2022</v>
      </c>
      <c r="B21" s="73">
        <v>-3.2362247467917493E-3</v>
      </c>
      <c r="C21" s="56">
        <v>2.4396297208636453E-3</v>
      </c>
      <c r="D21" s="57">
        <v>-4.4453038749191487E-3</v>
      </c>
    </row>
    <row r="22" spans="1:4" s="66" customFormat="1" ht="18" customHeight="1" x14ac:dyDescent="0.25">
      <c r="A22" s="54">
        <v>2023</v>
      </c>
      <c r="B22" s="73">
        <v>-1.3243278480001841E-4</v>
      </c>
      <c r="C22" s="56">
        <v>3.1037919619917309E-3</v>
      </c>
      <c r="D22" s="57">
        <v>-4.1514827210897831E-3</v>
      </c>
    </row>
    <row r="23" spans="1:4" s="66" customFormat="1" ht="18" customHeight="1" x14ac:dyDescent="0.25">
      <c r="A23" s="54">
        <v>2024</v>
      </c>
      <c r="B23" s="73">
        <v>2.165395871008613E-3</v>
      </c>
      <c r="C23" s="56">
        <v>2.2978286558086314E-3</v>
      </c>
      <c r="D23" s="57">
        <v>-3.9145420979767032E-3</v>
      </c>
    </row>
    <row r="24" spans="1:4" ht="18" customHeight="1" x14ac:dyDescent="0.3">
      <c r="A24" s="54">
        <v>2025</v>
      </c>
      <c r="B24" s="73">
        <v>4.0675224845558855E-3</v>
      </c>
      <c r="C24" s="56">
        <v>1.9021266135472725E-3</v>
      </c>
      <c r="D24" s="57">
        <v>-3.6995815168157087E-3</v>
      </c>
    </row>
    <row r="25" spans="1:4" ht="21.75" customHeight="1" x14ac:dyDescent="0.3">
      <c r="A25" s="32" t="s">
        <v>4</v>
      </c>
      <c r="B25" s="3"/>
      <c r="C25" s="3"/>
    </row>
    <row r="26" spans="1:4" ht="21.75" customHeight="1" x14ac:dyDescent="0.3">
      <c r="A26" s="33" t="s">
        <v>46</v>
      </c>
      <c r="B26" s="3"/>
      <c r="C26" s="3"/>
    </row>
    <row r="27" spans="1:4" ht="21.75" customHeight="1" x14ac:dyDescent="0.3">
      <c r="A27" s="37" t="s">
        <v>241</v>
      </c>
      <c r="B27" s="3"/>
      <c r="C27" s="3"/>
    </row>
    <row r="28" spans="1:4" ht="21.75" customHeight="1" x14ac:dyDescent="0.3">
      <c r="A28" s="167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187" t="str">
        <f>Headings!F15</f>
        <v>Page 15</v>
      </c>
      <c r="B30" s="195"/>
      <c r="C30" s="195"/>
      <c r="D30" s="195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194" t="str">
        <f>Headings!E16</f>
        <v>July 2016 National CPI-U Forecast</v>
      </c>
      <c r="B1" s="196"/>
      <c r="C1" s="196"/>
      <c r="D1" s="196"/>
    </row>
    <row r="2" spans="1:4" ht="21.75" customHeight="1" x14ac:dyDescent="0.3">
      <c r="A2" s="194" t="s">
        <v>101</v>
      </c>
      <c r="B2" s="188"/>
      <c r="C2" s="188"/>
      <c r="D2" s="188"/>
    </row>
    <row r="4" spans="1:4" ht="66" customHeight="1" x14ac:dyDescent="0.3">
      <c r="A4" s="23" t="s">
        <v>127</v>
      </c>
      <c r="B4" s="41" t="s">
        <v>96</v>
      </c>
      <c r="C4" s="41" t="s">
        <v>39</v>
      </c>
      <c r="D4" s="31" t="str">
        <f>Headings!E51</f>
        <v>% Change from March 2016 Forecast</v>
      </c>
    </row>
    <row r="5" spans="1:4" s="66" customFormat="1" ht="18" customHeight="1" x14ac:dyDescent="0.25">
      <c r="A5" s="49">
        <v>2006</v>
      </c>
      <c r="B5" s="52">
        <v>3.2258064516128997E-2</v>
      </c>
      <c r="C5" s="100" t="s">
        <v>94</v>
      </c>
      <c r="D5" s="64">
        <v>0</v>
      </c>
    </row>
    <row r="6" spans="1:4" s="66" customFormat="1" ht="18" customHeight="1" x14ac:dyDescent="0.25">
      <c r="A6" s="54">
        <v>2007</v>
      </c>
      <c r="B6" s="73">
        <v>2.84821428571429E-2</v>
      </c>
      <c r="C6" s="56">
        <v>-3.7759216589860964E-3</v>
      </c>
      <c r="D6" s="57">
        <v>0</v>
      </c>
    </row>
    <row r="7" spans="1:4" s="66" customFormat="1" ht="18" customHeight="1" x14ac:dyDescent="0.25">
      <c r="A7" s="54">
        <v>2008</v>
      </c>
      <c r="B7" s="73">
        <v>3.8395501152684801E-2</v>
      </c>
      <c r="C7" s="56">
        <v>9.9133582955419006E-3</v>
      </c>
      <c r="D7" s="57">
        <v>0</v>
      </c>
    </row>
    <row r="8" spans="1:4" s="66" customFormat="1" ht="18" customHeight="1" x14ac:dyDescent="0.25">
      <c r="A8" s="54">
        <v>2009</v>
      </c>
      <c r="B8" s="73">
        <v>-3.5577767146764898E-3</v>
      </c>
      <c r="C8" s="56">
        <v>-4.1953277867361291E-2</v>
      </c>
      <c r="D8" s="57">
        <v>0</v>
      </c>
    </row>
    <row r="9" spans="1:4" s="66" customFormat="1" ht="18" customHeight="1" x14ac:dyDescent="0.25">
      <c r="A9" s="54">
        <v>2010</v>
      </c>
      <c r="B9" s="73">
        <v>1.64027650242148E-2</v>
      </c>
      <c r="C9" s="56">
        <v>1.996054173889129E-2</v>
      </c>
      <c r="D9" s="57">
        <v>0</v>
      </c>
    </row>
    <row r="10" spans="1:4" s="66" customFormat="1" ht="18" customHeight="1" x14ac:dyDescent="0.25">
      <c r="A10" s="54">
        <v>2011</v>
      </c>
      <c r="B10" s="73">
        <v>3.1565285981582696E-2</v>
      </c>
      <c r="C10" s="56">
        <v>1.5162520957367896E-2</v>
      </c>
      <c r="D10" s="57">
        <v>0</v>
      </c>
    </row>
    <row r="11" spans="1:4" s="66" customFormat="1" ht="18" customHeight="1" x14ac:dyDescent="0.25">
      <c r="A11" s="54">
        <v>2012</v>
      </c>
      <c r="B11" s="73">
        <v>2.0694499397614301E-2</v>
      </c>
      <c r="C11" s="56">
        <v>-1.0870786583968395E-2</v>
      </c>
      <c r="D11" s="57">
        <v>0</v>
      </c>
    </row>
    <row r="12" spans="1:4" s="66" customFormat="1" ht="18" customHeight="1" x14ac:dyDescent="0.25">
      <c r="A12" s="54">
        <v>2013</v>
      </c>
      <c r="B12" s="73">
        <v>1.46475953204352E-2</v>
      </c>
      <c r="C12" s="56">
        <v>-6.0469040771791004E-3</v>
      </c>
      <c r="D12" s="57">
        <v>0</v>
      </c>
    </row>
    <row r="13" spans="1:4" s="66" customFormat="1" ht="18" customHeight="1" x14ac:dyDescent="0.25">
      <c r="A13" s="54">
        <v>2014</v>
      </c>
      <c r="B13" s="73">
        <v>1.62218778572869E-2</v>
      </c>
      <c r="C13" s="56">
        <v>1.5742825368517E-3</v>
      </c>
      <c r="D13" s="57">
        <v>0</v>
      </c>
    </row>
    <row r="14" spans="1:4" s="66" customFormat="1" ht="18" customHeight="1" thickBot="1" x14ac:dyDescent="0.3">
      <c r="A14" s="59">
        <v>2015</v>
      </c>
      <c r="B14" s="74">
        <v>1.1869762097864701E-3</v>
      </c>
      <c r="C14" s="61">
        <v>-1.503490164750043E-2</v>
      </c>
      <c r="D14" s="72">
        <v>0</v>
      </c>
    </row>
    <row r="15" spans="1:4" s="66" customFormat="1" ht="18" customHeight="1" thickTop="1" x14ac:dyDescent="0.25">
      <c r="A15" s="54">
        <v>2016</v>
      </c>
      <c r="B15" s="73">
        <v>1.6770004307979501E-2</v>
      </c>
      <c r="C15" s="56">
        <v>1.5583028098193031E-2</v>
      </c>
      <c r="D15" s="57">
        <v>3.2205935012217003E-3</v>
      </c>
    </row>
    <row r="16" spans="1:4" s="66" customFormat="1" ht="18" customHeight="1" x14ac:dyDescent="0.25">
      <c r="A16" s="54">
        <v>2017</v>
      </c>
      <c r="B16" s="73">
        <v>2.8686253496842E-2</v>
      </c>
      <c r="C16" s="56">
        <v>1.1916249188862499E-2</v>
      </c>
      <c r="D16" s="57">
        <v>5.8086422411617981E-3</v>
      </c>
    </row>
    <row r="17" spans="1:4" s="66" customFormat="1" ht="18" customHeight="1" x14ac:dyDescent="0.25">
      <c r="A17" s="54">
        <v>2018</v>
      </c>
      <c r="B17" s="73">
        <v>2.44785108938715E-2</v>
      </c>
      <c r="C17" s="56">
        <v>-4.2077426029705003E-3</v>
      </c>
      <c r="D17" s="57">
        <v>-1.8113518911056989E-3</v>
      </c>
    </row>
    <row r="18" spans="1:4" s="66" customFormat="1" ht="18" customHeight="1" x14ac:dyDescent="0.25">
      <c r="A18" s="54">
        <v>2019</v>
      </c>
      <c r="B18" s="73">
        <v>2.6549431092011799E-2</v>
      </c>
      <c r="C18" s="56">
        <v>2.0709201981402997E-3</v>
      </c>
      <c r="D18" s="57">
        <v>-2.0323451882690163E-4</v>
      </c>
    </row>
    <row r="19" spans="1:4" s="66" customFormat="1" ht="18" customHeight="1" x14ac:dyDescent="0.25">
      <c r="A19" s="54">
        <v>2020</v>
      </c>
      <c r="B19" s="73">
        <v>2.6516528164888399E-2</v>
      </c>
      <c r="C19" s="56">
        <v>-3.2902927123400205E-5</v>
      </c>
      <c r="D19" s="57">
        <v>-1.3509778266852998E-3</v>
      </c>
    </row>
    <row r="20" spans="1:4" s="66" customFormat="1" ht="18" customHeight="1" x14ac:dyDescent="0.25">
      <c r="A20" s="54">
        <v>2021</v>
      </c>
      <c r="B20" s="73">
        <v>2.62136224079337E-2</v>
      </c>
      <c r="C20" s="56">
        <v>-3.0290575695469946E-4</v>
      </c>
      <c r="D20" s="57">
        <v>-2.1412484909023033E-3</v>
      </c>
    </row>
    <row r="21" spans="1:4" s="66" customFormat="1" ht="18" customHeight="1" x14ac:dyDescent="0.25">
      <c r="A21" s="54">
        <v>2022</v>
      </c>
      <c r="B21" s="73">
        <v>2.5615369526896102E-2</v>
      </c>
      <c r="C21" s="56">
        <v>-5.9825288103759755E-4</v>
      </c>
      <c r="D21" s="57">
        <v>-2.3290525866895978E-3</v>
      </c>
    </row>
    <row r="22" spans="1:4" s="66" customFormat="1" ht="18" customHeight="1" x14ac:dyDescent="0.25">
      <c r="A22" s="54">
        <v>2023</v>
      </c>
      <c r="B22" s="73">
        <v>2.5638161693222101E-2</v>
      </c>
      <c r="C22" s="56">
        <v>2.2792166325998758E-5</v>
      </c>
      <c r="D22" s="57">
        <v>-1.5607253099708986E-3</v>
      </c>
    </row>
    <row r="23" spans="1:4" s="66" customFormat="1" ht="18" customHeight="1" x14ac:dyDescent="0.25">
      <c r="A23" s="54">
        <v>2024</v>
      </c>
      <c r="B23" s="73">
        <v>2.6137206403408601E-2</v>
      </c>
      <c r="C23" s="56">
        <v>4.9904471018650046E-4</v>
      </c>
      <c r="D23" s="57">
        <v>-1.0090719206945972E-3</v>
      </c>
    </row>
    <row r="24" spans="1:4" ht="18" customHeight="1" x14ac:dyDescent="0.3">
      <c r="A24" s="54">
        <v>2025</v>
      </c>
      <c r="B24" s="73">
        <v>2.5760914837759E-2</v>
      </c>
      <c r="C24" s="56">
        <v>-3.762915656496009E-4</v>
      </c>
      <c r="D24" s="57">
        <v>-4.3844513108549921E-4</v>
      </c>
    </row>
    <row r="25" spans="1:4" ht="21.75" customHeight="1" x14ac:dyDescent="0.3">
      <c r="A25" s="32" t="s">
        <v>4</v>
      </c>
      <c r="B25" s="3"/>
      <c r="C25" s="3"/>
    </row>
    <row r="26" spans="1:4" ht="21.75" customHeight="1" x14ac:dyDescent="0.3">
      <c r="A26" s="33" t="s">
        <v>153</v>
      </c>
      <c r="B26" s="3"/>
      <c r="C26" s="3"/>
    </row>
    <row r="27" spans="1:4" ht="21.75" customHeight="1" x14ac:dyDescent="0.3">
      <c r="A27" s="167"/>
      <c r="B27" s="3"/>
      <c r="C27" s="3"/>
    </row>
    <row r="28" spans="1:4" ht="21.75" customHeight="1" x14ac:dyDescent="0.3">
      <c r="A28" s="167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187" t="str">
        <f>Headings!F16</f>
        <v>Page 16</v>
      </c>
      <c r="B30" s="195"/>
      <c r="C30" s="195"/>
      <c r="D30" s="195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5" ht="23.25" x14ac:dyDescent="0.3">
      <c r="A1" s="194" t="str">
        <f>Headings!E17</f>
        <v>July 2016 National CPI-W Forecast</v>
      </c>
      <c r="B1" s="196"/>
      <c r="C1" s="196"/>
      <c r="D1" s="196"/>
    </row>
    <row r="2" spans="1:5" ht="21.75" customHeight="1" x14ac:dyDescent="0.3">
      <c r="A2" s="194" t="s">
        <v>101</v>
      </c>
      <c r="B2" s="188"/>
      <c r="C2" s="188"/>
      <c r="D2" s="188"/>
    </row>
    <row r="4" spans="1:5" ht="66" customHeight="1" x14ac:dyDescent="0.3">
      <c r="A4" s="23" t="s">
        <v>127</v>
      </c>
      <c r="B4" s="41" t="s">
        <v>96</v>
      </c>
      <c r="C4" s="41" t="s">
        <v>39</v>
      </c>
      <c r="D4" s="31" t="str">
        <f>Headings!E51</f>
        <v>% Change from March 2016 Forecast</v>
      </c>
    </row>
    <row r="5" spans="1:5" s="66" customFormat="1" ht="18" customHeight="1" x14ac:dyDescent="0.25">
      <c r="A5" s="49">
        <v>2006</v>
      </c>
      <c r="B5" s="52">
        <v>3.1937172774869099E-2</v>
      </c>
      <c r="C5" s="100" t="s">
        <v>94</v>
      </c>
      <c r="D5" s="112">
        <v>0</v>
      </c>
    </row>
    <row r="6" spans="1:5" s="66" customFormat="1" ht="18" customHeight="1" x14ac:dyDescent="0.25">
      <c r="A6" s="54">
        <v>2007</v>
      </c>
      <c r="B6" s="73">
        <v>2.8751902587519099E-2</v>
      </c>
      <c r="C6" s="56">
        <v>-3.1852701873500006E-3</v>
      </c>
      <c r="D6" s="101">
        <v>0</v>
      </c>
    </row>
    <row r="7" spans="1:5" s="66" customFormat="1" ht="18" customHeight="1" x14ac:dyDescent="0.25">
      <c r="A7" s="54">
        <v>2008</v>
      </c>
      <c r="B7" s="73">
        <v>4.0864637736909896E-2</v>
      </c>
      <c r="C7" s="56">
        <v>1.2112735149390798E-2</v>
      </c>
      <c r="D7" s="101">
        <v>0</v>
      </c>
    </row>
    <row r="8" spans="1:5" s="66" customFormat="1" ht="18" customHeight="1" x14ac:dyDescent="0.25">
      <c r="A8" s="54">
        <v>2009</v>
      </c>
      <c r="B8" s="73">
        <v>-6.7423822452180506E-3</v>
      </c>
      <c r="C8" s="56">
        <v>-4.7607019982127949E-2</v>
      </c>
      <c r="D8" s="101">
        <v>0</v>
      </c>
    </row>
    <row r="9" spans="1:5" s="66" customFormat="1" ht="18" customHeight="1" x14ac:dyDescent="0.25">
      <c r="A9" s="54">
        <v>2010</v>
      </c>
      <c r="B9" s="73">
        <v>2.0688832705242501E-2</v>
      </c>
      <c r="C9" s="56">
        <v>2.7431214950460553E-2</v>
      </c>
      <c r="D9" s="101">
        <v>0</v>
      </c>
    </row>
    <row r="10" spans="1:5" s="66" customFormat="1" ht="18" customHeight="1" x14ac:dyDescent="0.25">
      <c r="A10" s="54">
        <v>2011</v>
      </c>
      <c r="B10" s="73">
        <v>3.5556884940200997E-2</v>
      </c>
      <c r="C10" s="56">
        <v>1.4868052234958497E-2</v>
      </c>
      <c r="D10" s="101">
        <v>0</v>
      </c>
    </row>
    <row r="11" spans="1:5" s="66" customFormat="1" ht="18" customHeight="1" x14ac:dyDescent="0.25">
      <c r="A11" s="54">
        <v>2012</v>
      </c>
      <c r="B11" s="73">
        <v>2.10041746586935E-2</v>
      </c>
      <c r="C11" s="56">
        <v>-1.4552710281507498E-2</v>
      </c>
      <c r="D11" s="101">
        <v>0</v>
      </c>
    </row>
    <row r="12" spans="1:5" s="66" customFormat="1" ht="18" customHeight="1" x14ac:dyDescent="0.25">
      <c r="A12" s="54">
        <v>2013</v>
      </c>
      <c r="B12" s="73">
        <v>1.3680827833743602E-2</v>
      </c>
      <c r="C12" s="56">
        <v>-7.323346824949898E-3</v>
      </c>
      <c r="D12" s="101">
        <v>0</v>
      </c>
    </row>
    <row r="13" spans="1:5" s="66" customFormat="1" ht="18" customHeight="1" x14ac:dyDescent="0.25">
      <c r="A13" s="54">
        <v>2014</v>
      </c>
      <c r="B13" s="73">
        <v>1.50311349880516E-2</v>
      </c>
      <c r="C13" s="56">
        <v>1.3503071543079989E-3</v>
      </c>
      <c r="D13" s="101">
        <v>0</v>
      </c>
      <c r="E13" s="75"/>
    </row>
    <row r="14" spans="1:5" s="66" customFormat="1" ht="18" customHeight="1" thickBot="1" x14ac:dyDescent="0.3">
      <c r="A14" s="59">
        <v>2015</v>
      </c>
      <c r="B14" s="74">
        <v>-4.1285211645779498E-3</v>
      </c>
      <c r="C14" s="61">
        <v>-1.9159656152629552E-2</v>
      </c>
      <c r="D14" s="114">
        <v>0</v>
      </c>
    </row>
    <row r="15" spans="1:5" s="66" customFormat="1" ht="18" customHeight="1" thickTop="1" x14ac:dyDescent="0.25">
      <c r="A15" s="54">
        <v>2016</v>
      </c>
      <c r="B15" s="73">
        <v>1.5262312673512399E-2</v>
      </c>
      <c r="C15" s="56">
        <v>1.939083383809035E-2</v>
      </c>
      <c r="D15" s="101">
        <v>4.1859357589874996E-3</v>
      </c>
    </row>
    <row r="16" spans="1:5" s="66" customFormat="1" ht="18" customHeight="1" x14ac:dyDescent="0.25">
      <c r="A16" s="54">
        <v>2017</v>
      </c>
      <c r="B16" s="73">
        <v>2.73149495234619E-2</v>
      </c>
      <c r="C16" s="56">
        <v>1.2052636849949502E-2</v>
      </c>
      <c r="D16" s="101">
        <v>4.1224814786917988E-3</v>
      </c>
    </row>
    <row r="17" spans="1:4" s="66" customFormat="1" ht="18" customHeight="1" x14ac:dyDescent="0.25">
      <c r="A17" s="54">
        <v>2018</v>
      </c>
      <c r="B17" s="73">
        <v>2.3663075034838398E-2</v>
      </c>
      <c r="C17" s="56">
        <v>-3.6518744886235022E-3</v>
      </c>
      <c r="D17" s="101">
        <v>-1.6472897936057017E-3</v>
      </c>
    </row>
    <row r="18" spans="1:4" s="66" customFormat="1" ht="18" customHeight="1" x14ac:dyDescent="0.25">
      <c r="A18" s="54">
        <v>2019</v>
      </c>
      <c r="B18" s="73">
        <v>2.5896756352899598E-2</v>
      </c>
      <c r="C18" s="56">
        <v>2.2336813180612002E-3</v>
      </c>
      <c r="D18" s="101">
        <v>-1.3371763062770131E-4</v>
      </c>
    </row>
    <row r="19" spans="1:4" s="66" customFormat="1" ht="18" customHeight="1" x14ac:dyDescent="0.25">
      <c r="A19" s="54">
        <v>2020</v>
      </c>
      <c r="B19" s="73">
        <v>2.6233615462612398E-2</v>
      </c>
      <c r="C19" s="56">
        <v>3.3685910971279973E-4</v>
      </c>
      <c r="D19" s="101">
        <v>-9.5596035789500405E-4</v>
      </c>
    </row>
    <row r="20" spans="1:4" s="66" customFormat="1" ht="18" customHeight="1" x14ac:dyDescent="0.25">
      <c r="A20" s="54">
        <v>2021</v>
      </c>
      <c r="B20" s="73">
        <v>2.609505094977E-2</v>
      </c>
      <c r="C20" s="56">
        <v>-1.3856451284239776E-4</v>
      </c>
      <c r="D20" s="101">
        <v>-1.4121523535213024E-3</v>
      </c>
    </row>
    <row r="21" spans="1:4" s="66" customFormat="1" ht="18" customHeight="1" x14ac:dyDescent="0.25">
      <c r="A21" s="54">
        <v>2022</v>
      </c>
      <c r="B21" s="73">
        <v>2.5795496505046801E-2</v>
      </c>
      <c r="C21" s="56">
        <v>-2.9955444472319973E-4</v>
      </c>
      <c r="D21" s="101">
        <v>-1.3822573215510996E-3</v>
      </c>
    </row>
    <row r="22" spans="1:4" s="66" customFormat="1" ht="18" customHeight="1" x14ac:dyDescent="0.25">
      <c r="A22" s="54">
        <v>2023</v>
      </c>
      <c r="B22" s="73">
        <v>2.5790188297021701E-2</v>
      </c>
      <c r="C22" s="56">
        <v>-5.3082080250996255E-6</v>
      </c>
      <c r="D22" s="101">
        <v>-7.9966289202840213E-4</v>
      </c>
    </row>
    <row r="23" spans="1:4" s="66" customFormat="1" ht="18" customHeight="1" x14ac:dyDescent="0.25">
      <c r="A23" s="54">
        <v>2024</v>
      </c>
      <c r="B23" s="73">
        <v>2.61039383333222E-2</v>
      </c>
      <c r="C23" s="56">
        <v>3.1375003630049886E-4</v>
      </c>
      <c r="D23" s="101">
        <v>-4.6788382207519838E-4</v>
      </c>
    </row>
    <row r="24" spans="1:4" ht="18" customHeight="1" x14ac:dyDescent="0.3">
      <c r="A24" s="54">
        <v>2025</v>
      </c>
      <c r="B24" s="73">
        <v>2.57572131100651E-2</v>
      </c>
      <c r="C24" s="56">
        <v>-3.4672522325709942E-4</v>
      </c>
      <c r="D24" s="101">
        <v>-5.5674238191898845E-5</v>
      </c>
    </row>
    <row r="25" spans="1:4" ht="21.75" customHeight="1" x14ac:dyDescent="0.3">
      <c r="A25" s="32" t="s">
        <v>4</v>
      </c>
      <c r="B25" s="3"/>
      <c r="C25" s="3"/>
    </row>
    <row r="26" spans="1:4" ht="21.75" customHeight="1" x14ac:dyDescent="0.3">
      <c r="A26" s="37" t="s">
        <v>192</v>
      </c>
      <c r="B26" s="3"/>
      <c r="C26" s="3"/>
    </row>
    <row r="27" spans="1:4" ht="21.75" customHeight="1" x14ac:dyDescent="0.3">
      <c r="A27" s="37"/>
      <c r="B27" s="3"/>
      <c r="C27" s="3"/>
    </row>
    <row r="28" spans="1:4" ht="21.75" customHeight="1" x14ac:dyDescent="0.3">
      <c r="A28" s="167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187" t="str">
        <f>Headings!F17</f>
        <v>Page 17</v>
      </c>
      <c r="B30" s="195"/>
      <c r="C30" s="195"/>
      <c r="D30" s="195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194" t="str">
        <f>Headings!E18</f>
        <v>July 2016 Seattle Annual CPI-U Forecast</v>
      </c>
      <c r="B1" s="196"/>
      <c r="C1" s="196"/>
      <c r="D1" s="196"/>
    </row>
    <row r="2" spans="1:4" ht="21.75" customHeight="1" x14ac:dyDescent="0.3">
      <c r="A2" s="194" t="s">
        <v>101</v>
      </c>
      <c r="B2" s="188"/>
      <c r="C2" s="188"/>
      <c r="D2" s="188"/>
    </row>
    <row r="4" spans="1:4" ht="66" customHeight="1" x14ac:dyDescent="0.3">
      <c r="A4" s="23" t="s">
        <v>127</v>
      </c>
      <c r="B4" s="41" t="s">
        <v>96</v>
      </c>
      <c r="C4" s="41" t="s">
        <v>39</v>
      </c>
      <c r="D4" s="31" t="str">
        <f>Headings!E51</f>
        <v>% Change from March 2016 Forecast</v>
      </c>
    </row>
    <row r="5" spans="1:4" s="66" customFormat="1" ht="18" customHeight="1" x14ac:dyDescent="0.25">
      <c r="A5" s="49">
        <v>2006</v>
      </c>
      <c r="B5" s="52">
        <v>3.6963036963036905E-2</v>
      </c>
      <c r="C5" s="100" t="s">
        <v>94</v>
      </c>
      <c r="D5" s="64">
        <v>0</v>
      </c>
    </row>
    <row r="6" spans="1:4" s="66" customFormat="1" ht="18" customHeight="1" x14ac:dyDescent="0.25">
      <c r="A6" s="54">
        <v>2007</v>
      </c>
      <c r="B6" s="73">
        <v>3.8805394990366102E-2</v>
      </c>
      <c r="C6" s="56">
        <v>1.8423580273291967E-3</v>
      </c>
      <c r="D6" s="57">
        <v>0</v>
      </c>
    </row>
    <row r="7" spans="1:4" s="66" customFormat="1" ht="18" customHeight="1" x14ac:dyDescent="0.25">
      <c r="A7" s="54">
        <v>2008</v>
      </c>
      <c r="B7" s="73">
        <v>4.20252624550208E-2</v>
      </c>
      <c r="C7" s="56">
        <v>3.2198674646546979E-3</v>
      </c>
      <c r="D7" s="57">
        <v>0</v>
      </c>
    </row>
    <row r="8" spans="1:4" s="66" customFormat="1" ht="18" customHeight="1" x14ac:dyDescent="0.25">
      <c r="A8" s="54">
        <v>2009</v>
      </c>
      <c r="B8" s="73">
        <v>5.8250526212737493E-3</v>
      </c>
      <c r="C8" s="56">
        <v>-3.6200209833747048E-2</v>
      </c>
      <c r="D8" s="57">
        <v>0</v>
      </c>
    </row>
    <row r="9" spans="1:4" s="66" customFormat="1" ht="18" customHeight="1" x14ac:dyDescent="0.25">
      <c r="A9" s="54">
        <v>2010</v>
      </c>
      <c r="B9" s="73">
        <v>2.9421133664857503E-3</v>
      </c>
      <c r="C9" s="56">
        <v>-2.882939254787999E-3</v>
      </c>
      <c r="D9" s="57">
        <v>0</v>
      </c>
    </row>
    <row r="10" spans="1:4" s="66" customFormat="1" ht="18" customHeight="1" x14ac:dyDescent="0.25">
      <c r="A10" s="54">
        <v>2011</v>
      </c>
      <c r="B10" s="73">
        <v>2.67851234930058E-2</v>
      </c>
      <c r="C10" s="56">
        <v>2.3843010126520049E-2</v>
      </c>
      <c r="D10" s="57">
        <v>0</v>
      </c>
    </row>
    <row r="11" spans="1:4" s="66" customFormat="1" ht="18" customHeight="1" x14ac:dyDescent="0.25">
      <c r="A11" s="54">
        <v>2012</v>
      </c>
      <c r="B11" s="73">
        <v>2.53388610830667E-2</v>
      </c>
      <c r="C11" s="56">
        <v>-1.4462624099391003E-3</v>
      </c>
      <c r="D11" s="57">
        <v>0</v>
      </c>
    </row>
    <row r="12" spans="1:4" s="66" customFormat="1" ht="18" customHeight="1" x14ac:dyDescent="0.25">
      <c r="A12" s="54">
        <v>2013</v>
      </c>
      <c r="B12" s="73">
        <v>1.2151024666579899E-2</v>
      </c>
      <c r="C12" s="56">
        <v>-1.3187836416486801E-2</v>
      </c>
      <c r="D12" s="57">
        <v>0</v>
      </c>
    </row>
    <row r="13" spans="1:4" s="66" customFormat="1" ht="18" customHeight="1" x14ac:dyDescent="0.25">
      <c r="A13" s="54">
        <v>2014</v>
      </c>
      <c r="B13" s="73">
        <v>1.8442393909663398E-2</v>
      </c>
      <c r="C13" s="57">
        <v>6.2913692430834993E-3</v>
      </c>
      <c r="D13" s="57">
        <v>0</v>
      </c>
    </row>
    <row r="14" spans="1:4" s="66" customFormat="1" ht="18" customHeight="1" thickBot="1" x14ac:dyDescent="0.3">
      <c r="A14" s="59">
        <v>2015</v>
      </c>
      <c r="B14" s="74">
        <v>1.36006308481493E-2</v>
      </c>
      <c r="C14" s="61">
        <v>-4.8417630615140983E-3</v>
      </c>
      <c r="D14" s="72">
        <v>0</v>
      </c>
    </row>
    <row r="15" spans="1:4" s="66" customFormat="1" ht="18" customHeight="1" thickTop="1" x14ac:dyDescent="0.25">
      <c r="A15" s="54">
        <v>2016</v>
      </c>
      <c r="B15" s="73">
        <v>2.62486304923484E-2</v>
      </c>
      <c r="C15" s="56">
        <v>1.26479996441991E-2</v>
      </c>
      <c r="D15" s="57">
        <v>5.0514849893207002E-3</v>
      </c>
    </row>
    <row r="16" spans="1:4" s="66" customFormat="1" ht="18" customHeight="1" x14ac:dyDescent="0.25">
      <c r="A16" s="54">
        <v>2017</v>
      </c>
      <c r="B16" s="73">
        <v>2.6870442782791101E-2</v>
      </c>
      <c r="C16" s="56">
        <v>6.218122904427005E-4</v>
      </c>
      <c r="D16" s="57">
        <v>2.7678885652361006E-3</v>
      </c>
    </row>
    <row r="17" spans="1:4" s="66" customFormat="1" ht="18" customHeight="1" x14ac:dyDescent="0.25">
      <c r="A17" s="54">
        <v>2018</v>
      </c>
      <c r="B17" s="73">
        <v>2.7149203545363602E-2</v>
      </c>
      <c r="C17" s="56">
        <v>2.787607625725011E-4</v>
      </c>
      <c r="D17" s="57">
        <v>6.6326692212903549E-5</v>
      </c>
    </row>
    <row r="18" spans="1:4" s="66" customFormat="1" ht="18" customHeight="1" x14ac:dyDescent="0.25">
      <c r="A18" s="54">
        <v>2019</v>
      </c>
      <c r="B18" s="73">
        <v>2.6849078265295E-2</v>
      </c>
      <c r="C18" s="56">
        <v>-3.0012528006860203E-4</v>
      </c>
      <c r="D18" s="57">
        <v>-3.649057424419018E-4</v>
      </c>
    </row>
    <row r="19" spans="1:4" s="66" customFormat="1" ht="18" customHeight="1" x14ac:dyDescent="0.25">
      <c r="A19" s="54">
        <v>2020</v>
      </c>
      <c r="B19" s="73">
        <v>2.7336593964332301E-2</v>
      </c>
      <c r="C19" s="56">
        <v>4.8751569903730113E-4</v>
      </c>
      <c r="D19" s="57">
        <v>-2.7640304361130005E-3</v>
      </c>
    </row>
    <row r="20" spans="1:4" s="66" customFormat="1" ht="18" customHeight="1" x14ac:dyDescent="0.25">
      <c r="A20" s="54">
        <v>2021</v>
      </c>
      <c r="B20" s="73">
        <v>2.7232310261385399E-2</v>
      </c>
      <c r="C20" s="56">
        <v>-1.0428370294690223E-4</v>
      </c>
      <c r="D20" s="57">
        <v>-3.3422294422401008E-3</v>
      </c>
    </row>
    <row r="21" spans="1:4" s="66" customFormat="1" ht="18" customHeight="1" x14ac:dyDescent="0.25">
      <c r="A21" s="54">
        <v>2022</v>
      </c>
      <c r="B21" s="73">
        <v>2.8948648551398799E-2</v>
      </c>
      <c r="C21" s="56">
        <v>1.7163382900134E-3</v>
      </c>
      <c r="D21" s="57">
        <v>-1.4324721043290981E-3</v>
      </c>
    </row>
    <row r="22" spans="1:4" s="66" customFormat="1" ht="18" customHeight="1" x14ac:dyDescent="0.25">
      <c r="A22" s="54">
        <v>2023</v>
      </c>
      <c r="B22" s="73">
        <v>2.88258090878977E-2</v>
      </c>
      <c r="C22" s="56">
        <v>-1.228394635010982E-4</v>
      </c>
      <c r="D22" s="57">
        <v>-9.9874324198890099E-4</v>
      </c>
    </row>
    <row r="23" spans="1:4" s="66" customFormat="1" ht="18" customHeight="1" x14ac:dyDescent="0.25">
      <c r="A23" s="54">
        <v>2024</v>
      </c>
      <c r="B23" s="73">
        <v>2.9028479001901898E-2</v>
      </c>
      <c r="C23" s="56">
        <v>2.0266991400419779E-4</v>
      </c>
      <c r="D23" s="57">
        <v>-5.6462231609190339E-4</v>
      </c>
    </row>
    <row r="24" spans="1:4" ht="18" customHeight="1" x14ac:dyDescent="0.3">
      <c r="A24" s="54">
        <v>2025</v>
      </c>
      <c r="B24" s="73">
        <v>2.8893877179373001E-2</v>
      </c>
      <c r="C24" s="56">
        <v>-1.3460182252889724E-4</v>
      </c>
      <c r="D24" s="57">
        <v>-1.846245304436972E-4</v>
      </c>
    </row>
    <row r="25" spans="1:4" ht="21.75" customHeight="1" x14ac:dyDescent="0.3">
      <c r="A25" s="32" t="s">
        <v>4</v>
      </c>
      <c r="B25" s="3"/>
      <c r="C25" s="3"/>
    </row>
    <row r="26" spans="1:4" ht="21.75" customHeight="1" x14ac:dyDescent="0.3">
      <c r="A26" s="33" t="s">
        <v>129</v>
      </c>
      <c r="B26" s="3"/>
      <c r="C26" s="3"/>
    </row>
    <row r="27" spans="1:4" ht="21.75" customHeight="1" x14ac:dyDescent="0.3">
      <c r="A27" s="167"/>
      <c r="B27" s="3"/>
      <c r="C27" s="3"/>
    </row>
    <row r="28" spans="1:4" ht="21.75" customHeight="1" x14ac:dyDescent="0.3">
      <c r="A28" s="167"/>
      <c r="B28" s="3"/>
      <c r="C28" s="3"/>
    </row>
    <row r="29" spans="1:4" ht="21.75" customHeight="1" x14ac:dyDescent="0.3">
      <c r="A29" s="164"/>
    </row>
    <row r="30" spans="1:4" ht="21.75" customHeight="1" x14ac:dyDescent="0.3">
      <c r="A30" s="187" t="str">
        <f>Headings!F18</f>
        <v>Page 18</v>
      </c>
      <c r="B30" s="195"/>
      <c r="C30" s="195"/>
      <c r="D30" s="195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194" t="str">
        <f>Headings!E19</f>
        <v>July 2016 June-June Seattle CPI-W Forecast</v>
      </c>
      <c r="B1" s="196"/>
      <c r="C1" s="196"/>
      <c r="D1" s="196"/>
    </row>
    <row r="2" spans="1:4" ht="21.75" customHeight="1" x14ac:dyDescent="0.3">
      <c r="A2" s="194" t="s">
        <v>101</v>
      </c>
      <c r="B2" s="188"/>
      <c r="C2" s="188"/>
      <c r="D2" s="188"/>
    </row>
    <row r="4" spans="1:4" ht="66" customHeight="1" x14ac:dyDescent="0.3">
      <c r="A4" s="23" t="s">
        <v>127</v>
      </c>
      <c r="B4" s="41" t="s">
        <v>96</v>
      </c>
      <c r="C4" s="41" t="s">
        <v>39</v>
      </c>
      <c r="D4" s="45" t="str">
        <f>Headings!E51</f>
        <v>% Change from March 2016 Forecast</v>
      </c>
    </row>
    <row r="5" spans="1:4" s="66" customFormat="1" ht="18" customHeight="1" x14ac:dyDescent="0.25">
      <c r="A5" s="49">
        <v>2006</v>
      </c>
      <c r="B5" s="52">
        <v>4.6199999999999998E-2</v>
      </c>
      <c r="C5" s="100" t="s">
        <v>94</v>
      </c>
      <c r="D5" s="112">
        <v>0</v>
      </c>
    </row>
    <row r="6" spans="1:4" s="66" customFormat="1" ht="18" customHeight="1" x14ac:dyDescent="0.25">
      <c r="A6" s="54">
        <v>2007</v>
      </c>
      <c r="B6" s="73">
        <v>3.3099999999999997E-2</v>
      </c>
      <c r="C6" s="56">
        <v>-1.3100000000000001E-2</v>
      </c>
      <c r="D6" s="101">
        <v>0</v>
      </c>
    </row>
    <row r="7" spans="1:4" s="66" customFormat="1" ht="18" customHeight="1" x14ac:dyDescent="0.25">
      <c r="A7" s="54">
        <v>2008</v>
      </c>
      <c r="B7" s="73">
        <v>6.1900000000000004E-2</v>
      </c>
      <c r="C7" s="56">
        <v>2.8800000000000006E-2</v>
      </c>
      <c r="D7" s="101">
        <v>0</v>
      </c>
    </row>
    <row r="8" spans="1:4" s="66" customFormat="1" ht="18" customHeight="1" x14ac:dyDescent="0.25">
      <c r="A8" s="54">
        <v>2009</v>
      </c>
      <c r="B8" s="73">
        <v>-7.0999999999999995E-3</v>
      </c>
      <c r="C8" s="56">
        <v>-6.9000000000000006E-2</v>
      </c>
      <c r="D8" s="101">
        <v>0</v>
      </c>
    </row>
    <row r="9" spans="1:4" s="66" customFormat="1" ht="18" customHeight="1" x14ac:dyDescent="0.25">
      <c r="A9" s="54">
        <v>2010</v>
      </c>
      <c r="B9" s="73">
        <v>-5.9999999999999995E-4</v>
      </c>
      <c r="C9" s="56">
        <v>6.4999999999999997E-3</v>
      </c>
      <c r="D9" s="101">
        <v>0</v>
      </c>
    </row>
    <row r="10" spans="1:4" s="66" customFormat="1" ht="18" customHeight="1" x14ac:dyDescent="0.25">
      <c r="A10" s="54">
        <v>2011</v>
      </c>
      <c r="B10" s="73">
        <v>3.7000000000000005E-2</v>
      </c>
      <c r="C10" s="56">
        <v>3.7600000000000008E-2</v>
      </c>
      <c r="D10" s="101">
        <v>0</v>
      </c>
    </row>
    <row r="11" spans="1:4" s="66" customFormat="1" ht="18" customHeight="1" x14ac:dyDescent="0.25">
      <c r="A11" s="54">
        <v>2012</v>
      </c>
      <c r="B11" s="73">
        <v>2.6699999999999998E-2</v>
      </c>
      <c r="C11" s="56">
        <v>-1.0300000000000007E-2</v>
      </c>
      <c r="D11" s="101">
        <v>0</v>
      </c>
    </row>
    <row r="12" spans="1:4" s="66" customFormat="1" ht="18" customHeight="1" x14ac:dyDescent="0.25">
      <c r="A12" s="54">
        <v>2013</v>
      </c>
      <c r="B12" s="73">
        <v>1.1599999999999999E-2</v>
      </c>
      <c r="C12" s="56">
        <v>-1.5099999999999999E-2</v>
      </c>
      <c r="D12" s="101">
        <v>0</v>
      </c>
    </row>
    <row r="13" spans="1:4" s="66" customFormat="1" ht="18" customHeight="1" x14ac:dyDescent="0.25">
      <c r="A13" s="54">
        <v>2014</v>
      </c>
      <c r="B13" s="73">
        <v>2.23E-2</v>
      </c>
      <c r="C13" s="56">
        <v>1.0700000000000001E-2</v>
      </c>
      <c r="D13" s="101">
        <v>0</v>
      </c>
    </row>
    <row r="14" spans="1:4" s="66" customFormat="1" ht="18" customHeight="1" x14ac:dyDescent="0.25">
      <c r="A14" s="54">
        <v>2015</v>
      </c>
      <c r="B14" s="73">
        <v>1.0800000000000001E-2</v>
      </c>
      <c r="C14" s="57">
        <v>-1.15E-2</v>
      </c>
      <c r="D14" s="101">
        <v>-2.9999999999999992E-4</v>
      </c>
    </row>
    <row r="15" spans="1:4" s="66" customFormat="1" ht="18" customHeight="1" thickBot="1" x14ac:dyDescent="0.3">
      <c r="A15" s="59">
        <v>2016</v>
      </c>
      <c r="B15" s="74">
        <v>1.9900000000000001E-2</v>
      </c>
      <c r="C15" s="61">
        <v>9.1000000000000004E-3</v>
      </c>
      <c r="D15" s="114">
        <v>1.3150465118313692E-2</v>
      </c>
    </row>
    <row r="16" spans="1:4" s="66" customFormat="1" ht="18" customHeight="1" thickTop="1" x14ac:dyDescent="0.25">
      <c r="A16" s="54">
        <v>2017</v>
      </c>
      <c r="B16" s="73">
        <v>2.83350617370033E-2</v>
      </c>
      <c r="C16" s="56">
        <v>8.4350617370032993E-3</v>
      </c>
      <c r="D16" s="101">
        <v>2.8882176203312016E-3</v>
      </c>
    </row>
    <row r="17" spans="1:4" s="66" customFormat="1" ht="18" customHeight="1" x14ac:dyDescent="0.25">
      <c r="A17" s="54">
        <v>2018</v>
      </c>
      <c r="B17" s="73">
        <v>2.51793862936164E-2</v>
      </c>
      <c r="C17" s="56">
        <v>-3.1556754433869003E-3</v>
      </c>
      <c r="D17" s="101">
        <v>-1.0279768905054019E-3</v>
      </c>
    </row>
    <row r="18" spans="1:4" s="66" customFormat="1" ht="18" customHeight="1" x14ac:dyDescent="0.25">
      <c r="A18" s="54">
        <v>2019</v>
      </c>
      <c r="B18" s="73">
        <v>2.6124157367975197E-2</v>
      </c>
      <c r="C18" s="56">
        <v>9.447710743587974E-4</v>
      </c>
      <c r="D18" s="101">
        <v>2.2507124065696688E-5</v>
      </c>
    </row>
    <row r="19" spans="1:4" s="66" customFormat="1" ht="18" customHeight="1" x14ac:dyDescent="0.25">
      <c r="A19" s="54">
        <v>2020</v>
      </c>
      <c r="B19" s="73">
        <v>2.4109378537127402E-2</v>
      </c>
      <c r="C19" s="56">
        <v>-2.0147788308477951E-3</v>
      </c>
      <c r="D19" s="101">
        <v>-6.8882256535582956E-3</v>
      </c>
    </row>
    <row r="20" spans="1:4" s="66" customFormat="1" ht="18" customHeight="1" x14ac:dyDescent="0.25">
      <c r="A20" s="54">
        <v>2021</v>
      </c>
      <c r="B20" s="73">
        <v>2.3652809078388303E-2</v>
      </c>
      <c r="C20" s="56">
        <v>-4.5656945873909921E-4</v>
      </c>
      <c r="D20" s="101">
        <v>-7.1216061284108956E-3</v>
      </c>
    </row>
    <row r="21" spans="1:4" s="66" customFormat="1" ht="18" customHeight="1" x14ac:dyDescent="0.25">
      <c r="A21" s="54">
        <v>2022</v>
      </c>
      <c r="B21" s="73">
        <v>2.86986191171659E-2</v>
      </c>
      <c r="C21" s="56">
        <v>5.045810038777597E-3</v>
      </c>
      <c r="D21" s="101">
        <v>-1.3068049346217012E-3</v>
      </c>
    </row>
    <row r="22" spans="1:4" s="66" customFormat="1" ht="18" customHeight="1" x14ac:dyDescent="0.25">
      <c r="A22" s="54">
        <v>2023</v>
      </c>
      <c r="B22" s="73">
        <v>2.8295999189901701E-2</v>
      </c>
      <c r="C22" s="56">
        <v>-4.0261992726419935E-4</v>
      </c>
      <c r="D22" s="101">
        <v>-7.5294622594349742E-4</v>
      </c>
    </row>
    <row r="23" spans="1:4" s="66" customFormat="1" ht="18" customHeight="1" x14ac:dyDescent="0.25">
      <c r="A23" s="54">
        <v>2024</v>
      </c>
      <c r="B23" s="73">
        <v>2.8243091637650999E-2</v>
      </c>
      <c r="C23" s="56">
        <v>-5.2907552250701373E-5</v>
      </c>
      <c r="D23" s="101">
        <v>-4.3830787922860201E-4</v>
      </c>
    </row>
    <row r="24" spans="1:4" ht="18" customHeight="1" x14ac:dyDescent="0.3">
      <c r="A24" s="54">
        <v>2025</v>
      </c>
      <c r="B24" s="73">
        <v>2.7608383724600796E-2</v>
      </c>
      <c r="C24" s="56">
        <v>-6.3470791305020313E-4</v>
      </c>
      <c r="D24" s="101">
        <v>-5.042117000200394E-5</v>
      </c>
    </row>
    <row r="25" spans="1:4" ht="21.75" customHeight="1" x14ac:dyDescent="0.3">
      <c r="A25" s="32" t="s">
        <v>4</v>
      </c>
      <c r="B25" s="3"/>
      <c r="C25" s="3"/>
    </row>
    <row r="26" spans="1:4" ht="21.75" customHeight="1" x14ac:dyDescent="0.3">
      <c r="A26" s="37" t="s">
        <v>193</v>
      </c>
      <c r="B26" s="3"/>
      <c r="C26" s="3"/>
    </row>
    <row r="27" spans="1:4" ht="21.75" customHeight="1" x14ac:dyDescent="0.3">
      <c r="A27" s="37" t="s">
        <v>242</v>
      </c>
      <c r="B27" s="3"/>
      <c r="C27" s="3"/>
    </row>
    <row r="28" spans="1:4" ht="21.75" customHeight="1" x14ac:dyDescent="0.3">
      <c r="A28" s="167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187" t="str">
        <f>Headings!F19</f>
        <v>Page 19</v>
      </c>
      <c r="B30" s="195"/>
      <c r="C30" s="195"/>
      <c r="D30" s="195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94" t="str">
        <f>Headings!E2</f>
        <v>July 2016 Countywide Assessed Value Forecast</v>
      </c>
      <c r="B1" s="188"/>
      <c r="C1" s="188"/>
      <c r="D1" s="188"/>
      <c r="E1" s="188"/>
    </row>
    <row r="2" spans="1:5" ht="21.75" customHeight="1" x14ac:dyDescent="0.3">
      <c r="A2" s="194" t="s">
        <v>101</v>
      </c>
      <c r="B2" s="188"/>
      <c r="C2" s="188"/>
      <c r="D2" s="188"/>
      <c r="E2" s="188"/>
    </row>
    <row r="4" spans="1:5" s="24" customFormat="1" ht="66" customHeight="1" x14ac:dyDescent="0.3">
      <c r="A4" s="23" t="s">
        <v>127</v>
      </c>
      <c r="B4" s="41" t="s">
        <v>96</v>
      </c>
      <c r="C4" s="41" t="s">
        <v>39</v>
      </c>
      <c r="D4" s="31" t="str">
        <f>Headings!E51</f>
        <v>% Change from March 2016 Forecast</v>
      </c>
      <c r="E4" s="45" t="str">
        <f>Headings!F51</f>
        <v>$ Change from March 2016 Forecast</v>
      </c>
    </row>
    <row r="5" spans="1:5" ht="18" customHeight="1" x14ac:dyDescent="0.3">
      <c r="A5" s="49">
        <v>2006</v>
      </c>
      <c r="B5" s="50">
        <v>270571089672.00003</v>
      </c>
      <c r="C5" s="100" t="s">
        <v>94</v>
      </c>
      <c r="D5" s="52">
        <v>0</v>
      </c>
      <c r="E5" s="53">
        <v>0</v>
      </c>
    </row>
    <row r="6" spans="1:5" ht="18" customHeight="1" x14ac:dyDescent="0.3">
      <c r="A6" s="54">
        <v>2007</v>
      </c>
      <c r="B6" s="55">
        <v>298755199059</v>
      </c>
      <c r="C6" s="56">
        <v>0.10416526548038152</v>
      </c>
      <c r="D6" s="57">
        <v>0</v>
      </c>
      <c r="E6" s="58">
        <v>0</v>
      </c>
    </row>
    <row r="7" spans="1:5" ht="18" customHeight="1" x14ac:dyDescent="0.3">
      <c r="A7" s="54">
        <v>2008</v>
      </c>
      <c r="B7" s="55">
        <v>340995439590</v>
      </c>
      <c r="C7" s="56">
        <v>0.14138746593882079</v>
      </c>
      <c r="D7" s="57">
        <v>0</v>
      </c>
      <c r="E7" s="58">
        <v>0</v>
      </c>
    </row>
    <row r="8" spans="1:5" ht="18" customHeight="1" x14ac:dyDescent="0.3">
      <c r="A8" s="54">
        <v>2009</v>
      </c>
      <c r="B8" s="55">
        <v>386889727940</v>
      </c>
      <c r="C8" s="56">
        <v>0.13458915581153086</v>
      </c>
      <c r="D8" s="57">
        <v>0</v>
      </c>
      <c r="E8" s="58">
        <v>0</v>
      </c>
    </row>
    <row r="9" spans="1:5" ht="18" customHeight="1" x14ac:dyDescent="0.3">
      <c r="A9" s="54">
        <v>2010</v>
      </c>
      <c r="B9" s="55">
        <v>341971517510</v>
      </c>
      <c r="C9" s="56">
        <v>-0.11610080905783582</v>
      </c>
      <c r="D9" s="57">
        <v>0</v>
      </c>
      <c r="E9" s="58">
        <v>0</v>
      </c>
    </row>
    <row r="10" spans="1:5" ht="18" customHeight="1" x14ac:dyDescent="0.3">
      <c r="A10" s="54">
        <v>2011</v>
      </c>
      <c r="B10" s="55">
        <v>330414998630</v>
      </c>
      <c r="C10" s="56">
        <v>-3.3793805297431145E-2</v>
      </c>
      <c r="D10" s="57">
        <v>0</v>
      </c>
      <c r="E10" s="58">
        <v>0</v>
      </c>
    </row>
    <row r="11" spans="1:5" ht="18" customHeight="1" x14ac:dyDescent="0.3">
      <c r="A11" s="54">
        <v>2012</v>
      </c>
      <c r="B11" s="55">
        <v>319460937270</v>
      </c>
      <c r="C11" s="56">
        <v>-3.3152433773947387E-2</v>
      </c>
      <c r="D11" s="57">
        <v>0</v>
      </c>
      <c r="E11" s="58">
        <v>0</v>
      </c>
    </row>
    <row r="12" spans="1:5" ht="18" customHeight="1" x14ac:dyDescent="0.3">
      <c r="A12" s="54">
        <v>2013</v>
      </c>
      <c r="B12" s="55">
        <v>314746206667</v>
      </c>
      <c r="C12" s="57">
        <v>-1.4758394698551891E-2</v>
      </c>
      <c r="D12" s="57">
        <v>0</v>
      </c>
      <c r="E12" s="58">
        <v>0</v>
      </c>
    </row>
    <row r="13" spans="1:5" ht="18" customHeight="1" x14ac:dyDescent="0.3">
      <c r="A13" s="54">
        <v>2014</v>
      </c>
      <c r="B13" s="55">
        <v>340643616342</v>
      </c>
      <c r="C13" s="56">
        <v>8.228029163318662E-2</v>
      </c>
      <c r="D13" s="57">
        <v>0</v>
      </c>
      <c r="E13" s="58">
        <v>0</v>
      </c>
    </row>
    <row r="14" spans="1:5" ht="18" customHeight="1" x14ac:dyDescent="0.3">
      <c r="A14" s="54">
        <v>2015</v>
      </c>
      <c r="B14" s="55">
        <v>388118855592</v>
      </c>
      <c r="C14" s="56">
        <v>0.13936923216061592</v>
      </c>
      <c r="D14" s="57">
        <v>0</v>
      </c>
      <c r="E14" s="58">
        <v>0</v>
      </c>
    </row>
    <row r="15" spans="1:5" ht="18" customHeight="1" thickBot="1" x14ac:dyDescent="0.35">
      <c r="A15" s="59">
        <v>2016</v>
      </c>
      <c r="B15" s="60">
        <v>426335605836</v>
      </c>
      <c r="C15" s="61">
        <v>9.8466615814652325E-2</v>
      </c>
      <c r="D15" s="57">
        <v>-2.3455681841255682E-12</v>
      </c>
      <c r="E15" s="103">
        <v>-1</v>
      </c>
    </row>
    <row r="16" spans="1:5" ht="18" customHeight="1" thickTop="1" x14ac:dyDescent="0.3">
      <c r="A16" s="54">
        <v>2017</v>
      </c>
      <c r="B16" s="55">
        <v>462661914781.487</v>
      </c>
      <c r="C16" s="56">
        <v>8.5205899878465052E-2</v>
      </c>
      <c r="D16" s="62">
        <v>2.4266844507709884E-3</v>
      </c>
      <c r="E16" s="58">
        <v>1120016547.822998</v>
      </c>
    </row>
    <row r="17" spans="1:5" ht="18" customHeight="1" x14ac:dyDescent="0.3">
      <c r="A17" s="54">
        <v>2018</v>
      </c>
      <c r="B17" s="55">
        <v>490029242097.72302</v>
      </c>
      <c r="C17" s="56">
        <v>5.9151891352806629E-2</v>
      </c>
      <c r="D17" s="57">
        <v>1.1083768071135536E-2</v>
      </c>
      <c r="E17" s="58">
        <v>5371830345.8150024</v>
      </c>
    </row>
    <row r="18" spans="1:5" ht="18" customHeight="1" x14ac:dyDescent="0.3">
      <c r="A18" s="54">
        <v>2019</v>
      </c>
      <c r="B18" s="55">
        <v>512531708351.74707</v>
      </c>
      <c r="C18" s="56">
        <v>4.5920660076723685E-2</v>
      </c>
      <c r="D18" s="57">
        <v>1.5070467369771468E-2</v>
      </c>
      <c r="E18" s="58">
        <v>7609414947.026062</v>
      </c>
    </row>
    <row r="19" spans="1:5" ht="18" customHeight="1" x14ac:dyDescent="0.3">
      <c r="A19" s="54">
        <v>2020</v>
      </c>
      <c r="B19" s="55">
        <v>537256158372.948</v>
      </c>
      <c r="C19" s="56">
        <v>4.8239844712656632E-2</v>
      </c>
      <c r="D19" s="57">
        <v>1.2978909943913042E-2</v>
      </c>
      <c r="E19" s="58">
        <v>6883656932.9180298</v>
      </c>
    </row>
    <row r="20" spans="1:5" ht="18" customHeight="1" x14ac:dyDescent="0.3">
      <c r="A20" s="54">
        <v>2021</v>
      </c>
      <c r="B20" s="55">
        <v>565289037743.229</v>
      </c>
      <c r="C20" s="56">
        <v>5.2177865127087886E-2</v>
      </c>
      <c r="D20" s="57">
        <v>8.83346060551915E-3</v>
      </c>
      <c r="E20" s="58">
        <v>4949735155.1359863</v>
      </c>
    </row>
    <row r="21" spans="1:5" ht="18" customHeight="1" x14ac:dyDescent="0.3">
      <c r="A21" s="54">
        <v>2022</v>
      </c>
      <c r="B21" s="55">
        <v>596964205704.55701</v>
      </c>
      <c r="C21" s="56">
        <v>5.6033579012575441E-2</v>
      </c>
      <c r="D21" s="57">
        <v>7.0775582301516593E-3</v>
      </c>
      <c r="E21" s="58">
        <v>4195356050.4470215</v>
      </c>
    </row>
    <row r="22" spans="1:5" ht="18" customHeight="1" x14ac:dyDescent="0.3">
      <c r="A22" s="54">
        <v>2023</v>
      </c>
      <c r="B22" s="55">
        <v>629813427408.24805</v>
      </c>
      <c r="C22" s="56">
        <v>5.50271212072444E-2</v>
      </c>
      <c r="D22" s="57">
        <v>1.059834274193161E-2</v>
      </c>
      <c r="E22" s="58">
        <v>6604976759.6420898</v>
      </c>
    </row>
    <row r="23" spans="1:5" ht="18" customHeight="1" x14ac:dyDescent="0.3">
      <c r="A23" s="54">
        <v>2024</v>
      </c>
      <c r="B23" s="55">
        <v>664002054238.70496</v>
      </c>
      <c r="C23" s="56">
        <v>5.4283737600112625E-2</v>
      </c>
      <c r="D23" s="57">
        <v>1.4338014366511498E-2</v>
      </c>
      <c r="E23" s="58">
        <v>9385895883.0539551</v>
      </c>
    </row>
    <row r="24" spans="1:5" ht="18" customHeight="1" x14ac:dyDescent="0.3">
      <c r="A24" s="54">
        <v>2025</v>
      </c>
      <c r="B24" s="55">
        <v>699981986730.79297</v>
      </c>
      <c r="C24" s="56">
        <v>5.4186477680916001E-2</v>
      </c>
      <c r="D24" s="57">
        <v>1.8237110636171616E-2</v>
      </c>
      <c r="E24" s="58">
        <v>12537010095.18396</v>
      </c>
    </row>
    <row r="25" spans="1:5" s="139" customFormat="1" ht="21.75" customHeight="1" x14ac:dyDescent="0.3">
      <c r="A25" s="32" t="s">
        <v>4</v>
      </c>
      <c r="B25" s="135"/>
      <c r="C25" s="56"/>
      <c r="D25" s="56"/>
      <c r="E25" s="95"/>
    </row>
    <row r="26" spans="1:5" ht="21.75" customHeight="1" x14ac:dyDescent="0.3">
      <c r="A26" s="36" t="s">
        <v>187</v>
      </c>
      <c r="B26" s="3"/>
      <c r="C26" s="3"/>
    </row>
    <row r="27" spans="1:5" ht="21.75" customHeight="1" x14ac:dyDescent="0.3">
      <c r="A27" s="25" t="s">
        <v>232</v>
      </c>
      <c r="B27" s="3"/>
      <c r="C27" s="3"/>
      <c r="D27" s="139"/>
      <c r="E27" s="139"/>
    </row>
    <row r="28" spans="1:5" ht="21.75" customHeight="1" x14ac:dyDescent="0.3">
      <c r="A28" s="35"/>
      <c r="B28" s="3"/>
      <c r="C28" s="3"/>
      <c r="D28" s="139"/>
      <c r="E28" s="139"/>
    </row>
    <row r="29" spans="1:5" ht="21.75" customHeight="1" x14ac:dyDescent="0.3">
      <c r="A29" s="25"/>
      <c r="B29" s="139"/>
      <c r="C29" s="139"/>
      <c r="D29" s="139"/>
      <c r="E29" s="139"/>
    </row>
    <row r="30" spans="1:5" ht="21.75" customHeight="1" x14ac:dyDescent="0.3">
      <c r="A30" s="187" t="str">
        <f>Headings!F2</f>
        <v>Page 2</v>
      </c>
      <c r="B30" s="187"/>
      <c r="C30" s="187"/>
      <c r="D30" s="187"/>
      <c r="E30" s="187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1.625" style="111" customWidth="1"/>
    <col min="2" max="3" width="22.75" style="111" customWidth="1"/>
    <col min="4" max="4" width="11.75" style="1" customWidth="1"/>
    <col min="5" max="16384" width="10.75" style="1"/>
  </cols>
  <sheetData>
    <row r="1" spans="1:8" ht="23.25" x14ac:dyDescent="0.35">
      <c r="A1" s="194" t="str">
        <f>Headings!E20</f>
        <v>July 2016 Outyear COLA Comparison Forecast</v>
      </c>
      <c r="B1" s="194"/>
      <c r="C1" s="194"/>
      <c r="D1" s="197"/>
    </row>
    <row r="2" spans="1:8" ht="21.75" customHeight="1" x14ac:dyDescent="0.3">
      <c r="A2" s="194" t="s">
        <v>101</v>
      </c>
      <c r="B2" s="194"/>
      <c r="C2" s="194"/>
      <c r="D2" s="198"/>
    </row>
    <row r="3" spans="1:8" ht="21.75" customHeight="1" x14ac:dyDescent="0.3">
      <c r="A3" s="199"/>
      <c r="B3" s="199"/>
      <c r="C3" s="199"/>
      <c r="D3" s="198"/>
    </row>
    <row r="4" spans="1:8" ht="65.25" customHeight="1" x14ac:dyDescent="0.3">
      <c r="A4" s="4" t="s">
        <v>95</v>
      </c>
      <c r="B4" s="18" t="s">
        <v>115</v>
      </c>
      <c r="C4" s="110"/>
      <c r="D4" s="110"/>
    </row>
    <row r="5" spans="1:8" s="77" customFormat="1" ht="18" customHeight="1" x14ac:dyDescent="0.25">
      <c r="A5" s="76">
        <v>2013</v>
      </c>
      <c r="B5" s="52">
        <v>3.0936425100000001E-2</v>
      </c>
      <c r="C5" s="56"/>
      <c r="D5" s="120"/>
    </row>
    <row r="6" spans="1:8" s="77" customFormat="1" ht="18" customHeight="1" x14ac:dyDescent="0.25">
      <c r="A6" s="65">
        <v>2014</v>
      </c>
      <c r="B6" s="73">
        <v>1.6674399999999999E-2</v>
      </c>
      <c r="C6" s="56"/>
      <c r="D6" s="120"/>
    </row>
    <row r="7" spans="1:8" s="77" customFormat="1" ht="18" customHeight="1" x14ac:dyDescent="0.25">
      <c r="A7" s="65">
        <v>2015</v>
      </c>
      <c r="B7" s="73">
        <v>1.4772499999999999E-2</v>
      </c>
      <c r="C7" s="56"/>
      <c r="D7" s="120"/>
    </row>
    <row r="8" spans="1:8" s="77" customFormat="1" ht="18" customHeight="1" thickBot="1" x14ac:dyDescent="0.3">
      <c r="A8" s="86">
        <v>2016</v>
      </c>
      <c r="B8" s="74">
        <v>1.0500000000000001E-2</v>
      </c>
      <c r="C8" s="56"/>
      <c r="D8" s="120"/>
    </row>
    <row r="9" spans="1:8" s="77" customFormat="1" ht="18" customHeight="1" thickTop="1" x14ac:dyDescent="0.25">
      <c r="A9" s="65">
        <v>2017</v>
      </c>
      <c r="B9" s="73">
        <v>1.72E-2</v>
      </c>
      <c r="C9" s="56"/>
      <c r="D9" s="120"/>
    </row>
    <row r="10" spans="1:8" s="77" customFormat="1" ht="18" customHeight="1" x14ac:dyDescent="0.25">
      <c r="A10" s="65">
        <v>2018</v>
      </c>
      <c r="B10" s="73">
        <v>2.4199999999999999E-2</v>
      </c>
      <c r="C10" s="56"/>
      <c r="D10" s="120"/>
      <c r="H10" s="182"/>
    </row>
    <row r="11" spans="1:8" s="77" customFormat="1" ht="18" customHeight="1" x14ac:dyDescent="0.25">
      <c r="A11" s="65">
        <v>2019</v>
      </c>
      <c r="B11" s="73">
        <v>2.53E-2</v>
      </c>
      <c r="C11" s="56"/>
      <c r="D11" s="120"/>
      <c r="H11" s="182"/>
    </row>
    <row r="12" spans="1:8" s="77" customFormat="1" ht="17.25" customHeight="1" x14ac:dyDescent="0.25">
      <c r="A12" s="54"/>
      <c r="B12" s="56"/>
      <c r="C12" s="56"/>
      <c r="D12" s="120"/>
      <c r="H12" s="182"/>
    </row>
    <row r="13" spans="1:8" s="77" customFormat="1" ht="17.25" customHeight="1" x14ac:dyDescent="0.25">
      <c r="A13" s="32" t="s">
        <v>4</v>
      </c>
      <c r="B13" s="56"/>
      <c r="C13" s="56"/>
      <c r="D13" s="120"/>
    </row>
    <row r="14" spans="1:8" s="77" customFormat="1" ht="22.5" customHeight="1" x14ac:dyDescent="0.25">
      <c r="A14" s="37" t="s">
        <v>195</v>
      </c>
      <c r="B14" s="56"/>
      <c r="C14" s="56"/>
      <c r="D14" s="120"/>
    </row>
    <row r="15" spans="1:8" s="77" customFormat="1" ht="22.5" customHeight="1" x14ac:dyDescent="0.25">
      <c r="A15" s="37" t="s">
        <v>196</v>
      </c>
      <c r="B15" s="56"/>
      <c r="C15" s="56"/>
      <c r="D15" s="120"/>
    </row>
    <row r="16" spans="1:8" s="77" customFormat="1" ht="22.5" customHeight="1" x14ac:dyDescent="0.25">
      <c r="A16" s="37" t="s">
        <v>197</v>
      </c>
      <c r="B16" s="56"/>
      <c r="C16" s="56"/>
      <c r="D16" s="120"/>
    </row>
    <row r="17" spans="1:5" s="77" customFormat="1" ht="22.5" customHeight="1" x14ac:dyDescent="0.25">
      <c r="A17" s="37" t="s">
        <v>204</v>
      </c>
      <c r="B17" s="56"/>
      <c r="C17" s="56"/>
      <c r="D17" s="120"/>
    </row>
    <row r="18" spans="1:5" ht="22.5" customHeight="1" x14ac:dyDescent="0.3">
      <c r="A18" s="37" t="s">
        <v>243</v>
      </c>
      <c r="B18" s="3"/>
      <c r="C18" s="3"/>
    </row>
    <row r="19" spans="1:5" ht="17.25" customHeight="1" x14ac:dyDescent="0.3">
      <c r="A19" s="118"/>
      <c r="B19" s="15"/>
      <c r="C19" s="15"/>
      <c r="D19" s="14"/>
    </row>
    <row r="20" spans="1:5" ht="17.25" customHeight="1" x14ac:dyDescent="0.3">
      <c r="B20" s="15"/>
      <c r="C20" s="15"/>
      <c r="D20" s="14"/>
    </row>
    <row r="21" spans="1:5" ht="17.25" customHeight="1" x14ac:dyDescent="0.3">
      <c r="B21" s="15"/>
      <c r="C21" s="15"/>
      <c r="D21" s="14"/>
    </row>
    <row r="22" spans="1:5" ht="17.25" customHeight="1" x14ac:dyDescent="0.3">
      <c r="B22" s="15"/>
      <c r="C22" s="15"/>
      <c r="D22" s="14"/>
    </row>
    <row r="23" spans="1:5" ht="17.25" customHeight="1" x14ac:dyDescent="0.3">
      <c r="B23" s="15"/>
      <c r="C23" s="15"/>
      <c r="D23" s="14"/>
    </row>
    <row r="24" spans="1:5" ht="17.25" customHeight="1" x14ac:dyDescent="0.3">
      <c r="B24" s="16"/>
      <c r="C24" s="16"/>
      <c r="D24" s="14"/>
    </row>
    <row r="25" spans="1:5" ht="17.25" customHeight="1" x14ac:dyDescent="0.3">
      <c r="A25" s="17"/>
      <c r="B25" s="16"/>
      <c r="C25" s="16"/>
      <c r="D25" s="14"/>
    </row>
    <row r="26" spans="1:5" ht="17.25" customHeight="1" x14ac:dyDescent="0.3">
      <c r="A26" s="34"/>
      <c r="B26" s="16"/>
      <c r="C26" s="16"/>
      <c r="D26" s="14"/>
    </row>
    <row r="27" spans="1:5" ht="17.25" customHeight="1" x14ac:dyDescent="0.3">
      <c r="A27" s="14"/>
      <c r="B27" s="16"/>
      <c r="C27" s="16"/>
      <c r="D27" s="14"/>
    </row>
    <row r="28" spans="1:5" ht="17.25" customHeight="1" x14ac:dyDescent="0.3">
      <c r="A28" s="17"/>
      <c r="B28" s="16"/>
      <c r="C28" s="16"/>
      <c r="D28" s="14"/>
    </row>
    <row r="29" spans="1:5" ht="17.25" customHeight="1" x14ac:dyDescent="0.3">
      <c r="A29" s="99"/>
      <c r="B29" s="16"/>
      <c r="C29" s="16"/>
      <c r="D29" s="14"/>
    </row>
    <row r="30" spans="1:5" ht="21.75" customHeight="1" x14ac:dyDescent="0.3">
      <c r="A30" s="200" t="str">
        <f>Headings!F20</f>
        <v>Page 20</v>
      </c>
      <c r="B30" s="188"/>
      <c r="C30" s="188"/>
      <c r="D30" s="188"/>
    </row>
    <row r="31" spans="1:5" ht="21.75" customHeight="1" x14ac:dyDescent="0.3">
      <c r="A31" s="1"/>
      <c r="B31" s="1"/>
      <c r="C31" s="1"/>
      <c r="E31" s="109"/>
    </row>
  </sheetData>
  <mergeCells count="4">
    <mergeCell ref="A1:D1"/>
    <mergeCell ref="A2:D2"/>
    <mergeCell ref="A3:D3"/>
    <mergeCell ref="A30:D30"/>
  </mergeCells>
  <pageMargins left="0.75" right="0.75" top="1" bottom="1" header="0.5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194" t="str">
        <f>Headings!E21</f>
        <v>July 2016 Pharmaceuticals PPI Forecast</v>
      </c>
      <c r="B1" s="196"/>
      <c r="C1" s="196"/>
      <c r="D1" s="196"/>
    </row>
    <row r="2" spans="1:4" ht="21.75" customHeight="1" x14ac:dyDescent="0.3">
      <c r="A2" s="194" t="s">
        <v>101</v>
      </c>
      <c r="B2" s="188"/>
      <c r="C2" s="188"/>
      <c r="D2" s="188"/>
    </row>
    <row r="4" spans="1:4" ht="66" customHeight="1" x14ac:dyDescent="0.3">
      <c r="A4" s="23" t="s">
        <v>127</v>
      </c>
      <c r="B4" s="41" t="s">
        <v>96</v>
      </c>
      <c r="C4" s="41" t="s">
        <v>39</v>
      </c>
      <c r="D4" s="31" t="str">
        <f>Headings!E51</f>
        <v>% Change from March 2016 Forecast</v>
      </c>
    </row>
    <row r="5" spans="1:4" s="66" customFormat="1" ht="18" customHeight="1" x14ac:dyDescent="0.25">
      <c r="A5" s="49">
        <v>2006</v>
      </c>
      <c r="B5" s="52">
        <v>0.110242376856919</v>
      </c>
      <c r="C5" s="100" t="s">
        <v>94</v>
      </c>
      <c r="D5" s="64">
        <v>0</v>
      </c>
    </row>
    <row r="6" spans="1:4" s="66" customFormat="1" ht="18" customHeight="1" x14ac:dyDescent="0.25">
      <c r="A6" s="54">
        <v>2007</v>
      </c>
      <c r="B6" s="73">
        <v>4.5774647887323501E-2</v>
      </c>
      <c r="C6" s="56">
        <v>-6.4467728969595489E-2</v>
      </c>
      <c r="D6" s="57">
        <v>0</v>
      </c>
    </row>
    <row r="7" spans="1:4" s="66" customFormat="1" ht="18" customHeight="1" x14ac:dyDescent="0.25">
      <c r="A7" s="54">
        <v>2008</v>
      </c>
      <c r="B7" s="73">
        <v>6.8686868686868893E-2</v>
      </c>
      <c r="C7" s="56">
        <v>2.2912220799545392E-2</v>
      </c>
      <c r="D7" s="57">
        <v>0</v>
      </c>
    </row>
    <row r="8" spans="1:4" s="66" customFormat="1" ht="18" customHeight="1" x14ac:dyDescent="0.25">
      <c r="A8" s="54">
        <v>2009</v>
      </c>
      <c r="B8" s="73">
        <v>6.7422810333963801E-2</v>
      </c>
      <c r="C8" s="56">
        <v>-1.2640583529050925E-3</v>
      </c>
      <c r="D8" s="57">
        <v>0</v>
      </c>
    </row>
    <row r="9" spans="1:4" s="66" customFormat="1" ht="18" customHeight="1" x14ac:dyDescent="0.25">
      <c r="A9" s="54">
        <v>2010</v>
      </c>
      <c r="B9" s="73">
        <v>-5.9031877213722096E-4</v>
      </c>
      <c r="C9" s="56">
        <v>-6.8013129106101022E-2</v>
      </c>
      <c r="D9" s="57">
        <v>0</v>
      </c>
    </row>
    <row r="10" spans="1:4" s="66" customFormat="1" ht="18" customHeight="1" x14ac:dyDescent="0.25">
      <c r="A10" s="54">
        <v>2011</v>
      </c>
      <c r="B10" s="73">
        <v>-5.0206733608978101E-2</v>
      </c>
      <c r="C10" s="56">
        <v>-4.9616414836840879E-2</v>
      </c>
      <c r="D10" s="57">
        <v>0</v>
      </c>
    </row>
    <row r="11" spans="1:4" s="66" customFormat="1" ht="18" customHeight="1" x14ac:dyDescent="0.25">
      <c r="A11" s="54">
        <v>2012</v>
      </c>
      <c r="B11" s="73">
        <v>3.2398753894080798E-2</v>
      </c>
      <c r="C11" s="56">
        <v>8.2605487503058905E-2</v>
      </c>
      <c r="D11" s="57">
        <v>0</v>
      </c>
    </row>
    <row r="12" spans="1:4" s="66" customFormat="1" ht="18" customHeight="1" x14ac:dyDescent="0.25">
      <c r="A12" s="54">
        <v>2013</v>
      </c>
      <c r="B12" s="73">
        <v>4.8854041013268901E-2</v>
      </c>
      <c r="C12" s="57">
        <v>1.6455287119188103E-2</v>
      </c>
      <c r="D12" s="57">
        <v>0</v>
      </c>
    </row>
    <row r="13" spans="1:4" s="66" customFormat="1" ht="18" customHeight="1" x14ac:dyDescent="0.25">
      <c r="A13" s="54">
        <v>2014</v>
      </c>
      <c r="B13" s="73">
        <v>2.8562392179413299E-2</v>
      </c>
      <c r="C13" s="57">
        <v>-2.0291648833855602E-2</v>
      </c>
      <c r="D13" s="57">
        <v>0</v>
      </c>
    </row>
    <row r="14" spans="1:4" s="66" customFormat="1" ht="18" customHeight="1" thickBot="1" x14ac:dyDescent="0.3">
      <c r="A14" s="59">
        <v>2015</v>
      </c>
      <c r="B14" s="74">
        <v>-4.17013758826391E-2</v>
      </c>
      <c r="C14" s="61">
        <v>-7.0263768062052395E-2</v>
      </c>
      <c r="D14" s="72">
        <v>0</v>
      </c>
    </row>
    <row r="15" spans="1:4" s="66" customFormat="1" ht="18" customHeight="1" thickTop="1" x14ac:dyDescent="0.25">
      <c r="A15" s="54">
        <v>2016</v>
      </c>
      <c r="B15" s="73">
        <v>-2.7060543330042999E-2</v>
      </c>
      <c r="C15" s="56">
        <v>1.46408325525961E-2</v>
      </c>
      <c r="D15" s="57">
        <v>8.5074611079455978E-3</v>
      </c>
    </row>
    <row r="16" spans="1:4" s="66" customFormat="1" ht="18" customHeight="1" x14ac:dyDescent="0.25">
      <c r="A16" s="54">
        <v>2017</v>
      </c>
      <c r="B16" s="73">
        <v>2.2120132238671E-2</v>
      </c>
      <c r="C16" s="56">
        <v>4.9180675568714E-2</v>
      </c>
      <c r="D16" s="57">
        <v>9.5917016959201004E-3</v>
      </c>
    </row>
    <row r="17" spans="1:4" s="66" customFormat="1" ht="18" customHeight="1" x14ac:dyDescent="0.25">
      <c r="A17" s="54">
        <v>2018</v>
      </c>
      <c r="B17" s="73">
        <v>3.2955514199948598E-2</v>
      </c>
      <c r="C17" s="56">
        <v>1.0835381961277597E-2</v>
      </c>
      <c r="D17" s="57">
        <v>9.2419983651139542E-4</v>
      </c>
    </row>
    <row r="18" spans="1:4" s="66" customFormat="1" ht="18" customHeight="1" x14ac:dyDescent="0.25">
      <c r="A18" s="54">
        <v>2019</v>
      </c>
      <c r="B18" s="73">
        <v>3.7137153587601703E-2</v>
      </c>
      <c r="C18" s="56">
        <v>4.1816393876531049E-3</v>
      </c>
      <c r="D18" s="57">
        <v>-3.2902565963797981E-5</v>
      </c>
    </row>
    <row r="19" spans="1:4" s="66" customFormat="1" ht="18" customHeight="1" x14ac:dyDescent="0.25">
      <c r="A19" s="54">
        <v>2020</v>
      </c>
      <c r="B19" s="73">
        <v>4.4649161633618803E-2</v>
      </c>
      <c r="C19" s="56">
        <v>7.5120080460171004E-3</v>
      </c>
      <c r="D19" s="57">
        <v>-7.9787960683744968E-3</v>
      </c>
    </row>
    <row r="20" spans="1:4" s="66" customFormat="1" ht="18" customHeight="1" x14ac:dyDescent="0.25">
      <c r="A20" s="54">
        <v>2021</v>
      </c>
      <c r="B20" s="73">
        <v>5.1499673834764802E-2</v>
      </c>
      <c r="C20" s="56">
        <v>6.8505122011459987E-3</v>
      </c>
      <c r="D20" s="57">
        <v>-5.007161234930696E-3</v>
      </c>
    </row>
    <row r="21" spans="1:4" s="66" customFormat="1" ht="18" customHeight="1" x14ac:dyDescent="0.25">
      <c r="A21" s="54">
        <v>2022</v>
      </c>
      <c r="B21" s="73">
        <v>5.5816207393270797E-2</v>
      </c>
      <c r="C21" s="56">
        <v>4.3165335585059958E-3</v>
      </c>
      <c r="D21" s="57">
        <v>-7.4331051577154056E-3</v>
      </c>
    </row>
    <row r="22" spans="1:4" s="66" customFormat="1" ht="18" customHeight="1" x14ac:dyDescent="0.25">
      <c r="A22" s="54">
        <v>2023</v>
      </c>
      <c r="B22" s="73">
        <v>6.0521749758999502E-2</v>
      </c>
      <c r="C22" s="56">
        <v>4.7055423657287043E-3</v>
      </c>
      <c r="D22" s="57">
        <v>-6.9755348040860948E-3</v>
      </c>
    </row>
    <row r="23" spans="1:4" s="66" customFormat="1" ht="18" customHeight="1" x14ac:dyDescent="0.25">
      <c r="A23" s="54">
        <v>2024</v>
      </c>
      <c r="B23" s="73">
        <v>6.3465095330397903E-2</v>
      </c>
      <c r="C23" s="56">
        <v>2.9433455713984008E-3</v>
      </c>
      <c r="D23" s="57">
        <v>-5.6740432533674973E-3</v>
      </c>
    </row>
    <row r="24" spans="1:4" ht="18" customHeight="1" x14ac:dyDescent="0.3">
      <c r="A24" s="54">
        <v>2025</v>
      </c>
      <c r="B24" s="73">
        <v>6.5670554976869994E-2</v>
      </c>
      <c r="C24" s="56">
        <v>2.205459646472091E-3</v>
      </c>
      <c r="D24" s="57">
        <v>-3.9443668108169044E-3</v>
      </c>
    </row>
    <row r="25" spans="1:4" ht="21.75" customHeight="1" x14ac:dyDescent="0.3">
      <c r="A25" s="32" t="s">
        <v>4</v>
      </c>
      <c r="B25" s="3"/>
      <c r="C25" s="3"/>
    </row>
    <row r="26" spans="1:4" ht="21.75" customHeight="1" x14ac:dyDescent="0.3">
      <c r="A26" s="33" t="s">
        <v>108</v>
      </c>
      <c r="B26" s="3"/>
      <c r="C26" s="3"/>
    </row>
    <row r="27" spans="1:4" ht="21.75" customHeight="1" x14ac:dyDescent="0.3">
      <c r="A27" s="167"/>
      <c r="B27" s="3"/>
      <c r="C27" s="3"/>
    </row>
    <row r="28" spans="1:4" ht="21.75" customHeight="1" x14ac:dyDescent="0.3">
      <c r="A28" s="167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187" t="str">
        <f>Headings!F21</f>
        <v>Page 21</v>
      </c>
      <c r="B30" s="195"/>
      <c r="C30" s="195"/>
      <c r="D30" s="195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194" t="str">
        <f>Headings!E22</f>
        <v>July 2016 Transportation CPI Forecast</v>
      </c>
      <c r="B1" s="194"/>
      <c r="C1" s="194"/>
      <c r="D1" s="194"/>
    </row>
    <row r="2" spans="1:4" ht="21.75" customHeight="1" x14ac:dyDescent="0.3">
      <c r="A2" s="194" t="s">
        <v>101</v>
      </c>
      <c r="B2" s="194"/>
      <c r="C2" s="194"/>
      <c r="D2" s="194"/>
    </row>
    <row r="4" spans="1:4" ht="66" customHeight="1" x14ac:dyDescent="0.3">
      <c r="A4" s="23" t="s">
        <v>127</v>
      </c>
      <c r="B4" s="41" t="s">
        <v>96</v>
      </c>
      <c r="C4" s="41" t="s">
        <v>39</v>
      </c>
      <c r="D4" s="31" t="str">
        <f>Headings!E51</f>
        <v>% Change from March 2016 Forecast</v>
      </c>
    </row>
    <row r="5" spans="1:4" s="66" customFormat="1" ht="18" customHeight="1" x14ac:dyDescent="0.25">
      <c r="A5" s="49">
        <v>2006</v>
      </c>
      <c r="B5" s="52">
        <v>3.9963582347021902E-2</v>
      </c>
      <c r="C5" s="100" t="s">
        <v>94</v>
      </c>
      <c r="D5" s="64">
        <v>0</v>
      </c>
    </row>
    <row r="6" spans="1:4" s="66" customFormat="1" ht="18" customHeight="1" x14ac:dyDescent="0.25">
      <c r="A6" s="54">
        <v>2007</v>
      </c>
      <c r="B6" s="73">
        <v>2.1139473805464402E-2</v>
      </c>
      <c r="C6" s="56">
        <v>-1.8824108541557499E-2</v>
      </c>
      <c r="D6" s="57">
        <v>0</v>
      </c>
    </row>
    <row r="7" spans="1:4" s="66" customFormat="1" ht="18" customHeight="1" x14ac:dyDescent="0.25">
      <c r="A7" s="54">
        <v>2008</v>
      </c>
      <c r="B7" s="73">
        <v>5.88458784240804E-2</v>
      </c>
      <c r="C7" s="56">
        <v>3.7706404618615998E-2</v>
      </c>
      <c r="D7" s="57">
        <v>0</v>
      </c>
    </row>
    <row r="8" spans="1:4" s="66" customFormat="1" ht="18" customHeight="1" x14ac:dyDescent="0.25">
      <c r="A8" s="54">
        <v>2009</v>
      </c>
      <c r="B8" s="73">
        <v>-8.3339157382280205E-2</v>
      </c>
      <c r="C8" s="56">
        <v>-0.1421850358063606</v>
      </c>
      <c r="D8" s="57">
        <v>0</v>
      </c>
    </row>
    <row r="9" spans="1:4" s="66" customFormat="1" ht="18" customHeight="1" x14ac:dyDescent="0.25">
      <c r="A9" s="54">
        <v>2010</v>
      </c>
      <c r="B9" s="73">
        <v>7.8902701916152507E-2</v>
      </c>
      <c r="C9" s="56">
        <v>0.16224185929843271</v>
      </c>
      <c r="D9" s="57">
        <v>0</v>
      </c>
    </row>
    <row r="10" spans="1:4" s="66" customFormat="1" ht="18" customHeight="1" x14ac:dyDescent="0.25">
      <c r="A10" s="54">
        <v>2011</v>
      </c>
      <c r="B10" s="73">
        <v>9.8089368484598399E-2</v>
      </c>
      <c r="C10" s="56">
        <v>1.9186666568445893E-2</v>
      </c>
      <c r="D10" s="57">
        <v>0</v>
      </c>
    </row>
    <row r="11" spans="1:4" s="66" customFormat="1" ht="18" customHeight="1" x14ac:dyDescent="0.25">
      <c r="A11" s="54">
        <v>2012</v>
      </c>
      <c r="B11" s="73">
        <v>2.3409663819381001E-2</v>
      </c>
      <c r="C11" s="56">
        <v>-7.4679704665217395E-2</v>
      </c>
      <c r="D11" s="57">
        <v>0</v>
      </c>
    </row>
    <row r="12" spans="1:4" s="66" customFormat="1" ht="18" customHeight="1" x14ac:dyDescent="0.25">
      <c r="A12" s="54">
        <v>2013</v>
      </c>
      <c r="B12" s="73">
        <v>1.6870848668859499E-4</v>
      </c>
      <c r="C12" s="56">
        <v>-2.3240955332692406E-2</v>
      </c>
      <c r="D12" s="57">
        <v>0</v>
      </c>
    </row>
    <row r="13" spans="1:4" s="66" customFormat="1" ht="18" customHeight="1" x14ac:dyDescent="0.25">
      <c r="A13" s="54">
        <v>2014</v>
      </c>
      <c r="B13" s="73">
        <v>-6.6007562232389605E-3</v>
      </c>
      <c r="C13" s="56">
        <v>-6.7694647099275553E-3</v>
      </c>
      <c r="D13" s="57">
        <v>0</v>
      </c>
    </row>
    <row r="14" spans="1:4" s="66" customFormat="1" ht="18" customHeight="1" thickBot="1" x14ac:dyDescent="0.3">
      <c r="A14" s="59">
        <v>2015</v>
      </c>
      <c r="B14" s="74">
        <v>-7.8136173329613007E-2</v>
      </c>
      <c r="C14" s="61">
        <v>-7.1535417106374052E-2</v>
      </c>
      <c r="D14" s="72">
        <v>0</v>
      </c>
    </row>
    <row r="15" spans="1:4" s="66" customFormat="1" ht="18" customHeight="1" thickTop="1" x14ac:dyDescent="0.25">
      <c r="A15" s="54">
        <v>2016</v>
      </c>
      <c r="B15" s="73">
        <v>-3.8991594085321202E-3</v>
      </c>
      <c r="C15" s="56">
        <v>7.4237013921080883E-2</v>
      </c>
      <c r="D15" s="57">
        <v>1.354668004473358E-2</v>
      </c>
    </row>
    <row r="16" spans="1:4" s="66" customFormat="1" ht="18" customHeight="1" x14ac:dyDescent="0.25">
      <c r="A16" s="54">
        <v>2017</v>
      </c>
      <c r="B16" s="73">
        <v>4.4567798810267102E-2</v>
      </c>
      <c r="C16" s="56">
        <v>4.8466958218799219E-2</v>
      </c>
      <c r="D16" s="57">
        <v>-4.0029281432379243E-4</v>
      </c>
    </row>
    <row r="17" spans="1:4" s="66" customFormat="1" ht="18" customHeight="1" x14ac:dyDescent="0.25">
      <c r="A17" s="54">
        <v>2018</v>
      </c>
      <c r="B17" s="73">
        <v>3.8399999999999997E-2</v>
      </c>
      <c r="C17" s="56">
        <v>-6.1677988102671055E-3</v>
      </c>
      <c r="D17" s="57">
        <v>-8.3930530653881022E-3</v>
      </c>
    </row>
    <row r="18" spans="1:4" s="66" customFormat="1" ht="18" customHeight="1" x14ac:dyDescent="0.25">
      <c r="A18" s="54">
        <v>2019</v>
      </c>
      <c r="B18" s="73">
        <v>3.7011347112517197E-2</v>
      </c>
      <c r="C18" s="56">
        <v>-1.3886528874827997E-3</v>
      </c>
      <c r="D18" s="57">
        <v>-9.7281039591988056E-3</v>
      </c>
    </row>
    <row r="19" spans="1:4" s="66" customFormat="1" ht="18" customHeight="1" x14ac:dyDescent="0.25">
      <c r="A19" s="54">
        <v>2020</v>
      </c>
      <c r="B19" s="73">
        <v>3.9937350068964199E-2</v>
      </c>
      <c r="C19" s="56">
        <v>2.9260029564470019E-3</v>
      </c>
      <c r="D19" s="57">
        <v>-8.8455076432569779E-4</v>
      </c>
    </row>
    <row r="20" spans="1:4" s="66" customFormat="1" ht="18" customHeight="1" x14ac:dyDescent="0.25">
      <c r="A20" s="54">
        <v>2021</v>
      </c>
      <c r="B20" s="73">
        <v>3.8487349711488997E-2</v>
      </c>
      <c r="C20" s="56">
        <v>-1.4500003574752021E-3</v>
      </c>
      <c r="D20" s="57">
        <v>3.1868813420907957E-3</v>
      </c>
    </row>
    <row r="21" spans="1:4" s="66" customFormat="1" ht="18" customHeight="1" x14ac:dyDescent="0.25">
      <c r="A21" s="54">
        <v>2022</v>
      </c>
      <c r="B21" s="73">
        <v>3.03214147927773E-2</v>
      </c>
      <c r="C21" s="56">
        <v>-8.1659349187116967E-3</v>
      </c>
      <c r="D21" s="57">
        <v>5.1473809357489853E-4</v>
      </c>
    </row>
    <row r="22" spans="1:4" s="66" customFormat="1" ht="18" customHeight="1" x14ac:dyDescent="0.25">
      <c r="A22" s="54">
        <v>2023</v>
      </c>
      <c r="B22" s="73">
        <v>2.84365816074801E-2</v>
      </c>
      <c r="C22" s="56">
        <v>-1.8848331852972001E-3</v>
      </c>
      <c r="D22" s="57">
        <v>-2.6525124079709861E-4</v>
      </c>
    </row>
    <row r="23" spans="1:4" s="66" customFormat="1" ht="18" customHeight="1" x14ac:dyDescent="0.25">
      <c r="A23" s="54">
        <v>2024</v>
      </c>
      <c r="B23" s="73">
        <v>2.9060701720854398E-2</v>
      </c>
      <c r="C23" s="56">
        <v>6.2412011337429837E-4</v>
      </c>
      <c r="D23" s="57">
        <v>-4.9146251983201578E-5</v>
      </c>
    </row>
    <row r="24" spans="1:4" ht="18" customHeight="1" x14ac:dyDescent="0.3">
      <c r="A24" s="54">
        <v>2025</v>
      </c>
      <c r="B24" s="73">
        <v>2.4067731534349299E-2</v>
      </c>
      <c r="C24" s="56">
        <v>-4.9929701865050989E-3</v>
      </c>
      <c r="D24" s="57">
        <v>1.2952419495495977E-3</v>
      </c>
    </row>
    <row r="25" spans="1:4" ht="21.75" customHeight="1" x14ac:dyDescent="0.3">
      <c r="A25" s="32" t="s">
        <v>4</v>
      </c>
      <c r="B25" s="3"/>
      <c r="C25" s="3"/>
    </row>
    <row r="26" spans="1:4" ht="21.75" customHeight="1" x14ac:dyDescent="0.3">
      <c r="A26" s="33" t="s">
        <v>61</v>
      </c>
      <c r="B26" s="3"/>
      <c r="C26" s="3"/>
    </row>
    <row r="27" spans="1:4" ht="21.75" customHeight="1" x14ac:dyDescent="0.3">
      <c r="A27" s="167"/>
      <c r="B27" s="3"/>
      <c r="C27" s="3"/>
    </row>
    <row r="28" spans="1:4" ht="21.75" customHeight="1" x14ac:dyDescent="0.3">
      <c r="A28" s="167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187" t="str">
        <f>Headings!F22</f>
        <v>Page 22</v>
      </c>
      <c r="B30" s="195"/>
      <c r="C30" s="195"/>
      <c r="D30" s="195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2" customWidth="1"/>
    <col min="2" max="2" width="17.75" style="2" customWidth="1"/>
    <col min="3" max="3" width="10.75" style="2" customWidth="1"/>
    <col min="4" max="4" width="17.75" style="35" customWidth="1"/>
    <col min="5" max="5" width="17.75" style="19" customWidth="1"/>
    <col min="6" max="16384" width="10.75" style="19"/>
  </cols>
  <sheetData>
    <row r="1" spans="1:5" ht="23.25" x14ac:dyDescent="0.3">
      <c r="A1" s="194" t="str">
        <f>Headings!E23</f>
        <v>July 2016 Retail Gas Forecast</v>
      </c>
      <c r="B1" s="201"/>
      <c r="C1" s="201"/>
      <c r="D1" s="201"/>
      <c r="E1" s="201"/>
    </row>
    <row r="2" spans="1:5" ht="21.75" customHeight="1" x14ac:dyDescent="0.3">
      <c r="A2" s="194" t="s">
        <v>101</v>
      </c>
      <c r="B2" s="188"/>
      <c r="C2" s="188"/>
      <c r="D2" s="188"/>
      <c r="E2" s="188"/>
    </row>
    <row r="4" spans="1:5" ht="66" customHeight="1" x14ac:dyDescent="0.3">
      <c r="A4" s="47" t="s">
        <v>91</v>
      </c>
      <c r="B4" s="41" t="s">
        <v>96</v>
      </c>
      <c r="C4" s="41" t="s">
        <v>6</v>
      </c>
      <c r="D4" s="45" t="str">
        <f>Headings!E51</f>
        <v>% Change from March 2016 Forecast</v>
      </c>
      <c r="E4" s="45" t="str">
        <f>Headings!F51</f>
        <v>$ Change from March 2016 Forecast</v>
      </c>
    </row>
    <row r="5" spans="1:5" s="66" customFormat="1" ht="18" customHeight="1" x14ac:dyDescent="0.25">
      <c r="A5" s="76" t="s">
        <v>109</v>
      </c>
      <c r="B5" s="78">
        <v>2.5586666666666602</v>
      </c>
      <c r="C5" s="52">
        <v>-0.26114159206853593</v>
      </c>
      <c r="D5" s="79">
        <v>0</v>
      </c>
      <c r="E5" s="140">
        <v>0</v>
      </c>
    </row>
    <row r="6" spans="1:5" s="66" customFormat="1" ht="18" customHeight="1" x14ac:dyDescent="0.25">
      <c r="A6" s="65" t="s">
        <v>21</v>
      </c>
      <c r="B6" s="80">
        <v>2.9906666666666601</v>
      </c>
      <c r="C6" s="73">
        <v>-0.23316239316239284</v>
      </c>
      <c r="D6" s="81">
        <v>0</v>
      </c>
      <c r="E6" s="82">
        <v>0</v>
      </c>
    </row>
    <row r="7" spans="1:5" s="66" customFormat="1" ht="18" customHeight="1" x14ac:dyDescent="0.25">
      <c r="A7" s="65" t="s">
        <v>8</v>
      </c>
      <c r="B7" s="80">
        <v>3.00633333333333</v>
      </c>
      <c r="C7" s="73">
        <v>-0.2296720191322168</v>
      </c>
      <c r="D7" s="81">
        <v>0</v>
      </c>
      <c r="E7" s="82">
        <v>0</v>
      </c>
    </row>
    <row r="8" spans="1:5" s="66" customFormat="1" ht="18" customHeight="1" x14ac:dyDescent="0.25">
      <c r="A8" s="65" t="s">
        <v>20</v>
      </c>
      <c r="B8" s="80">
        <v>2.4873333333333298</v>
      </c>
      <c r="C8" s="73">
        <v>-0.20986869970351663</v>
      </c>
      <c r="D8" s="81">
        <v>0</v>
      </c>
      <c r="E8" s="82">
        <v>0</v>
      </c>
    </row>
    <row r="9" spans="1:5" s="66" customFormat="1" ht="18" customHeight="1" x14ac:dyDescent="0.25">
      <c r="A9" s="65" t="s">
        <v>25</v>
      </c>
      <c r="B9" s="80">
        <v>2.2543333333333302</v>
      </c>
      <c r="C9" s="73">
        <v>-0.11894215737363112</v>
      </c>
      <c r="D9" s="81">
        <v>-1.6570459187121966E-2</v>
      </c>
      <c r="E9" s="82">
        <v>-3.7984763466929916E-2</v>
      </c>
    </row>
    <row r="10" spans="1:5" s="66" customFormat="1" ht="18" customHeight="1" thickBot="1" x14ac:dyDescent="0.3">
      <c r="A10" s="86" t="s">
        <v>135</v>
      </c>
      <c r="B10" s="87">
        <v>2.48366666666666</v>
      </c>
      <c r="C10" s="74">
        <v>-0.16952741863575604</v>
      </c>
      <c r="D10" s="174">
        <v>2.6960995030889556E-2</v>
      </c>
      <c r="E10" s="178">
        <v>6.5204155739500003E-2</v>
      </c>
    </row>
    <row r="11" spans="1:5" s="66" customFormat="1" ht="18" customHeight="1" thickTop="1" x14ac:dyDescent="0.25">
      <c r="A11" s="65" t="s">
        <v>136</v>
      </c>
      <c r="B11" s="80">
        <v>2.8069324749748299</v>
      </c>
      <c r="C11" s="73">
        <v>-6.6326929268821444E-2</v>
      </c>
      <c r="D11" s="81">
        <v>0.13096646890606611</v>
      </c>
      <c r="E11" s="82">
        <v>0.32504415012479981</v>
      </c>
    </row>
    <row r="12" spans="1:5" s="66" customFormat="1" ht="18" customHeight="1" x14ac:dyDescent="0.25">
      <c r="A12" s="65" t="s">
        <v>24</v>
      </c>
      <c r="B12" s="80">
        <v>2.6794408893577901</v>
      </c>
      <c r="C12" s="73">
        <v>7.723434308139665E-2</v>
      </c>
      <c r="D12" s="81">
        <v>6.465610184894155E-2</v>
      </c>
      <c r="E12" s="82">
        <v>0.16272127942504033</v>
      </c>
    </row>
    <row r="13" spans="1:5" s="66" customFormat="1" ht="18" customHeight="1" x14ac:dyDescent="0.25">
      <c r="A13" s="65" t="s">
        <v>158</v>
      </c>
      <c r="B13" s="80">
        <v>2.8080607379954801</v>
      </c>
      <c r="C13" s="73">
        <v>0.24562800739116541</v>
      </c>
      <c r="D13" s="81">
        <v>0.1218182729474282</v>
      </c>
      <c r="E13" s="82">
        <v>0.30492738234271988</v>
      </c>
    </row>
    <row r="14" spans="1:5" s="66" customFormat="1" ht="18" customHeight="1" x14ac:dyDescent="0.25">
      <c r="A14" s="65" t="s">
        <v>159</v>
      </c>
      <c r="B14" s="80">
        <v>3.1594826749199498</v>
      </c>
      <c r="C14" s="73">
        <v>0.2721041504173769</v>
      </c>
      <c r="D14" s="81">
        <v>0.12235481326917896</v>
      </c>
      <c r="E14" s="82">
        <v>0.34443467266025962</v>
      </c>
    </row>
    <row r="15" spans="1:5" s="66" customFormat="1" ht="18" customHeight="1" x14ac:dyDescent="0.25">
      <c r="A15" s="65" t="s">
        <v>160</v>
      </c>
      <c r="B15" s="80">
        <v>2.9751998407962699</v>
      </c>
      <c r="C15" s="73">
        <v>5.9947065817088863E-2</v>
      </c>
      <c r="D15" s="81">
        <v>5.2413243150688071E-2</v>
      </c>
      <c r="E15" s="82">
        <v>0.14817361306732968</v>
      </c>
    </row>
    <row r="16" spans="1:5" s="66" customFormat="1" ht="18" customHeight="1" x14ac:dyDescent="0.25">
      <c r="A16" s="65" t="s">
        <v>161</v>
      </c>
      <c r="B16" s="80">
        <v>2.6680683678218098</v>
      </c>
      <c r="C16" s="73">
        <v>-4.2443636585340894E-3</v>
      </c>
      <c r="D16" s="81">
        <v>5.8780141166638433E-2</v>
      </c>
      <c r="E16" s="82">
        <v>0.14812275863995961</v>
      </c>
    </row>
    <row r="17" spans="1:5" s="66" customFormat="1" ht="18" customHeight="1" x14ac:dyDescent="0.25">
      <c r="A17" s="65" t="s">
        <v>169</v>
      </c>
      <c r="B17" s="80">
        <v>2.6968225877960799</v>
      </c>
      <c r="C17" s="73">
        <v>-3.9613868993021439E-2</v>
      </c>
      <c r="D17" s="81">
        <v>-3.0094270424151359E-3</v>
      </c>
      <c r="E17" s="82">
        <v>-8.1403887302902156E-3</v>
      </c>
    </row>
    <row r="18" spans="1:5" s="66" customFormat="1" ht="18" customHeight="1" x14ac:dyDescent="0.25">
      <c r="A18" s="65" t="s">
        <v>170</v>
      </c>
      <c r="B18" s="80">
        <v>2.87545403297979</v>
      </c>
      <c r="C18" s="73">
        <v>-8.9897198739143591E-2</v>
      </c>
      <c r="D18" s="81">
        <v>-6.3954495598182559E-2</v>
      </c>
      <c r="E18" s="82">
        <v>-0.19646289782942006</v>
      </c>
    </row>
    <row r="19" spans="1:5" s="66" customFormat="1" ht="18" customHeight="1" x14ac:dyDescent="0.25">
      <c r="A19" s="65" t="s">
        <v>171</v>
      </c>
      <c r="B19" s="80">
        <v>2.8065159747342401</v>
      </c>
      <c r="C19" s="73">
        <v>-5.6696650675029603E-2</v>
      </c>
      <c r="D19" s="81">
        <v>-9.200282641532409E-2</v>
      </c>
      <c r="E19" s="82">
        <v>-0.28437027070902987</v>
      </c>
    </row>
    <row r="20" spans="1:5" s="66" customFormat="1" ht="18" customHeight="1" x14ac:dyDescent="0.25">
      <c r="A20" s="65" t="s">
        <v>172</v>
      </c>
      <c r="B20" s="80">
        <v>2.5799603428532198</v>
      </c>
      <c r="C20" s="73">
        <v>-3.3023151142307694E-2</v>
      </c>
      <c r="D20" s="81">
        <v>-0.11018710302553647</v>
      </c>
      <c r="E20" s="82">
        <v>-0.31948104715763037</v>
      </c>
    </row>
    <row r="21" spans="1:5" s="66" customFormat="1" ht="18" customHeight="1" x14ac:dyDescent="0.25">
      <c r="A21" s="65" t="s">
        <v>183</v>
      </c>
      <c r="B21" s="80">
        <v>2.7820862991580402</v>
      </c>
      <c r="C21" s="73">
        <v>3.1616359098964875E-2</v>
      </c>
      <c r="D21" s="81">
        <v>-9.9175746050494173E-2</v>
      </c>
      <c r="E21" s="82">
        <v>-0.30629224633567986</v>
      </c>
    </row>
    <row r="22" spans="1:5" s="66" customFormat="1" ht="18" customHeight="1" x14ac:dyDescent="0.25">
      <c r="A22" s="65" t="s">
        <v>184</v>
      </c>
      <c r="B22" s="80">
        <v>3.1771979074401702</v>
      </c>
      <c r="C22" s="73">
        <v>0.10493781886253539</v>
      </c>
      <c r="D22" s="81">
        <v>-8.9731859447557794E-2</v>
      </c>
      <c r="E22" s="82">
        <v>-0.31319988404127974</v>
      </c>
    </row>
    <row r="23" spans="1:5" s="66" customFormat="1" ht="18" customHeight="1" x14ac:dyDescent="0.25">
      <c r="A23" s="65" t="s">
        <v>185</v>
      </c>
      <c r="B23" s="80">
        <v>3.1459007030503101</v>
      </c>
      <c r="C23" s="73">
        <v>0.12092741725733736</v>
      </c>
      <c r="D23" s="81">
        <v>-9.7229431347421458E-2</v>
      </c>
      <c r="E23" s="82">
        <v>-0.33881713367058985</v>
      </c>
    </row>
    <row r="24" spans="1:5" s="66" customFormat="1" ht="18" customHeight="1" x14ac:dyDescent="0.25">
      <c r="A24" s="65" t="s">
        <v>186</v>
      </c>
      <c r="B24" s="80">
        <v>2.9021718230708999</v>
      </c>
      <c r="C24" s="73">
        <v>0.12489009031097797</v>
      </c>
      <c r="D24" s="81">
        <v>-0.11165535880948552</v>
      </c>
      <c r="E24" s="82">
        <v>-0.36477175772400017</v>
      </c>
    </row>
    <row r="25" spans="1:5" ht="21.75" customHeight="1" x14ac:dyDescent="0.3">
      <c r="A25" s="32" t="s">
        <v>4</v>
      </c>
      <c r="C25" s="19"/>
      <c r="D25" s="19"/>
    </row>
    <row r="26" spans="1:5" ht="21.75" customHeight="1" x14ac:dyDescent="0.3">
      <c r="A26" s="43" t="s">
        <v>148</v>
      </c>
      <c r="B26" s="3"/>
    </row>
    <row r="27" spans="1:5" ht="21.75" customHeight="1" x14ac:dyDescent="0.3">
      <c r="A27" s="37" t="s">
        <v>244</v>
      </c>
      <c r="B27" s="3"/>
      <c r="C27" s="3"/>
    </row>
    <row r="28" spans="1:5" ht="21.75" customHeight="1" x14ac:dyDescent="0.3">
      <c r="A28" s="164"/>
      <c r="C28" s="3"/>
    </row>
    <row r="29" spans="1:5" ht="21.75" customHeight="1" x14ac:dyDescent="0.3">
      <c r="A29" s="3"/>
      <c r="B29" s="19"/>
      <c r="C29" s="19"/>
      <c r="D29" s="19"/>
    </row>
    <row r="30" spans="1:5" ht="21.75" customHeight="1" x14ac:dyDescent="0.3">
      <c r="A30" s="200" t="str">
        <f>Headings!F23</f>
        <v>Page 23</v>
      </c>
      <c r="B30" s="195"/>
      <c r="C30" s="195"/>
      <c r="D30" s="195"/>
      <c r="E30" s="188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1.75" style="2" customWidth="1"/>
    <col min="2" max="2" width="17.25" style="2" customWidth="1"/>
    <col min="3" max="3" width="11.75" style="2" customWidth="1"/>
    <col min="4" max="4" width="17.125" style="1" customWidth="1"/>
    <col min="5" max="5" width="11.75" style="1" customWidth="1"/>
    <col min="6" max="16384" width="10.75" style="1"/>
  </cols>
  <sheetData>
    <row r="1" spans="1:14" ht="23.25" x14ac:dyDescent="0.35">
      <c r="A1" s="194" t="s">
        <v>269</v>
      </c>
      <c r="B1" s="194"/>
      <c r="C1" s="194"/>
      <c r="D1" s="197"/>
      <c r="E1" s="196"/>
    </row>
    <row r="2" spans="1:14" ht="21.75" customHeight="1" x14ac:dyDescent="0.3">
      <c r="A2" s="194" t="s">
        <v>101</v>
      </c>
      <c r="B2" s="194"/>
      <c r="C2" s="194"/>
      <c r="D2" s="198"/>
      <c r="E2" s="188"/>
    </row>
    <row r="3" spans="1:14" ht="21.75" customHeight="1" x14ac:dyDescent="0.3">
      <c r="A3" s="199"/>
      <c r="B3" s="199"/>
      <c r="C3" s="199"/>
      <c r="D3" s="198"/>
    </row>
    <row r="4" spans="1:14" s="24" customFormat="1" ht="66" customHeight="1" x14ac:dyDescent="0.3">
      <c r="A4" s="26" t="s">
        <v>95</v>
      </c>
      <c r="B4" s="41" t="s">
        <v>92</v>
      </c>
      <c r="C4" s="41" t="s">
        <v>36</v>
      </c>
      <c r="D4" s="41" t="s">
        <v>93</v>
      </c>
      <c r="E4" s="42" t="s">
        <v>36</v>
      </c>
    </row>
    <row r="5" spans="1:14" s="83" customFormat="1" ht="18" customHeight="1" x14ac:dyDescent="0.2">
      <c r="A5" s="49">
        <v>2006</v>
      </c>
      <c r="B5" s="52" t="s">
        <v>94</v>
      </c>
      <c r="C5" s="52" t="s">
        <v>94</v>
      </c>
      <c r="D5" s="105" t="s">
        <v>94</v>
      </c>
      <c r="E5" s="106" t="s">
        <v>94</v>
      </c>
    </row>
    <row r="6" spans="1:14" s="83" customFormat="1" ht="18" customHeight="1" x14ac:dyDescent="0.2">
      <c r="A6" s="54">
        <v>2007</v>
      </c>
      <c r="B6" s="73" t="s">
        <v>94</v>
      </c>
      <c r="C6" s="73" t="s">
        <v>94</v>
      </c>
      <c r="D6" s="84" t="s">
        <v>94</v>
      </c>
      <c r="E6" s="85" t="s">
        <v>94</v>
      </c>
    </row>
    <row r="7" spans="1:14" s="83" customFormat="1" ht="18" customHeight="1" x14ac:dyDescent="0.2">
      <c r="A7" s="54">
        <v>2008</v>
      </c>
      <c r="B7" s="73" t="s">
        <v>94</v>
      </c>
      <c r="C7" s="73" t="s">
        <v>94</v>
      </c>
      <c r="D7" s="84" t="s">
        <v>94</v>
      </c>
      <c r="E7" s="85" t="s">
        <v>94</v>
      </c>
    </row>
    <row r="8" spans="1:14" s="83" customFormat="1" ht="18" customHeight="1" x14ac:dyDescent="0.2">
      <c r="A8" s="54">
        <v>2009</v>
      </c>
      <c r="B8" s="73" t="s">
        <v>94</v>
      </c>
      <c r="C8" s="73" t="s">
        <v>94</v>
      </c>
      <c r="D8" s="84" t="s">
        <v>94</v>
      </c>
      <c r="E8" s="85" t="s">
        <v>94</v>
      </c>
    </row>
    <row r="9" spans="1:14" s="77" customFormat="1" ht="18" customHeight="1" x14ac:dyDescent="0.25">
      <c r="A9" s="54">
        <v>2010</v>
      </c>
      <c r="B9" s="73" t="s">
        <v>94</v>
      </c>
      <c r="C9" s="73" t="s">
        <v>94</v>
      </c>
      <c r="D9" s="84" t="s">
        <v>94</v>
      </c>
      <c r="E9" s="85" t="s">
        <v>94</v>
      </c>
    </row>
    <row r="10" spans="1:14" s="77" customFormat="1" ht="18" customHeight="1" x14ac:dyDescent="0.25">
      <c r="A10" s="54">
        <v>2011</v>
      </c>
      <c r="B10" s="73" t="s">
        <v>94</v>
      </c>
      <c r="C10" s="73" t="s">
        <v>94</v>
      </c>
      <c r="D10" s="84" t="s">
        <v>94</v>
      </c>
      <c r="E10" s="85" t="s">
        <v>94</v>
      </c>
    </row>
    <row r="11" spans="1:14" s="77" customFormat="1" ht="18" customHeight="1" x14ac:dyDescent="0.25">
      <c r="A11" s="65">
        <v>2012</v>
      </c>
      <c r="B11" s="80" t="s">
        <v>94</v>
      </c>
      <c r="C11" s="73" t="s">
        <v>94</v>
      </c>
      <c r="D11" s="80" t="s">
        <v>94</v>
      </c>
      <c r="E11" s="57" t="s">
        <v>94</v>
      </c>
    </row>
    <row r="12" spans="1:14" s="77" customFormat="1" ht="18" customHeight="1" x14ac:dyDescent="0.25">
      <c r="A12" s="65">
        <v>2013</v>
      </c>
      <c r="B12" s="80" t="s">
        <v>94</v>
      </c>
      <c r="C12" s="73" t="s">
        <v>94</v>
      </c>
      <c r="D12" s="80" t="s">
        <v>94</v>
      </c>
      <c r="E12" s="57" t="s">
        <v>94</v>
      </c>
      <c r="M12" s="113"/>
      <c r="N12" s="113"/>
    </row>
    <row r="13" spans="1:14" s="77" customFormat="1" ht="18" customHeight="1" x14ac:dyDescent="0.25">
      <c r="A13" s="65">
        <v>2014</v>
      </c>
      <c r="B13" s="141" t="s">
        <v>94</v>
      </c>
      <c r="C13" s="116" t="s">
        <v>94</v>
      </c>
      <c r="D13" s="141" t="s">
        <v>94</v>
      </c>
      <c r="E13" s="101" t="s">
        <v>94</v>
      </c>
      <c r="M13" s="113"/>
      <c r="N13" s="113"/>
    </row>
    <row r="14" spans="1:14" s="77" customFormat="1" ht="18" customHeight="1" thickBot="1" x14ac:dyDescent="0.3">
      <c r="A14" s="86">
        <v>2015</v>
      </c>
      <c r="B14" s="154" t="s">
        <v>94</v>
      </c>
      <c r="C14" s="155" t="s">
        <v>94</v>
      </c>
      <c r="D14" s="154" t="s">
        <v>94</v>
      </c>
      <c r="E14" s="114" t="s">
        <v>94</v>
      </c>
      <c r="M14" s="113"/>
      <c r="N14" s="113"/>
    </row>
    <row r="15" spans="1:14" s="77" customFormat="1" ht="18" customHeight="1" thickTop="1" x14ac:dyDescent="0.25">
      <c r="A15" s="65">
        <v>2016</v>
      </c>
      <c r="B15" s="80">
        <v>1.67</v>
      </c>
      <c r="C15" s="116" t="s">
        <v>94</v>
      </c>
      <c r="D15" s="80">
        <v>1.8</v>
      </c>
      <c r="E15" s="101" t="s">
        <v>94</v>
      </c>
      <c r="M15" s="113"/>
      <c r="N15" s="113"/>
    </row>
    <row r="16" spans="1:14" s="77" customFormat="1" ht="18" customHeight="1" x14ac:dyDescent="0.25">
      <c r="A16" s="65">
        <v>2017</v>
      </c>
      <c r="B16" s="80">
        <v>1.87</v>
      </c>
      <c r="C16" s="73">
        <v>0.11976047904191622</v>
      </c>
      <c r="D16" s="80">
        <v>1.97</v>
      </c>
      <c r="E16" s="57">
        <v>9.4444444444444331E-2</v>
      </c>
      <c r="M16" s="113"/>
      <c r="N16" s="113"/>
    </row>
    <row r="17" spans="1:7" s="77" customFormat="1" ht="18" customHeight="1" x14ac:dyDescent="0.25">
      <c r="A17" s="65">
        <v>2018</v>
      </c>
      <c r="B17" s="80">
        <v>2.0299999999999998</v>
      </c>
      <c r="C17" s="73">
        <v>8.5561497326203106E-2</v>
      </c>
      <c r="D17" s="80">
        <v>2.16</v>
      </c>
      <c r="E17" s="57">
        <v>9.6446700507614391E-2</v>
      </c>
    </row>
    <row r="18" spans="1:7" s="77" customFormat="1" ht="18" customHeight="1" x14ac:dyDescent="0.25">
      <c r="A18" s="65">
        <v>2019</v>
      </c>
      <c r="B18" s="80">
        <v>2.1800000000000002</v>
      </c>
      <c r="C18" s="73">
        <v>7.389162561576379E-2</v>
      </c>
      <c r="D18" s="80">
        <v>2.29</v>
      </c>
      <c r="E18" s="57">
        <v>6.0185185185185119E-2</v>
      </c>
    </row>
    <row r="19" spans="1:7" s="77" customFormat="1" ht="18" customHeight="1" x14ac:dyDescent="0.25">
      <c r="A19" s="65">
        <v>2020</v>
      </c>
      <c r="B19" s="73" t="s">
        <v>94</v>
      </c>
      <c r="C19" s="73" t="s">
        <v>94</v>
      </c>
      <c r="D19" s="84" t="s">
        <v>94</v>
      </c>
      <c r="E19" s="85" t="s">
        <v>94</v>
      </c>
    </row>
    <row r="20" spans="1:7" s="77" customFormat="1" ht="18" customHeight="1" x14ac:dyDescent="0.25">
      <c r="A20" s="65">
        <v>2021</v>
      </c>
      <c r="B20" s="73" t="s">
        <v>94</v>
      </c>
      <c r="C20" s="73" t="s">
        <v>94</v>
      </c>
      <c r="D20" s="84" t="s">
        <v>94</v>
      </c>
      <c r="E20" s="85" t="s">
        <v>94</v>
      </c>
    </row>
    <row r="21" spans="1:7" s="77" customFormat="1" ht="18" customHeight="1" x14ac:dyDescent="0.25">
      <c r="A21" s="65">
        <v>2022</v>
      </c>
      <c r="B21" s="73" t="s">
        <v>94</v>
      </c>
      <c r="C21" s="73" t="s">
        <v>94</v>
      </c>
      <c r="D21" s="84" t="s">
        <v>94</v>
      </c>
      <c r="E21" s="85" t="s">
        <v>94</v>
      </c>
    </row>
    <row r="22" spans="1:7" s="77" customFormat="1" ht="18" customHeight="1" x14ac:dyDescent="0.25">
      <c r="A22" s="65">
        <v>2023</v>
      </c>
      <c r="B22" s="73" t="s">
        <v>94</v>
      </c>
      <c r="C22" s="73" t="s">
        <v>94</v>
      </c>
      <c r="D22" s="84" t="s">
        <v>94</v>
      </c>
      <c r="E22" s="85" t="s">
        <v>94</v>
      </c>
    </row>
    <row r="23" spans="1:7" s="77" customFormat="1" ht="18" customHeight="1" x14ac:dyDescent="0.25">
      <c r="A23" s="65">
        <v>2024</v>
      </c>
      <c r="B23" s="73" t="s">
        <v>94</v>
      </c>
      <c r="C23" s="73" t="s">
        <v>94</v>
      </c>
      <c r="D23" s="84" t="s">
        <v>94</v>
      </c>
      <c r="E23" s="85" t="s">
        <v>94</v>
      </c>
    </row>
    <row r="24" spans="1:7" ht="18" customHeight="1" x14ac:dyDescent="0.3">
      <c r="A24" s="65">
        <v>2025</v>
      </c>
      <c r="B24" s="73" t="s">
        <v>94</v>
      </c>
      <c r="C24" s="73" t="s">
        <v>94</v>
      </c>
      <c r="D24" s="84" t="s">
        <v>94</v>
      </c>
      <c r="E24" s="85" t="s">
        <v>94</v>
      </c>
    </row>
    <row r="25" spans="1:7" ht="21.75" customHeight="1" x14ac:dyDescent="0.3">
      <c r="A25" s="32" t="s">
        <v>4</v>
      </c>
      <c r="B25" s="1"/>
      <c r="C25" s="1"/>
    </row>
    <row r="26" spans="1:7" ht="21.75" customHeight="1" x14ac:dyDescent="0.3">
      <c r="A26" s="37" t="s">
        <v>228</v>
      </c>
      <c r="D26" s="2"/>
      <c r="E26" s="2"/>
      <c r="F26" s="2"/>
      <c r="G26" s="2"/>
    </row>
    <row r="27" spans="1:7" ht="21.75" customHeight="1" x14ac:dyDescent="0.3">
      <c r="A27" s="37" t="s">
        <v>275</v>
      </c>
      <c r="D27" s="2"/>
      <c r="E27" s="2"/>
      <c r="F27" s="2"/>
      <c r="G27" s="2"/>
    </row>
    <row r="28" spans="1:7" ht="21.75" customHeight="1" x14ac:dyDescent="0.3">
      <c r="A28" s="37" t="s">
        <v>229</v>
      </c>
      <c r="B28" s="1"/>
      <c r="C28" s="1"/>
    </row>
    <row r="29" spans="1:7" ht="21.75" customHeight="1" x14ac:dyDescent="0.3">
      <c r="A29" s="37" t="s">
        <v>230</v>
      </c>
      <c r="B29" s="1"/>
      <c r="C29" s="1"/>
    </row>
    <row r="30" spans="1:7" ht="21.75" customHeight="1" x14ac:dyDescent="0.3">
      <c r="A30" s="200" t="str">
        <f>Headings!F24</f>
        <v>Page 24</v>
      </c>
      <c r="B30" s="195"/>
      <c r="C30" s="195"/>
      <c r="D30" s="195"/>
      <c r="E30" s="188"/>
    </row>
  </sheetData>
  <mergeCells count="4">
    <mergeCell ref="A30:E30"/>
    <mergeCell ref="A3:D3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2" customWidth="1"/>
    <col min="2" max="2" width="17.75" style="2" customWidth="1"/>
    <col min="3" max="3" width="10.75" style="2" customWidth="1"/>
    <col min="4" max="4" width="17.75" style="35" customWidth="1"/>
    <col min="5" max="5" width="17.75" style="19" customWidth="1"/>
    <col min="6" max="16384" width="10.75" style="19"/>
  </cols>
  <sheetData>
    <row r="1" spans="1:5" ht="23.25" x14ac:dyDescent="0.3">
      <c r="A1" s="194" t="str">
        <f>Headings!E25</f>
        <v>July 2016 Recorded Documents Forecast</v>
      </c>
      <c r="B1" s="188"/>
      <c r="C1" s="188"/>
      <c r="D1" s="188"/>
      <c r="E1" s="188"/>
    </row>
    <row r="2" spans="1:5" ht="21.75" customHeight="1" x14ac:dyDescent="0.3">
      <c r="A2" s="194" t="s">
        <v>101</v>
      </c>
      <c r="B2" s="188"/>
      <c r="C2" s="188"/>
      <c r="D2" s="188"/>
      <c r="E2" s="188"/>
    </row>
    <row r="4" spans="1:5" ht="66" customHeight="1" x14ac:dyDescent="0.3">
      <c r="A4" s="23" t="s">
        <v>91</v>
      </c>
      <c r="B4" s="41" t="s">
        <v>96</v>
      </c>
      <c r="C4" s="41" t="s">
        <v>6</v>
      </c>
      <c r="D4" s="31" t="str">
        <f>Headings!E51</f>
        <v>% Change from March 2016 Forecast</v>
      </c>
      <c r="E4" s="45" t="str">
        <f>Headings!F52</f>
        <v># Change from March 2016 Forecast</v>
      </c>
    </row>
    <row r="5" spans="1:5" s="66" customFormat="1" ht="18" customHeight="1" x14ac:dyDescent="0.25">
      <c r="A5" s="76" t="s">
        <v>109</v>
      </c>
      <c r="B5" s="88">
        <v>119981.999999999</v>
      </c>
      <c r="C5" s="51">
        <v>0.31592397205434475</v>
      </c>
      <c r="D5" s="79">
        <v>0</v>
      </c>
      <c r="E5" s="89">
        <v>0</v>
      </c>
    </row>
    <row r="6" spans="1:5" s="66" customFormat="1" ht="18" customHeight="1" x14ac:dyDescent="0.25">
      <c r="A6" s="65" t="s">
        <v>21</v>
      </c>
      <c r="B6" s="90">
        <v>135053</v>
      </c>
      <c r="C6" s="56">
        <v>0.22001300836510151</v>
      </c>
      <c r="D6" s="81">
        <v>0</v>
      </c>
      <c r="E6" s="91">
        <v>0</v>
      </c>
    </row>
    <row r="7" spans="1:5" s="66" customFormat="1" ht="18" customHeight="1" x14ac:dyDescent="0.25">
      <c r="A7" s="65" t="s">
        <v>8</v>
      </c>
      <c r="B7" s="90">
        <v>139969.99999999901</v>
      </c>
      <c r="C7" s="56">
        <v>0.1983014716583682</v>
      </c>
      <c r="D7" s="81">
        <v>0</v>
      </c>
      <c r="E7" s="91">
        <v>0</v>
      </c>
    </row>
    <row r="8" spans="1:5" s="66" customFormat="1" ht="18" customHeight="1" x14ac:dyDescent="0.25">
      <c r="A8" s="65" t="s">
        <v>20</v>
      </c>
      <c r="B8" s="90">
        <v>118344</v>
      </c>
      <c r="C8" s="56">
        <v>2.8217708518782914E-3</v>
      </c>
      <c r="D8" s="81">
        <v>0</v>
      </c>
      <c r="E8" s="91">
        <v>0</v>
      </c>
    </row>
    <row r="9" spans="1:5" s="66" customFormat="1" ht="18" customHeight="1" x14ac:dyDescent="0.25">
      <c r="A9" s="65" t="s">
        <v>25</v>
      </c>
      <c r="B9" s="90">
        <v>103896</v>
      </c>
      <c r="C9" s="56">
        <v>-0.13407011051657025</v>
      </c>
      <c r="D9" s="81">
        <v>-7.3239036510696187E-2</v>
      </c>
      <c r="E9" s="91">
        <v>-8210.5777402039967</v>
      </c>
    </row>
    <row r="10" spans="1:5" s="66" customFormat="1" ht="18" customHeight="1" thickBot="1" x14ac:dyDescent="0.3">
      <c r="A10" s="86" t="s">
        <v>135</v>
      </c>
      <c r="B10" s="176">
        <v>127135</v>
      </c>
      <c r="C10" s="61">
        <v>-5.8628834605673363E-2</v>
      </c>
      <c r="D10" s="174">
        <v>-1.6356392438371281E-2</v>
      </c>
      <c r="E10" s="177">
        <v>-2114.0481538909953</v>
      </c>
    </row>
    <row r="11" spans="1:5" s="66" customFormat="1" ht="18" customHeight="1" thickTop="1" x14ac:dyDescent="0.25">
      <c r="A11" s="65" t="s">
        <v>136</v>
      </c>
      <c r="B11" s="90">
        <v>119192.917457947</v>
      </c>
      <c r="C11" s="56">
        <v>-0.1484395409162832</v>
      </c>
      <c r="D11" s="81">
        <v>-0.10003402884735013</v>
      </c>
      <c r="E11" s="91">
        <v>-13248.665089100003</v>
      </c>
    </row>
    <row r="12" spans="1:5" s="66" customFormat="1" ht="18" customHeight="1" x14ac:dyDescent="0.25">
      <c r="A12" s="65" t="s">
        <v>24</v>
      </c>
      <c r="B12" s="90">
        <v>116928.898066302</v>
      </c>
      <c r="C12" s="56">
        <v>-1.1957530028543828E-2</v>
      </c>
      <c r="D12" s="81">
        <v>-8.3907409848636205E-2</v>
      </c>
      <c r="E12" s="91">
        <v>-10709.835532647994</v>
      </c>
    </row>
    <row r="13" spans="1:5" s="66" customFormat="1" ht="18" customHeight="1" x14ac:dyDescent="0.25">
      <c r="A13" s="65" t="s">
        <v>158</v>
      </c>
      <c r="B13" s="90">
        <v>114663.561884989</v>
      </c>
      <c r="C13" s="56">
        <v>0.10363788678090602</v>
      </c>
      <c r="D13" s="81">
        <v>-7.3952248594526426E-2</v>
      </c>
      <c r="E13" s="91">
        <v>-9156.7937186640047</v>
      </c>
    </row>
    <row r="14" spans="1:5" s="66" customFormat="1" ht="18" customHeight="1" x14ac:dyDescent="0.25">
      <c r="A14" s="65" t="s">
        <v>159</v>
      </c>
      <c r="B14" s="90">
        <v>129853.40319591601</v>
      </c>
      <c r="C14" s="56">
        <v>2.1382020654548306E-2</v>
      </c>
      <c r="D14" s="81">
        <v>-7.3267424285608063E-2</v>
      </c>
      <c r="E14" s="91">
        <v>-10266.202609259984</v>
      </c>
    </row>
    <row r="15" spans="1:5" s="66" customFormat="1" ht="18" customHeight="1" x14ac:dyDescent="0.25">
      <c r="A15" s="65" t="s">
        <v>160</v>
      </c>
      <c r="B15" s="90">
        <v>128424.39573528701</v>
      </c>
      <c r="C15" s="56">
        <v>7.744988942482256E-2</v>
      </c>
      <c r="D15" s="81">
        <v>-7.44164359835503E-2</v>
      </c>
      <c r="E15" s="91">
        <v>-10325.25446161798</v>
      </c>
    </row>
    <row r="16" spans="1:5" s="66" customFormat="1" ht="18" customHeight="1" x14ac:dyDescent="0.25">
      <c r="A16" s="65" t="s">
        <v>161</v>
      </c>
      <c r="B16" s="90">
        <v>123527.227302289</v>
      </c>
      <c r="C16" s="56">
        <v>5.6430269549325285E-2</v>
      </c>
      <c r="D16" s="81">
        <v>-7.5268948065033037E-2</v>
      </c>
      <c r="E16" s="91">
        <v>-10054.560660614006</v>
      </c>
    </row>
    <row r="17" spans="1:5" s="66" customFormat="1" ht="18" customHeight="1" x14ac:dyDescent="0.25">
      <c r="A17" s="65" t="s">
        <v>169</v>
      </c>
      <c r="B17" s="90">
        <v>119153.193101175</v>
      </c>
      <c r="C17" s="56">
        <v>3.9154820785082922E-2</v>
      </c>
      <c r="D17" s="81">
        <v>-7.313463925739272E-2</v>
      </c>
      <c r="E17" s="91">
        <v>-9401.8248635799973</v>
      </c>
    </row>
    <row r="18" spans="1:5" s="66" customFormat="1" ht="18" customHeight="1" x14ac:dyDescent="0.25">
      <c r="A18" s="65" t="s">
        <v>170</v>
      </c>
      <c r="B18" s="90">
        <v>136000.77768314601</v>
      </c>
      <c r="C18" s="56">
        <v>4.7340880838950161E-2</v>
      </c>
      <c r="D18" s="81">
        <v>-6.391631618049376E-2</v>
      </c>
      <c r="E18" s="91">
        <v>-9286.2089762319811</v>
      </c>
    </row>
    <row r="19" spans="1:5" s="66" customFormat="1" ht="18" customHeight="1" x14ac:dyDescent="0.25">
      <c r="A19" s="65" t="s">
        <v>171</v>
      </c>
      <c r="B19" s="90">
        <v>135395.57175106899</v>
      </c>
      <c r="C19" s="56">
        <v>5.4282334566332802E-2</v>
      </c>
      <c r="D19" s="81">
        <v>-5.6338664730897436E-2</v>
      </c>
      <c r="E19" s="91">
        <v>-8083.4145024669997</v>
      </c>
    </row>
    <row r="20" spans="1:5" s="66" customFormat="1" ht="18" customHeight="1" x14ac:dyDescent="0.25">
      <c r="A20" s="65" t="s">
        <v>172</v>
      </c>
      <c r="B20" s="90">
        <v>131033.087897676</v>
      </c>
      <c r="C20" s="56">
        <v>6.0762803143140864E-2</v>
      </c>
      <c r="D20" s="81">
        <v>-4.8772791189915288E-2</v>
      </c>
      <c r="E20" s="91">
        <v>-6718.5309417270037</v>
      </c>
    </row>
    <row r="21" spans="1:5" s="66" customFormat="1" ht="18" customHeight="1" x14ac:dyDescent="0.25">
      <c r="A21" s="65" t="s">
        <v>183</v>
      </c>
      <c r="B21" s="90">
        <v>126006.89883194699</v>
      </c>
      <c r="C21" s="56">
        <v>5.7520118029505074E-2</v>
      </c>
      <c r="D21" s="81">
        <v>-5.5133892582791444E-2</v>
      </c>
      <c r="E21" s="91">
        <v>-7352.6299338660174</v>
      </c>
    </row>
    <row r="22" spans="1:5" s="66" customFormat="1" ht="18" customHeight="1" x14ac:dyDescent="0.25">
      <c r="A22" s="65" t="s">
        <v>184</v>
      </c>
      <c r="B22" s="90">
        <v>143304.87166375</v>
      </c>
      <c r="C22" s="56">
        <v>5.370626628048436E-2</v>
      </c>
      <c r="D22" s="81">
        <v>-4.5135482214632816E-2</v>
      </c>
      <c r="E22" s="91">
        <v>-6773.8766765059845</v>
      </c>
    </row>
    <row r="23" spans="1:5" s="66" customFormat="1" ht="18" customHeight="1" x14ac:dyDescent="0.25">
      <c r="A23" s="65" t="s">
        <v>185</v>
      </c>
      <c r="B23" s="90">
        <v>141720.990787291</v>
      </c>
      <c r="C23" s="56">
        <v>4.671806436809911E-2</v>
      </c>
      <c r="D23" s="81">
        <v>-4.254556802950471E-2</v>
      </c>
      <c r="E23" s="91">
        <v>-6297.5321366889984</v>
      </c>
    </row>
    <row r="24" spans="1:5" s="66" customFormat="1" ht="18" customHeight="1" x14ac:dyDescent="0.25">
      <c r="A24" s="65" t="s">
        <v>186</v>
      </c>
      <c r="B24" s="90">
        <v>135630.614132758</v>
      </c>
      <c r="C24" s="56">
        <v>3.5086757923862733E-2</v>
      </c>
      <c r="D24" s="81">
        <v>-4.0451473741636712E-2</v>
      </c>
      <c r="E24" s="91">
        <v>-5717.7496249690012</v>
      </c>
    </row>
    <row r="25" spans="1:5" ht="21.75" customHeight="1" x14ac:dyDescent="0.3">
      <c r="A25" s="32" t="s">
        <v>4</v>
      </c>
      <c r="B25" s="19"/>
      <c r="C25" s="19"/>
      <c r="D25" s="19"/>
    </row>
    <row r="26" spans="1:5" ht="21.75" customHeight="1" x14ac:dyDescent="0.3">
      <c r="A26" s="33" t="s">
        <v>69</v>
      </c>
    </row>
    <row r="27" spans="1:5" ht="21.75" customHeight="1" x14ac:dyDescent="0.3">
      <c r="A27" s="33"/>
      <c r="B27" s="3"/>
      <c r="C27" s="3"/>
    </row>
    <row r="28" spans="1:5" ht="21.75" customHeight="1" x14ac:dyDescent="0.3">
      <c r="A28" s="3"/>
      <c r="B28" s="19"/>
      <c r="C28" s="19"/>
      <c r="D28" s="19"/>
    </row>
    <row r="29" spans="1:5" ht="21.75" customHeight="1" x14ac:dyDescent="0.3">
      <c r="A29" s="164"/>
    </row>
    <row r="30" spans="1:5" ht="21.75" customHeight="1" x14ac:dyDescent="0.3">
      <c r="A30" s="200" t="str">
        <f>Headings!F25</f>
        <v>Page 25</v>
      </c>
      <c r="B30" s="195"/>
      <c r="C30" s="195"/>
      <c r="D30" s="195"/>
      <c r="E30" s="188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2" customWidth="1"/>
    <col min="2" max="2" width="17.75" style="2" customWidth="1"/>
    <col min="3" max="3" width="10.75" style="2" customWidth="1"/>
    <col min="4" max="4" width="17.75" style="35" customWidth="1"/>
    <col min="5" max="5" width="17.75" style="19" customWidth="1"/>
    <col min="6" max="16384" width="10.75" style="19"/>
  </cols>
  <sheetData>
    <row r="1" spans="1:5" ht="23.25" x14ac:dyDescent="0.3">
      <c r="A1" s="194" t="str">
        <f>Headings!E26</f>
        <v>July 2016 Gambling Tax Forecast</v>
      </c>
      <c r="B1" s="188"/>
      <c r="C1" s="188"/>
      <c r="D1" s="188"/>
      <c r="E1" s="188"/>
    </row>
    <row r="2" spans="1:5" ht="21.75" customHeight="1" x14ac:dyDescent="0.3">
      <c r="A2" s="194" t="s">
        <v>101</v>
      </c>
      <c r="B2" s="188"/>
      <c r="C2" s="188"/>
      <c r="D2" s="188"/>
      <c r="E2" s="188"/>
    </row>
    <row r="4" spans="1:5" ht="66" customHeight="1" x14ac:dyDescent="0.3">
      <c r="A4" s="23" t="s">
        <v>91</v>
      </c>
      <c r="B4" s="41" t="s">
        <v>96</v>
      </c>
      <c r="C4" s="41" t="s">
        <v>6</v>
      </c>
      <c r="D4" s="23" t="str">
        <f>Headings!E51</f>
        <v>% Change from March 2016 Forecast</v>
      </c>
      <c r="E4" s="42" t="str">
        <f>Headings!F51</f>
        <v>$ Change from March 2016 Forecast</v>
      </c>
    </row>
    <row r="5" spans="1:5" s="66" customFormat="1" ht="18" customHeight="1" x14ac:dyDescent="0.25">
      <c r="A5" s="76" t="s">
        <v>109</v>
      </c>
      <c r="B5" s="50">
        <v>708319.48999999987</v>
      </c>
      <c r="C5" s="51">
        <v>0.49622046079113491</v>
      </c>
      <c r="D5" s="79">
        <v>0</v>
      </c>
      <c r="E5" s="107">
        <v>0</v>
      </c>
    </row>
    <row r="6" spans="1:5" s="66" customFormat="1" ht="18" customHeight="1" x14ac:dyDescent="0.25">
      <c r="A6" s="65" t="s">
        <v>21</v>
      </c>
      <c r="B6" s="55">
        <v>577006.50999999989</v>
      </c>
      <c r="C6" s="56">
        <v>-0.15107518743100701</v>
      </c>
      <c r="D6" s="81">
        <v>0</v>
      </c>
      <c r="E6" s="98">
        <v>0</v>
      </c>
    </row>
    <row r="7" spans="1:5" s="66" customFormat="1" ht="18" customHeight="1" x14ac:dyDescent="0.25">
      <c r="A7" s="65" t="s">
        <v>8</v>
      </c>
      <c r="B7" s="55">
        <v>554734.98999999987</v>
      </c>
      <c r="C7" s="56">
        <v>-6.1972741325233227E-2</v>
      </c>
      <c r="D7" s="81">
        <v>0</v>
      </c>
      <c r="E7" s="98">
        <v>0</v>
      </c>
    </row>
    <row r="8" spans="1:5" s="66" customFormat="1" ht="18" customHeight="1" x14ac:dyDescent="0.25">
      <c r="A8" s="65" t="s">
        <v>20</v>
      </c>
      <c r="B8" s="55">
        <v>597608.41999999993</v>
      </c>
      <c r="C8" s="56">
        <v>-0.14583417382918301</v>
      </c>
      <c r="D8" s="81">
        <v>0</v>
      </c>
      <c r="E8" s="98">
        <v>0</v>
      </c>
    </row>
    <row r="9" spans="1:5" s="66" customFormat="1" ht="18" customHeight="1" thickBot="1" x14ac:dyDescent="0.3">
      <c r="A9" s="86" t="s">
        <v>25</v>
      </c>
      <c r="B9" s="60">
        <v>684797.73999999987</v>
      </c>
      <c r="C9" s="61">
        <v>-3.3207825468701935E-2</v>
      </c>
      <c r="D9" s="174">
        <v>8.7924248746375611E-2</v>
      </c>
      <c r="E9" s="175">
        <v>55344.227230982971</v>
      </c>
    </row>
    <row r="10" spans="1:5" s="66" customFormat="1" ht="18" customHeight="1" thickTop="1" x14ac:dyDescent="0.25">
      <c r="A10" s="65" t="s">
        <v>135</v>
      </c>
      <c r="B10" s="55">
        <v>637842.93955927796</v>
      </c>
      <c r="C10" s="56">
        <v>0.10543456357065728</v>
      </c>
      <c r="D10" s="81">
        <v>-2.1211999839451101E-3</v>
      </c>
      <c r="E10" s="98">
        <v>-1355.8685013960348</v>
      </c>
    </row>
    <row r="11" spans="1:5" s="66" customFormat="1" ht="18" customHeight="1" x14ac:dyDescent="0.25">
      <c r="A11" s="65" t="s">
        <v>136</v>
      </c>
      <c r="B11" s="55">
        <v>627707.17940445431</v>
      </c>
      <c r="C11" s="56">
        <v>0.13154423412962357</v>
      </c>
      <c r="D11" s="81">
        <v>-1.8454738016281946E-2</v>
      </c>
      <c r="E11" s="98">
        <v>-11801.973882933031</v>
      </c>
    </row>
    <row r="12" spans="1:5" s="66" customFormat="1" ht="18" customHeight="1" x14ac:dyDescent="0.25">
      <c r="A12" s="65" t="s">
        <v>24</v>
      </c>
      <c r="B12" s="55">
        <v>626146.39191492693</v>
      </c>
      <c r="C12" s="56">
        <v>4.7753630905881472E-2</v>
      </c>
      <c r="D12" s="81">
        <v>-1.1653836025361741E-2</v>
      </c>
      <c r="E12" s="98">
        <v>-7383.0482124841074</v>
      </c>
    </row>
    <row r="13" spans="1:5" s="66" customFormat="1" ht="18" customHeight="1" x14ac:dyDescent="0.25">
      <c r="A13" s="65" t="s">
        <v>158</v>
      </c>
      <c r="B13" s="55">
        <v>627491.59069101408</v>
      </c>
      <c r="C13" s="56">
        <v>-8.3683321310297876E-2</v>
      </c>
      <c r="D13" s="81">
        <v>-1.1395526679953694E-3</v>
      </c>
      <c r="E13" s="98">
        <v>-715.87549414590467</v>
      </c>
    </row>
    <row r="14" spans="1:5" s="66" customFormat="1" ht="18" customHeight="1" x14ac:dyDescent="0.25">
      <c r="A14" s="65" t="s">
        <v>159</v>
      </c>
      <c r="B14" s="55">
        <v>623533.29406049999</v>
      </c>
      <c r="C14" s="56">
        <v>-2.2434434264750669E-2</v>
      </c>
      <c r="D14" s="81">
        <v>8.9678515340363418E-6</v>
      </c>
      <c r="E14" s="98">
        <v>5.5917038620682433</v>
      </c>
    </row>
    <row r="15" spans="1:5" s="66" customFormat="1" ht="18" customHeight="1" x14ac:dyDescent="0.25">
      <c r="A15" s="65" t="s">
        <v>160</v>
      </c>
      <c r="B15" s="55">
        <v>616823.31223555631</v>
      </c>
      <c r="C15" s="56">
        <v>-1.7339083454843141E-2</v>
      </c>
      <c r="D15" s="81">
        <v>-4.3360268118687317E-3</v>
      </c>
      <c r="E15" s="98">
        <v>-2686.2098981798626</v>
      </c>
    </row>
    <row r="16" spans="1:5" s="66" customFormat="1" ht="18" customHeight="1" x14ac:dyDescent="0.25">
      <c r="A16" s="65" t="s">
        <v>161</v>
      </c>
      <c r="B16" s="55">
        <v>614284.95628403185</v>
      </c>
      <c r="C16" s="56">
        <v>-1.894355023690153E-2</v>
      </c>
      <c r="D16" s="81">
        <v>-4.3898422021669825E-3</v>
      </c>
      <c r="E16" s="98">
        <v>-2708.5039301090874</v>
      </c>
    </row>
    <row r="17" spans="1:5" s="66" customFormat="1" ht="18" customHeight="1" x14ac:dyDescent="0.25">
      <c r="A17" s="65" t="s">
        <v>169</v>
      </c>
      <c r="B17" s="55">
        <v>612405.88054387516</v>
      </c>
      <c r="C17" s="56">
        <v>-2.4041294530379398E-2</v>
      </c>
      <c r="D17" s="81">
        <v>-6.876389129280791E-3</v>
      </c>
      <c r="E17" s="98">
        <v>-4240.2990862209117</v>
      </c>
    </row>
    <row r="18" spans="1:5" s="66" customFormat="1" ht="18" customHeight="1" x14ac:dyDescent="0.25">
      <c r="A18" s="65" t="s">
        <v>170</v>
      </c>
      <c r="B18" s="55">
        <v>611350.00997763826</v>
      </c>
      <c r="C18" s="56">
        <v>-1.9539107532691946E-2</v>
      </c>
      <c r="D18" s="81">
        <v>-8.6908961556473319E-3</v>
      </c>
      <c r="E18" s="98">
        <v>-5359.7605740376748</v>
      </c>
    </row>
    <row r="19" spans="1:5" s="66" customFormat="1" ht="18" customHeight="1" x14ac:dyDescent="0.25">
      <c r="A19" s="65" t="s">
        <v>171</v>
      </c>
      <c r="B19" s="55">
        <v>610971.41516179149</v>
      </c>
      <c r="C19" s="56">
        <v>-9.4871528972466646E-3</v>
      </c>
      <c r="D19" s="81">
        <v>-8.1857126539748304E-3</v>
      </c>
      <c r="E19" s="98">
        <v>-5042.5130068346625</v>
      </c>
    </row>
    <row r="20" spans="1:5" s="66" customFormat="1" ht="18" customHeight="1" x14ac:dyDescent="0.25">
      <c r="A20" s="65" t="s">
        <v>172</v>
      </c>
      <c r="B20" s="55">
        <v>610171.74426133279</v>
      </c>
      <c r="C20" s="56">
        <v>-6.6959348110703365E-3</v>
      </c>
      <c r="D20" s="81">
        <v>-7.0034216045589126E-3</v>
      </c>
      <c r="E20" s="98">
        <v>-4303.4287017950555</v>
      </c>
    </row>
    <row r="21" spans="1:5" s="66" customFormat="1" ht="18" customHeight="1" x14ac:dyDescent="0.25">
      <c r="A21" s="65" t="s">
        <v>183</v>
      </c>
      <c r="B21" s="55">
        <v>611285.87160898396</v>
      </c>
      <c r="C21" s="56">
        <v>-1.8288670479397195E-3</v>
      </c>
      <c r="D21" s="81">
        <v>-3.1816981880135042E-3</v>
      </c>
      <c r="E21" s="98">
        <v>-1951.13507298287</v>
      </c>
    </row>
    <row r="22" spans="1:5" s="66" customFormat="1" ht="18" customHeight="1" x14ac:dyDescent="0.25">
      <c r="A22" s="65" t="s">
        <v>184</v>
      </c>
      <c r="B22" s="55">
        <v>613031.11543478502</v>
      </c>
      <c r="C22" s="56">
        <v>2.7498248625337229E-3</v>
      </c>
      <c r="D22" s="81">
        <v>2.3188085578402795E-3</v>
      </c>
      <c r="E22" s="98">
        <v>1418.2132317139767</v>
      </c>
    </row>
    <row r="23" spans="1:5" s="66" customFormat="1" ht="18" customHeight="1" x14ac:dyDescent="0.25">
      <c r="A23" s="65" t="s">
        <v>185</v>
      </c>
      <c r="B23" s="55">
        <v>614909.56711747916</v>
      </c>
      <c r="C23" s="56">
        <v>6.4457221041098745E-3</v>
      </c>
      <c r="D23" s="81">
        <v>6.212417229362277E-3</v>
      </c>
      <c r="E23" s="98">
        <v>3796.4894130198518</v>
      </c>
    </row>
    <row r="24" spans="1:5" s="66" customFormat="1" ht="18" customHeight="1" x14ac:dyDescent="0.25">
      <c r="A24" s="65" t="s">
        <v>186</v>
      </c>
      <c r="B24" s="55">
        <v>616585.97689116793</v>
      </c>
      <c r="C24" s="56">
        <v>1.0512175777002142E-2</v>
      </c>
      <c r="D24" s="81">
        <v>7.9041247093341038E-3</v>
      </c>
      <c r="E24" s="98">
        <v>4835.3532205058727</v>
      </c>
    </row>
    <row r="25" spans="1:5" ht="21.75" customHeight="1" x14ac:dyDescent="0.3">
      <c r="A25" s="32" t="s">
        <v>4</v>
      </c>
      <c r="B25" s="19"/>
      <c r="C25" s="19"/>
      <c r="D25" s="19"/>
    </row>
    <row r="26" spans="1:5" ht="21.75" customHeight="1" x14ac:dyDescent="0.3">
      <c r="A26" s="33" t="s">
        <v>142</v>
      </c>
    </row>
    <row r="27" spans="1:5" ht="21.75" customHeight="1" x14ac:dyDescent="0.3">
      <c r="A27" s="37" t="s">
        <v>231</v>
      </c>
      <c r="B27" s="3"/>
      <c r="C27" s="3"/>
    </row>
    <row r="28" spans="1:5" ht="21.75" customHeight="1" x14ac:dyDescent="0.3">
      <c r="A28" s="164"/>
      <c r="B28" s="19"/>
      <c r="C28" s="19"/>
      <c r="D28" s="19"/>
    </row>
    <row r="29" spans="1:5" ht="21.75" customHeight="1" x14ac:dyDescent="0.3">
      <c r="A29" s="164"/>
    </row>
    <row r="30" spans="1:5" ht="21.75" customHeight="1" x14ac:dyDescent="0.3">
      <c r="A30" s="200" t="str">
        <f>Headings!F26</f>
        <v>Page 26</v>
      </c>
      <c r="B30" s="195"/>
      <c r="C30" s="195"/>
      <c r="D30" s="195"/>
      <c r="E30" s="188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150" customWidth="1"/>
    <col min="2" max="2" width="20.75" style="150" customWidth="1"/>
    <col min="3" max="3" width="10.75" style="150" customWidth="1"/>
    <col min="4" max="5" width="17.75" style="151" customWidth="1"/>
    <col min="6" max="16384" width="10.75" style="151"/>
  </cols>
  <sheetData>
    <row r="1" spans="1:5" ht="23.25" x14ac:dyDescent="0.3">
      <c r="A1" s="194" t="str">
        <f>Headings!E26</f>
        <v>July 2016 Gambling Tax Forecast</v>
      </c>
      <c r="B1" s="188"/>
      <c r="C1" s="188"/>
      <c r="D1" s="188"/>
      <c r="E1" s="188"/>
    </row>
    <row r="2" spans="1:5" ht="21.75" customHeight="1" x14ac:dyDescent="0.3">
      <c r="A2" s="194" t="s">
        <v>101</v>
      </c>
      <c r="B2" s="188"/>
      <c r="C2" s="188"/>
      <c r="D2" s="188"/>
      <c r="E2" s="188"/>
    </row>
    <row r="4" spans="1:5" ht="66" customHeight="1" x14ac:dyDescent="0.3">
      <c r="A4" s="23" t="s">
        <v>127</v>
      </c>
      <c r="B4" s="41" t="s">
        <v>96</v>
      </c>
      <c r="C4" s="41" t="s">
        <v>39</v>
      </c>
      <c r="D4" s="31" t="str">
        <f>Headings!E51</f>
        <v>% Change from March 2016 Forecast</v>
      </c>
      <c r="E4" s="45" t="str">
        <f>Headings!F51</f>
        <v>$ Change from March 2016 Forecast</v>
      </c>
    </row>
    <row r="5" spans="1:5" s="66" customFormat="1" ht="18" customHeight="1" x14ac:dyDescent="0.25">
      <c r="A5" s="49">
        <v>2006</v>
      </c>
      <c r="B5" s="50">
        <v>3598897.57</v>
      </c>
      <c r="C5" s="100" t="s">
        <v>94</v>
      </c>
      <c r="D5" s="64">
        <v>0</v>
      </c>
      <c r="E5" s="53">
        <v>0</v>
      </c>
    </row>
    <row r="6" spans="1:5" s="66" customFormat="1" ht="18" customHeight="1" x14ac:dyDescent="0.25">
      <c r="A6" s="54">
        <v>2007</v>
      </c>
      <c r="B6" s="55">
        <v>4429989.9399999995</v>
      </c>
      <c r="C6" s="56">
        <v>0.23092970939987034</v>
      </c>
      <c r="D6" s="57">
        <v>0</v>
      </c>
      <c r="E6" s="58">
        <v>0</v>
      </c>
    </row>
    <row r="7" spans="1:5" s="66" customFormat="1" ht="18" customHeight="1" x14ac:dyDescent="0.25">
      <c r="A7" s="54">
        <v>2008</v>
      </c>
      <c r="B7" s="55">
        <v>3791148.31</v>
      </c>
      <c r="C7" s="56">
        <v>-0.14420837036934664</v>
      </c>
      <c r="D7" s="57">
        <v>0</v>
      </c>
      <c r="E7" s="58">
        <v>0</v>
      </c>
    </row>
    <row r="8" spans="1:5" s="66" customFormat="1" ht="18" customHeight="1" x14ac:dyDescent="0.25">
      <c r="A8" s="54">
        <v>2009</v>
      </c>
      <c r="B8" s="55">
        <v>3096005.4100000006</v>
      </c>
      <c r="C8" s="56">
        <v>-0.18335945817957189</v>
      </c>
      <c r="D8" s="57">
        <v>0</v>
      </c>
      <c r="E8" s="58">
        <v>0</v>
      </c>
    </row>
    <row r="9" spans="1:5" s="66" customFormat="1" ht="18" customHeight="1" x14ac:dyDescent="0.25">
      <c r="A9" s="54">
        <v>2010</v>
      </c>
      <c r="B9" s="55">
        <v>3123193.0600000005</v>
      </c>
      <c r="C9" s="56">
        <v>8.7815253526963843E-3</v>
      </c>
      <c r="D9" s="57">
        <v>0</v>
      </c>
      <c r="E9" s="58">
        <v>0</v>
      </c>
    </row>
    <row r="10" spans="1:5" s="66" customFormat="1" ht="18" customHeight="1" x14ac:dyDescent="0.25">
      <c r="A10" s="54">
        <v>2011</v>
      </c>
      <c r="B10" s="55">
        <v>2405747.1</v>
      </c>
      <c r="C10" s="56">
        <v>-0.22971553349955265</v>
      </c>
      <c r="D10" s="57">
        <v>0</v>
      </c>
      <c r="E10" s="58">
        <v>0</v>
      </c>
    </row>
    <row r="11" spans="1:5" s="66" customFormat="1" ht="18" customHeight="1" x14ac:dyDescent="0.25">
      <c r="A11" s="54">
        <v>2012</v>
      </c>
      <c r="B11" s="55">
        <v>1826238.15</v>
      </c>
      <c r="C11" s="56">
        <v>-0.24088523269964668</v>
      </c>
      <c r="D11" s="57">
        <v>0</v>
      </c>
      <c r="E11" s="58">
        <v>0</v>
      </c>
    </row>
    <row r="12" spans="1:5" s="66" customFormat="1" ht="18" customHeight="1" x14ac:dyDescent="0.25">
      <c r="A12" s="54">
        <v>2013</v>
      </c>
      <c r="B12" s="55">
        <v>2102641.6899999995</v>
      </c>
      <c r="C12" s="57">
        <v>0.15135131198524121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55">
        <v>2521819.6599999997</v>
      </c>
      <c r="C13" s="56">
        <v>0.19935777550382361</v>
      </c>
      <c r="D13" s="57">
        <v>0</v>
      </c>
      <c r="E13" s="58">
        <v>0</v>
      </c>
    </row>
    <row r="14" spans="1:5" s="66" customFormat="1" ht="18" customHeight="1" thickBot="1" x14ac:dyDescent="0.3">
      <c r="A14" s="54">
        <v>2015</v>
      </c>
      <c r="B14" s="55">
        <v>2437669.41</v>
      </c>
      <c r="C14" s="56">
        <v>-3.3368861118324156E-2</v>
      </c>
      <c r="D14" s="57">
        <v>0</v>
      </c>
      <c r="E14" s="58">
        <v>0</v>
      </c>
    </row>
    <row r="15" spans="1:5" s="66" customFormat="1" ht="18" customHeight="1" thickTop="1" x14ac:dyDescent="0.25">
      <c r="A15" s="69">
        <v>2016</v>
      </c>
      <c r="B15" s="70">
        <v>2576494.2508786595</v>
      </c>
      <c r="C15" s="71">
        <v>5.6949822772998315E-2</v>
      </c>
      <c r="D15" s="67">
        <v>1.3692985421288384E-2</v>
      </c>
      <c r="E15" s="63">
        <v>34803.33663417073</v>
      </c>
    </row>
    <row r="16" spans="1:5" s="66" customFormat="1" ht="18" customHeight="1" x14ac:dyDescent="0.25">
      <c r="A16" s="54">
        <v>2017</v>
      </c>
      <c r="B16" s="55">
        <v>2482133.1532711028</v>
      </c>
      <c r="C16" s="56">
        <v>-3.6623833946214601E-2</v>
      </c>
      <c r="D16" s="57">
        <v>-2.4535423252751709E-3</v>
      </c>
      <c r="E16" s="58">
        <v>-6104.9976185723208</v>
      </c>
    </row>
    <row r="17" spans="1:5" s="66" customFormat="1" ht="18" customHeight="1" x14ac:dyDescent="0.25">
      <c r="A17" s="54">
        <v>2018</v>
      </c>
      <c r="B17" s="55">
        <v>2444899.0499446369</v>
      </c>
      <c r="C17" s="56">
        <v>-1.5000848474787332E-2</v>
      </c>
      <c r="D17" s="57">
        <v>-7.6896074932912839E-3</v>
      </c>
      <c r="E17" s="58">
        <v>-18946.001368889119</v>
      </c>
    </row>
    <row r="18" spans="1:5" s="66" customFormat="1" ht="18" customHeight="1" x14ac:dyDescent="0.25">
      <c r="A18" s="54">
        <v>2019</v>
      </c>
      <c r="B18" s="55">
        <v>2455812.5310524162</v>
      </c>
      <c r="C18" s="56">
        <v>4.4637757571326375E-3</v>
      </c>
      <c r="D18" s="57">
        <v>3.3087697671445593E-3</v>
      </c>
      <c r="E18" s="58">
        <v>8098.9207922569476</v>
      </c>
    </row>
    <row r="19" spans="1:5" s="66" customFormat="1" ht="18" customHeight="1" x14ac:dyDescent="0.25">
      <c r="A19" s="54">
        <v>2020</v>
      </c>
      <c r="B19" s="55">
        <v>146547.80022371857</v>
      </c>
      <c r="C19" s="56">
        <v>-0.94032614526935543</v>
      </c>
      <c r="D19" s="57">
        <v>1.6320094638987648E-2</v>
      </c>
      <c r="E19" s="58">
        <v>2353.26840569466</v>
      </c>
    </row>
    <row r="20" spans="1:5" s="66" customFormat="1" ht="18" customHeight="1" x14ac:dyDescent="0.25">
      <c r="A20" s="54">
        <v>2021</v>
      </c>
      <c r="B20" s="55">
        <v>146904.32463109461</v>
      </c>
      <c r="C20" s="56">
        <v>2.4328199183596411E-3</v>
      </c>
      <c r="D20" s="57">
        <v>2.3136262250908812E-2</v>
      </c>
      <c r="E20" s="58">
        <v>3321.9592598352756</v>
      </c>
    </row>
    <row r="21" spans="1:5" s="66" customFormat="1" ht="18" customHeight="1" x14ac:dyDescent="0.25">
      <c r="A21" s="54">
        <v>2022</v>
      </c>
      <c r="B21" s="55">
        <v>148319.30407738133</v>
      </c>
      <c r="C21" s="56">
        <v>9.6319795202761682E-3</v>
      </c>
      <c r="D21" s="57">
        <v>3.7590549684431096E-2</v>
      </c>
      <c r="E21" s="58">
        <v>5373.414562012651</v>
      </c>
    </row>
    <row r="22" spans="1:5" s="66" customFormat="1" ht="18" customHeight="1" x14ac:dyDescent="0.25">
      <c r="A22" s="54">
        <v>2023</v>
      </c>
      <c r="B22" s="55">
        <v>148305.96023640272</v>
      </c>
      <c r="C22" s="56">
        <v>-8.9966987517953179E-5</v>
      </c>
      <c r="D22" s="57">
        <v>3.5025341416621725E-2</v>
      </c>
      <c r="E22" s="58">
        <v>5018.6857109125121</v>
      </c>
    </row>
    <row r="23" spans="1:5" s="66" customFormat="1" ht="18" customHeight="1" x14ac:dyDescent="0.25">
      <c r="A23" s="54">
        <v>2024</v>
      </c>
      <c r="B23" s="55">
        <v>148458.12493819059</v>
      </c>
      <c r="C23" s="56">
        <v>1.0260187894357564E-3</v>
      </c>
      <c r="D23" s="57">
        <v>3.6642017054804743E-2</v>
      </c>
      <c r="E23" s="58">
        <v>5247.5252366911445</v>
      </c>
    </row>
    <row r="24" spans="1:5" s="66" customFormat="1" ht="18" customHeight="1" x14ac:dyDescent="0.25">
      <c r="A24" s="54">
        <v>2025</v>
      </c>
      <c r="B24" s="55">
        <v>148872.47408567448</v>
      </c>
      <c r="C24" s="56">
        <v>2.7910169797469297E-3</v>
      </c>
      <c r="D24" s="57">
        <v>4.2573710174178991E-2</v>
      </c>
      <c r="E24" s="58">
        <v>6079.2378541538492</v>
      </c>
    </row>
    <row r="25" spans="1:5" ht="21.75" customHeight="1" x14ac:dyDescent="0.3">
      <c r="A25" s="32" t="s">
        <v>4</v>
      </c>
      <c r="B25" s="3"/>
      <c r="C25" s="3"/>
    </row>
    <row r="26" spans="1:5" s="36" customFormat="1" ht="21.75" customHeight="1" x14ac:dyDescent="0.25">
      <c r="A26" s="33" t="s">
        <v>142</v>
      </c>
      <c r="B26" s="37"/>
      <c r="C26" s="37"/>
    </row>
    <row r="27" spans="1:5" ht="21.75" customHeight="1" x14ac:dyDescent="0.3">
      <c r="A27" s="37" t="s">
        <v>231</v>
      </c>
      <c r="B27" s="3"/>
      <c r="C27" s="3"/>
    </row>
    <row r="28" spans="1:5" ht="21.75" customHeight="1" x14ac:dyDescent="0.3">
      <c r="A28" s="168"/>
      <c r="B28" s="3"/>
      <c r="C28" s="3"/>
    </row>
    <row r="29" spans="1:5" ht="21.75" customHeight="1" x14ac:dyDescent="0.3">
      <c r="A29" s="166"/>
    </row>
    <row r="30" spans="1:5" ht="21.75" customHeight="1" x14ac:dyDescent="0.3">
      <c r="A30" s="187" t="str">
        <f>Headings!F26</f>
        <v>Page 26</v>
      </c>
      <c r="B30" s="195"/>
      <c r="C30" s="195"/>
      <c r="D30" s="195"/>
      <c r="E30" s="188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2" customWidth="1"/>
    <col min="2" max="2" width="17.75" style="2" customWidth="1"/>
    <col min="3" max="3" width="10.75" style="2" customWidth="1"/>
    <col min="4" max="4" width="17.75" style="35" customWidth="1"/>
    <col min="5" max="5" width="17.75" style="19" customWidth="1"/>
    <col min="6" max="16384" width="10.75" style="19"/>
  </cols>
  <sheetData>
    <row r="1" spans="1:5" ht="23.25" x14ac:dyDescent="0.3">
      <c r="A1" s="194" t="str">
        <f>Headings!E27</f>
        <v>July 2016 E-911 Tax Forecast</v>
      </c>
      <c r="B1" s="188"/>
      <c r="C1" s="188"/>
      <c r="D1" s="188"/>
      <c r="E1" s="188"/>
    </row>
    <row r="2" spans="1:5" ht="21.75" customHeight="1" x14ac:dyDescent="0.3">
      <c r="A2" s="194" t="s">
        <v>101</v>
      </c>
      <c r="B2" s="188"/>
      <c r="C2" s="188"/>
      <c r="D2" s="188"/>
      <c r="E2" s="188"/>
    </row>
    <row r="4" spans="1:5" ht="66" customHeight="1" x14ac:dyDescent="0.3">
      <c r="A4" s="23" t="s">
        <v>91</v>
      </c>
      <c r="B4" s="41" t="s">
        <v>96</v>
      </c>
      <c r="C4" s="41" t="s">
        <v>6</v>
      </c>
      <c r="D4" s="23" t="str">
        <f>Headings!E51</f>
        <v>% Change from March 2016 Forecast</v>
      </c>
      <c r="E4" s="42" t="str">
        <f>Headings!F51</f>
        <v>$ Change from March 2016 Forecast</v>
      </c>
    </row>
    <row r="5" spans="1:5" s="66" customFormat="1" ht="18" customHeight="1" x14ac:dyDescent="0.25">
      <c r="A5" s="76" t="s">
        <v>109</v>
      </c>
      <c r="B5" s="50">
        <v>5740835</v>
      </c>
      <c r="C5" s="51">
        <v>-0.187742201654958</v>
      </c>
      <c r="D5" s="142">
        <v>-3.1701700238806474E-5</v>
      </c>
      <c r="E5" s="108">
        <v>-182</v>
      </c>
    </row>
    <row r="6" spans="1:5" s="66" customFormat="1" ht="18" customHeight="1" x14ac:dyDescent="0.25">
      <c r="A6" s="65" t="s">
        <v>21</v>
      </c>
      <c r="B6" s="55">
        <v>5713071</v>
      </c>
      <c r="C6" s="56">
        <v>1.3463412053384971E-2</v>
      </c>
      <c r="D6" s="125">
        <v>-2.4660384160823945E-5</v>
      </c>
      <c r="E6" s="97">
        <v>-140.88999999966472</v>
      </c>
    </row>
    <row r="7" spans="1:5" s="66" customFormat="1" ht="18" customHeight="1" x14ac:dyDescent="0.25">
      <c r="A7" s="65" t="s">
        <v>8</v>
      </c>
      <c r="B7" s="55">
        <v>5800356</v>
      </c>
      <c r="C7" s="56">
        <v>5.089903899536008E-3</v>
      </c>
      <c r="D7" s="125">
        <v>-3.0555280472106539E-3</v>
      </c>
      <c r="E7" s="97">
        <v>-17777.469999999739</v>
      </c>
    </row>
    <row r="8" spans="1:5" s="66" customFormat="1" ht="18" customHeight="1" x14ac:dyDescent="0.25">
      <c r="A8" s="65" t="s">
        <v>20</v>
      </c>
      <c r="B8" s="55">
        <v>5810268</v>
      </c>
      <c r="C8" s="56">
        <v>-2.0456961358433799E-2</v>
      </c>
      <c r="D8" s="125">
        <v>9.4119412962823112E-3</v>
      </c>
      <c r="E8" s="97">
        <v>54176</v>
      </c>
    </row>
    <row r="9" spans="1:5" s="66" customFormat="1" ht="18" customHeight="1" thickBot="1" x14ac:dyDescent="0.3">
      <c r="A9" s="86" t="s">
        <v>25</v>
      </c>
      <c r="B9" s="60">
        <v>5841575</v>
      </c>
      <c r="C9" s="61">
        <v>1.7547969938171093E-2</v>
      </c>
      <c r="D9" s="172">
        <v>6.014440211221217E-3</v>
      </c>
      <c r="E9" s="173">
        <v>34923.756730060093</v>
      </c>
    </row>
    <row r="10" spans="1:5" s="66" customFormat="1" ht="18" customHeight="1" thickTop="1" x14ac:dyDescent="0.25">
      <c r="A10" s="65" t="s">
        <v>135</v>
      </c>
      <c r="B10" s="55">
        <v>5818265.9241741803</v>
      </c>
      <c r="C10" s="56">
        <v>1.8413025879457923E-2</v>
      </c>
      <c r="D10" s="125">
        <v>8.2939986064889393E-3</v>
      </c>
      <c r="E10" s="97">
        <v>47859.740843419917</v>
      </c>
    </row>
    <row r="11" spans="1:5" s="66" customFormat="1" ht="18" customHeight="1" x14ac:dyDescent="0.25">
      <c r="A11" s="65" t="s">
        <v>136</v>
      </c>
      <c r="B11" s="55">
        <v>5769064.1916858898</v>
      </c>
      <c r="C11" s="56">
        <v>-5.3948082348928006E-3</v>
      </c>
      <c r="D11" s="125">
        <v>4.8866845418198412E-3</v>
      </c>
      <c r="E11" s="97">
        <v>28054.503298680298</v>
      </c>
    </row>
    <row r="12" spans="1:5" s="66" customFormat="1" ht="18" customHeight="1" x14ac:dyDescent="0.25">
      <c r="A12" s="65" t="s">
        <v>24</v>
      </c>
      <c r="B12" s="55">
        <v>5731235.6269175196</v>
      </c>
      <c r="C12" s="56">
        <v>-1.3602190653250523E-2</v>
      </c>
      <c r="D12" s="125">
        <v>3.6493050809760508E-3</v>
      </c>
      <c r="E12" s="97">
        <v>20838.979499809444</v>
      </c>
    </row>
    <row r="13" spans="1:5" s="66" customFormat="1" ht="18" customHeight="1" x14ac:dyDescent="0.25">
      <c r="A13" s="65" t="s">
        <v>158</v>
      </c>
      <c r="B13" s="55">
        <v>5800985.5116406502</v>
      </c>
      <c r="C13" s="56">
        <v>-6.9483809348248604E-3</v>
      </c>
      <c r="D13" s="125">
        <v>4.4335281871656917E-3</v>
      </c>
      <c r="E13" s="97">
        <v>25605.310911530629</v>
      </c>
    </row>
    <row r="14" spans="1:5" s="66" customFormat="1" ht="18" customHeight="1" x14ac:dyDescent="0.25">
      <c r="A14" s="65" t="s">
        <v>159</v>
      </c>
      <c r="B14" s="55">
        <v>5779816.5348535804</v>
      </c>
      <c r="C14" s="56">
        <v>-6.608393260412404E-3</v>
      </c>
      <c r="D14" s="125">
        <v>6.6026977019768562E-3</v>
      </c>
      <c r="E14" s="97">
        <v>37912.059484490193</v>
      </c>
    </row>
    <row r="15" spans="1:5" s="66" customFormat="1" ht="18" customHeight="1" x14ac:dyDescent="0.25">
      <c r="A15" s="65" t="s">
        <v>160</v>
      </c>
      <c r="B15" s="55">
        <v>5761122.2720551696</v>
      </c>
      <c r="C15" s="56">
        <v>-1.3766391509676401E-3</v>
      </c>
      <c r="D15" s="125">
        <v>9.1327129729297241E-3</v>
      </c>
      <c r="E15" s="97">
        <v>52138.510065369308</v>
      </c>
    </row>
    <row r="16" spans="1:5" s="66" customFormat="1" ht="18" customHeight="1" x14ac:dyDescent="0.25">
      <c r="A16" s="65" t="s">
        <v>161</v>
      </c>
      <c r="B16" s="55">
        <v>5747275.9492426803</v>
      </c>
      <c r="C16" s="56">
        <v>2.7987546437324706E-3</v>
      </c>
      <c r="D16" s="125">
        <v>1.2462570171873466E-2</v>
      </c>
      <c r="E16" s="97">
        <v>70744.175562360324</v>
      </c>
    </row>
    <row r="17" spans="1:5" s="66" customFormat="1" ht="18" customHeight="1" x14ac:dyDescent="0.25">
      <c r="A17" s="65" t="s">
        <v>169</v>
      </c>
      <c r="B17" s="55">
        <v>5833885.4392878702</v>
      </c>
      <c r="C17" s="56">
        <v>5.6714376516198151E-3</v>
      </c>
      <c r="D17" s="125">
        <v>1.1450420595714883E-2</v>
      </c>
      <c r="E17" s="97">
        <v>66044.208027239889</v>
      </c>
    </row>
    <row r="18" spans="1:5" s="66" customFormat="1" ht="18" customHeight="1" x14ac:dyDescent="0.25">
      <c r="A18" s="65" t="s">
        <v>170</v>
      </c>
      <c r="B18" s="55">
        <v>5793144.7824355504</v>
      </c>
      <c r="C18" s="56">
        <v>2.3059983827509178E-3</v>
      </c>
      <c r="D18" s="125">
        <v>1.1461137083096595E-2</v>
      </c>
      <c r="E18" s="97">
        <v>65643.675332100131</v>
      </c>
    </row>
    <row r="19" spans="1:5" s="66" customFormat="1" ht="18" customHeight="1" x14ac:dyDescent="0.25">
      <c r="A19" s="65" t="s">
        <v>171</v>
      </c>
      <c r="B19" s="55">
        <v>5752652.4117862899</v>
      </c>
      <c r="C19" s="56">
        <v>-1.4701754048795923E-3</v>
      </c>
      <c r="D19" s="125">
        <v>1.1534714212318553E-2</v>
      </c>
      <c r="E19" s="97">
        <v>65598.54110832978</v>
      </c>
    </row>
    <row r="20" spans="1:5" s="66" customFormat="1" ht="18" customHeight="1" x14ac:dyDescent="0.25">
      <c r="A20" s="65" t="s">
        <v>172</v>
      </c>
      <c r="B20" s="55">
        <v>5712155.5879948903</v>
      </c>
      <c r="C20" s="56">
        <v>-6.1107838840447348E-3</v>
      </c>
      <c r="D20" s="125">
        <v>1.1634243867582716E-2</v>
      </c>
      <c r="E20" s="97">
        <v>65692.330526730046</v>
      </c>
    </row>
    <row r="21" spans="1:5" s="66" customFormat="1" ht="18" customHeight="1" x14ac:dyDescent="0.25">
      <c r="A21" s="65" t="s">
        <v>183</v>
      </c>
      <c r="B21" s="55">
        <v>5842166.5116226599</v>
      </c>
      <c r="C21" s="56">
        <v>1.4194780512866156E-3</v>
      </c>
      <c r="D21" s="125">
        <v>1.0194677755404058E-2</v>
      </c>
      <c r="E21" s="97">
        <v>58957.947701469995</v>
      </c>
    </row>
    <row r="22" spans="1:5" s="66" customFormat="1" ht="18" customHeight="1" x14ac:dyDescent="0.25">
      <c r="A22" s="65" t="s">
        <v>184</v>
      </c>
      <c r="B22" s="55">
        <v>5786245.5531188501</v>
      </c>
      <c r="C22" s="56">
        <v>-1.190929896594084E-3</v>
      </c>
      <c r="D22" s="125">
        <v>1.0626088260501598E-2</v>
      </c>
      <c r="E22" s="97">
        <v>60838.678774069995</v>
      </c>
    </row>
    <row r="23" spans="1:5" s="66" customFormat="1" ht="18" customHeight="1" x14ac:dyDescent="0.25">
      <c r="A23" s="65" t="s">
        <v>185</v>
      </c>
      <c r="B23" s="55">
        <v>5730193.9927080097</v>
      </c>
      <c r="C23" s="56">
        <v>-3.904011136196317E-3</v>
      </c>
      <c r="D23" s="125">
        <v>1.1056385355787013E-2</v>
      </c>
      <c r="E23" s="97">
        <v>62662.41315957997</v>
      </c>
    </row>
    <row r="24" spans="1:5" s="66" customFormat="1" ht="18" customHeight="1" x14ac:dyDescent="0.25">
      <c r="A24" s="65" t="s">
        <v>186</v>
      </c>
      <c r="B24" s="55">
        <v>5674019.0314296298</v>
      </c>
      <c r="C24" s="56">
        <v>-6.676386169419346E-3</v>
      </c>
      <c r="D24" s="125">
        <v>1.1494644719667546E-2</v>
      </c>
      <c r="E24" s="97">
        <v>64479.662091529928</v>
      </c>
    </row>
    <row r="25" spans="1:5" ht="21.75" customHeight="1" x14ac:dyDescent="0.3">
      <c r="A25" s="32" t="s">
        <v>4</v>
      </c>
      <c r="B25" s="19"/>
      <c r="C25" s="19"/>
      <c r="D25" s="19"/>
    </row>
    <row r="26" spans="1:5" ht="21.75" customHeight="1" x14ac:dyDescent="0.3">
      <c r="A26" s="68" t="s">
        <v>182</v>
      </c>
    </row>
    <row r="27" spans="1:5" ht="21.75" customHeight="1" x14ac:dyDescent="0.3">
      <c r="A27" s="37" t="s">
        <v>262</v>
      </c>
      <c r="B27" s="3"/>
      <c r="C27" s="3"/>
    </row>
    <row r="28" spans="1:5" ht="21.75" customHeight="1" x14ac:dyDescent="0.3">
      <c r="A28" s="37" t="s">
        <v>210</v>
      </c>
      <c r="B28" s="19"/>
      <c r="C28" s="19"/>
      <c r="D28" s="19"/>
    </row>
    <row r="29" spans="1:5" ht="21.75" customHeight="1" x14ac:dyDescent="0.3">
      <c r="A29" s="96" t="s">
        <v>211</v>
      </c>
    </row>
    <row r="30" spans="1:5" ht="21.75" customHeight="1" x14ac:dyDescent="0.3">
      <c r="A30" s="200" t="str">
        <f>Headings!F27</f>
        <v>Page 27</v>
      </c>
      <c r="B30" s="195"/>
      <c r="C30" s="195"/>
      <c r="D30" s="195"/>
      <c r="E30" s="188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128" customWidth="1"/>
    <col min="2" max="2" width="17.75" style="128" customWidth="1"/>
    <col min="3" max="3" width="10.75" style="128" customWidth="1"/>
    <col min="4" max="4" width="17.75" style="35" customWidth="1"/>
    <col min="5" max="5" width="17.75" style="129" customWidth="1"/>
    <col min="6" max="16384" width="10.75" style="129"/>
  </cols>
  <sheetData>
    <row r="1" spans="1:5" ht="23.25" x14ac:dyDescent="0.3">
      <c r="A1" s="194" t="str">
        <f>Headings!E28</f>
        <v>Penalties and Interest on Delinquent Property Taxes</v>
      </c>
      <c r="B1" s="188"/>
      <c r="C1" s="188"/>
      <c r="D1" s="188"/>
      <c r="E1" s="188"/>
    </row>
    <row r="2" spans="1:5" ht="21.75" customHeight="1" x14ac:dyDescent="0.3">
      <c r="A2" s="194" t="s">
        <v>101</v>
      </c>
      <c r="B2" s="188"/>
      <c r="C2" s="188"/>
      <c r="D2" s="188"/>
      <c r="E2" s="188"/>
    </row>
    <row r="4" spans="1:5" ht="66" customHeight="1" x14ac:dyDescent="0.3">
      <c r="A4" s="23" t="s">
        <v>91</v>
      </c>
      <c r="B4" s="41" t="s">
        <v>96</v>
      </c>
      <c r="C4" s="41" t="s">
        <v>6</v>
      </c>
      <c r="D4" s="23" t="str">
        <f>Headings!E51</f>
        <v>% Change from March 2016 Forecast</v>
      </c>
      <c r="E4" s="42" t="str">
        <f>Headings!F51</f>
        <v>$ Change from March 2016 Forecast</v>
      </c>
    </row>
    <row r="5" spans="1:5" s="66" customFormat="1" ht="18" customHeight="1" x14ac:dyDescent="0.25">
      <c r="A5" s="76" t="s">
        <v>109</v>
      </c>
      <c r="B5" s="50">
        <v>5362505.6099999901</v>
      </c>
      <c r="C5" s="64">
        <v>6.9749066296562523E-2</v>
      </c>
      <c r="D5" s="143">
        <v>0</v>
      </c>
      <c r="E5" s="144">
        <v>0</v>
      </c>
    </row>
    <row r="6" spans="1:5" s="66" customFormat="1" ht="18" customHeight="1" x14ac:dyDescent="0.25">
      <c r="A6" s="65" t="s">
        <v>21</v>
      </c>
      <c r="B6" s="55">
        <v>7440365.8199999901</v>
      </c>
      <c r="C6" s="56">
        <v>-7.727458539521026E-2</v>
      </c>
      <c r="D6" s="130">
        <v>0</v>
      </c>
      <c r="E6" s="131">
        <v>0</v>
      </c>
    </row>
    <row r="7" spans="1:5" s="66" customFormat="1" ht="18" customHeight="1" x14ac:dyDescent="0.25">
      <c r="A7" s="65" t="s">
        <v>8</v>
      </c>
      <c r="B7" s="55">
        <v>2564824</v>
      </c>
      <c r="C7" s="56">
        <v>-8.4596562688076471E-2</v>
      </c>
      <c r="D7" s="130">
        <v>0</v>
      </c>
      <c r="E7" s="131">
        <v>0</v>
      </c>
    </row>
    <row r="8" spans="1:5" s="66" customFormat="1" ht="18" customHeight="1" x14ac:dyDescent="0.25">
      <c r="A8" s="65" t="s">
        <v>20</v>
      </c>
      <c r="B8" s="55">
        <v>4668091</v>
      </c>
      <c r="C8" s="56">
        <v>-6.7427552277099179E-2</v>
      </c>
      <c r="D8" s="130">
        <v>0</v>
      </c>
      <c r="E8" s="131">
        <v>0</v>
      </c>
    </row>
    <row r="9" spans="1:5" s="66" customFormat="1" ht="18" customHeight="1" x14ac:dyDescent="0.25">
      <c r="A9" s="65" t="s">
        <v>25</v>
      </c>
      <c r="B9" s="55">
        <v>4755259.5199999902</v>
      </c>
      <c r="C9" s="56">
        <v>-0.11323924563689192</v>
      </c>
      <c r="D9" s="130">
        <v>-8.7758148312893525E-2</v>
      </c>
      <c r="E9" s="131">
        <v>-457458.47929545958</v>
      </c>
    </row>
    <row r="10" spans="1:5" s="66" customFormat="1" ht="18" customHeight="1" thickBot="1" x14ac:dyDescent="0.3">
      <c r="A10" s="86" t="s">
        <v>135</v>
      </c>
      <c r="B10" s="60">
        <v>6752855</v>
      </c>
      <c r="C10" s="61">
        <v>-9.2402824892283464E-2</v>
      </c>
      <c r="D10" s="179">
        <v>-1.991372065159247E-2</v>
      </c>
      <c r="E10" s="180">
        <v>-137206.76526571997</v>
      </c>
    </row>
    <row r="11" spans="1:5" s="66" customFormat="1" ht="18" customHeight="1" thickTop="1" x14ac:dyDescent="0.25">
      <c r="A11" s="65" t="s">
        <v>136</v>
      </c>
      <c r="B11" s="55">
        <v>2647904.26922131</v>
      </c>
      <c r="C11" s="56">
        <v>3.2392191129414716E-2</v>
      </c>
      <c r="D11" s="130">
        <v>-4.2898986685500407E-2</v>
      </c>
      <c r="E11" s="131">
        <v>-118683.82585493987</v>
      </c>
    </row>
    <row r="12" spans="1:5" s="66" customFormat="1" ht="18" customHeight="1" x14ac:dyDescent="0.25">
      <c r="A12" s="65" t="s">
        <v>24</v>
      </c>
      <c r="B12" s="55">
        <v>4105266.0631885999</v>
      </c>
      <c r="C12" s="56">
        <v>-0.12056854436029629</v>
      </c>
      <c r="D12" s="130">
        <v>-4.8404200881500214E-2</v>
      </c>
      <c r="E12" s="131">
        <v>-208819.88274713</v>
      </c>
    </row>
    <row r="13" spans="1:5" s="66" customFormat="1" ht="18" customHeight="1" x14ac:dyDescent="0.25">
      <c r="A13" s="65" t="s">
        <v>158</v>
      </c>
      <c r="B13" s="55">
        <v>4264902.23517041</v>
      </c>
      <c r="C13" s="56">
        <v>-0.10311893236682512</v>
      </c>
      <c r="D13" s="130">
        <v>-0.15919914000364588</v>
      </c>
      <c r="E13" s="131">
        <v>-807526.25305556972</v>
      </c>
    </row>
    <row r="14" spans="1:5" s="66" customFormat="1" ht="18" customHeight="1" x14ac:dyDescent="0.25">
      <c r="A14" s="65" t="s">
        <v>159</v>
      </c>
      <c r="B14" s="55">
        <v>6158435.8676783899</v>
      </c>
      <c r="C14" s="56">
        <v>-8.8024862420651773E-2</v>
      </c>
      <c r="D14" s="130">
        <v>-9.8685499539356791E-2</v>
      </c>
      <c r="E14" s="131">
        <v>-674291.07117696013</v>
      </c>
    </row>
    <row r="15" spans="1:5" s="66" customFormat="1" ht="18" customHeight="1" x14ac:dyDescent="0.25">
      <c r="A15" s="65" t="s">
        <v>160</v>
      </c>
      <c r="B15" s="55">
        <v>2668243.2105753901</v>
      </c>
      <c r="C15" s="56">
        <v>7.6811467810584677E-3</v>
      </c>
      <c r="D15" s="130">
        <v>-7.107447581067361E-2</v>
      </c>
      <c r="E15" s="131">
        <v>-204154.13570699003</v>
      </c>
    </row>
    <row r="16" spans="1:5" s="66" customFormat="1" ht="18" customHeight="1" x14ac:dyDescent="0.25">
      <c r="A16" s="65" t="s">
        <v>161</v>
      </c>
      <c r="B16" s="55">
        <v>4650188.6981902597</v>
      </c>
      <c r="C16" s="56">
        <v>0.1327374709980218</v>
      </c>
      <c r="D16" s="130">
        <v>-8.4894159929693735E-2</v>
      </c>
      <c r="E16" s="131">
        <v>-431396.9442235101</v>
      </c>
    </row>
    <row r="17" spans="1:5" s="66" customFormat="1" ht="18" customHeight="1" x14ac:dyDescent="0.25">
      <c r="A17" s="65" t="s">
        <v>169</v>
      </c>
      <c r="B17" s="55">
        <v>4644489.5115314797</v>
      </c>
      <c r="C17" s="56">
        <v>8.9002573899774839E-2</v>
      </c>
      <c r="D17" s="130">
        <v>-8.9157667994495649E-2</v>
      </c>
      <c r="E17" s="131">
        <v>-454625.17421790026</v>
      </c>
    </row>
    <row r="18" spans="1:5" s="66" customFormat="1" ht="18" customHeight="1" x14ac:dyDescent="0.25">
      <c r="A18" s="65" t="s">
        <v>170</v>
      </c>
      <c r="B18" s="55">
        <v>6283917.0527248103</v>
      </c>
      <c r="C18" s="56">
        <v>2.0375495944512378E-2</v>
      </c>
      <c r="D18" s="130">
        <v>-8.3969860406670205E-2</v>
      </c>
      <c r="E18" s="131">
        <v>-576028.68608520925</v>
      </c>
    </row>
    <row r="19" spans="1:5" s="66" customFormat="1" ht="18" customHeight="1" x14ac:dyDescent="0.25">
      <c r="A19" s="65" t="s">
        <v>171</v>
      </c>
      <c r="B19" s="55">
        <v>2647903.8564837999</v>
      </c>
      <c r="C19" s="56">
        <v>-7.6227511836165496E-3</v>
      </c>
      <c r="D19" s="130">
        <v>-8.0732056044545919E-2</v>
      </c>
      <c r="E19" s="131">
        <v>-232544.51974296011</v>
      </c>
    </row>
    <row r="20" spans="1:5" s="66" customFormat="1" ht="18" customHeight="1" x14ac:dyDescent="0.25">
      <c r="A20" s="65" t="s">
        <v>172</v>
      </c>
      <c r="B20" s="55">
        <v>4629409.8783488097</v>
      </c>
      <c r="C20" s="56">
        <v>-4.4683820786749484E-3</v>
      </c>
      <c r="D20" s="130">
        <v>-9.1646754976650091E-2</v>
      </c>
      <c r="E20" s="131">
        <v>-467076.43213914055</v>
      </c>
    </row>
    <row r="21" spans="1:5" s="66" customFormat="1" ht="18" customHeight="1" x14ac:dyDescent="0.25">
      <c r="A21" s="65" t="s">
        <v>183</v>
      </c>
      <c r="B21" s="55">
        <v>4629535.8888011696</v>
      </c>
      <c r="C21" s="56">
        <v>-3.2196482935709092E-3</v>
      </c>
      <c r="D21" s="130">
        <v>-9.3733934535498165E-2</v>
      </c>
      <c r="E21" s="131">
        <v>-478826.94770019036</v>
      </c>
    </row>
    <row r="22" spans="1:5" s="66" customFormat="1" ht="18" customHeight="1" x14ac:dyDescent="0.25">
      <c r="A22" s="65" t="s">
        <v>184</v>
      </c>
      <c r="B22" s="55">
        <v>6280945.6394894402</v>
      </c>
      <c r="C22" s="56">
        <v>-4.7286003466284754E-4</v>
      </c>
      <c r="D22" s="130">
        <v>-9.0393374522151904E-2</v>
      </c>
      <c r="E22" s="131">
        <v>-624177.37034993991</v>
      </c>
    </row>
    <row r="23" spans="1:5" s="66" customFormat="1" ht="18" customHeight="1" x14ac:dyDescent="0.25">
      <c r="A23" s="65" t="s">
        <v>185</v>
      </c>
      <c r="B23" s="55">
        <v>2652836.0514095998</v>
      </c>
      <c r="C23" s="56">
        <v>1.8626790069142807E-3</v>
      </c>
      <c r="D23" s="130">
        <v>-8.5759325098471284E-2</v>
      </c>
      <c r="E23" s="131">
        <v>-248846.32199315028</v>
      </c>
    </row>
    <row r="24" spans="1:5" s="66" customFormat="1" ht="18" customHeight="1" x14ac:dyDescent="0.25">
      <c r="A24" s="65" t="s">
        <v>186</v>
      </c>
      <c r="B24" s="55">
        <v>4640855.0476557901</v>
      </c>
      <c r="C24" s="56">
        <v>2.4722739199456445E-3</v>
      </c>
      <c r="D24" s="130">
        <v>-9.4381874972388591E-2</v>
      </c>
      <c r="E24" s="131">
        <v>-483661.47802030016</v>
      </c>
    </row>
    <row r="25" spans="1:5" ht="21.75" customHeight="1" x14ac:dyDescent="0.3">
      <c r="A25" s="32" t="s">
        <v>4</v>
      </c>
      <c r="B25" s="129"/>
      <c r="C25" s="129"/>
      <c r="D25" s="139"/>
    </row>
    <row r="26" spans="1:5" ht="21.75" customHeight="1" x14ac:dyDescent="0.3">
      <c r="A26" s="37" t="s">
        <v>255</v>
      </c>
    </row>
    <row r="27" spans="1:5" ht="21.75" customHeight="1" x14ac:dyDescent="0.3">
      <c r="A27" s="37"/>
      <c r="B27" s="3"/>
      <c r="C27" s="3"/>
    </row>
    <row r="28" spans="1:5" ht="21.75" customHeight="1" x14ac:dyDescent="0.3">
      <c r="A28" s="37"/>
      <c r="B28" s="129"/>
      <c r="C28" s="129"/>
      <c r="D28" s="129"/>
    </row>
    <row r="29" spans="1:5" ht="21.75" customHeight="1" x14ac:dyDescent="0.3">
      <c r="A29" s="164"/>
    </row>
    <row r="30" spans="1:5" ht="21.75" customHeight="1" x14ac:dyDescent="0.3">
      <c r="A30" s="200" t="str">
        <f>Headings!F28</f>
        <v>Page 28</v>
      </c>
      <c r="B30" s="195"/>
      <c r="C30" s="195"/>
      <c r="D30" s="195"/>
      <c r="E30" s="188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6" ht="23.25" x14ac:dyDescent="0.3">
      <c r="A1" s="194" t="str">
        <f>Headings!E3</f>
        <v>July 2016 Unincorporated Assessed Value Forecast</v>
      </c>
      <c r="B1" s="188"/>
      <c r="C1" s="188"/>
      <c r="D1" s="188"/>
      <c r="E1" s="188"/>
    </row>
    <row r="2" spans="1:6" ht="21.75" customHeight="1" x14ac:dyDescent="0.3">
      <c r="A2" s="194" t="s">
        <v>101</v>
      </c>
      <c r="B2" s="188"/>
      <c r="C2" s="188"/>
      <c r="D2" s="188"/>
      <c r="E2" s="188"/>
    </row>
    <row r="4" spans="1:6" ht="66" customHeight="1" x14ac:dyDescent="0.3">
      <c r="A4" s="23" t="s">
        <v>127</v>
      </c>
      <c r="B4" s="41" t="s">
        <v>96</v>
      </c>
      <c r="C4" s="41" t="s">
        <v>39</v>
      </c>
      <c r="D4" s="31" t="str">
        <f>Headings!E51</f>
        <v>% Change from March 2016 Forecast</v>
      </c>
      <c r="E4" s="45" t="str">
        <f>Headings!F51</f>
        <v>$ Change from March 2016 Forecast</v>
      </c>
    </row>
    <row r="5" spans="1:6" ht="18" customHeight="1" x14ac:dyDescent="0.3">
      <c r="A5" s="49">
        <v>2006</v>
      </c>
      <c r="B5" s="50">
        <v>41286880590</v>
      </c>
      <c r="C5" s="100" t="s">
        <v>94</v>
      </c>
      <c r="D5" s="64">
        <v>0</v>
      </c>
      <c r="E5" s="53">
        <v>0</v>
      </c>
    </row>
    <row r="6" spans="1:6" ht="18" customHeight="1" x14ac:dyDescent="0.3">
      <c r="A6" s="54">
        <v>2007</v>
      </c>
      <c r="B6" s="55">
        <v>45145645420</v>
      </c>
      <c r="C6" s="56">
        <v>9.3462251806318841E-2</v>
      </c>
      <c r="D6" s="57">
        <v>0</v>
      </c>
      <c r="E6" s="58">
        <v>0</v>
      </c>
    </row>
    <row r="7" spans="1:6" ht="18" customHeight="1" x14ac:dyDescent="0.3">
      <c r="A7" s="54">
        <v>2008</v>
      </c>
      <c r="B7" s="55">
        <v>50369419770</v>
      </c>
      <c r="C7" s="56">
        <v>0.11570937354870137</v>
      </c>
      <c r="D7" s="57">
        <v>0</v>
      </c>
      <c r="E7" s="58">
        <v>0</v>
      </c>
    </row>
    <row r="8" spans="1:6" ht="18" customHeight="1" x14ac:dyDescent="0.3">
      <c r="A8" s="54">
        <v>2009</v>
      </c>
      <c r="B8" s="55">
        <v>52536624390</v>
      </c>
      <c r="C8" s="56">
        <v>4.3026197837815694E-2</v>
      </c>
      <c r="D8" s="57">
        <v>0</v>
      </c>
      <c r="E8" s="58">
        <v>0</v>
      </c>
    </row>
    <row r="9" spans="1:6" ht="18" customHeight="1" x14ac:dyDescent="0.3">
      <c r="A9" s="54">
        <v>2010</v>
      </c>
      <c r="B9" s="55">
        <v>43743564380</v>
      </c>
      <c r="C9" s="56">
        <v>-0.16737009870915309</v>
      </c>
      <c r="D9" s="57">
        <v>0</v>
      </c>
      <c r="E9" s="58">
        <v>0</v>
      </c>
    </row>
    <row r="10" spans="1:6" ht="18" customHeight="1" x14ac:dyDescent="0.3">
      <c r="A10" s="54">
        <v>2011</v>
      </c>
      <c r="B10" s="55">
        <v>39449376049.999992</v>
      </c>
      <c r="C10" s="56">
        <v>-9.8167316515326175E-2</v>
      </c>
      <c r="D10" s="57">
        <v>0</v>
      </c>
      <c r="E10" s="58">
        <v>0</v>
      </c>
    </row>
    <row r="11" spans="1:6" ht="18" customHeight="1" x14ac:dyDescent="0.3">
      <c r="A11" s="54">
        <v>2012</v>
      </c>
      <c r="B11" s="55">
        <v>32758485327</v>
      </c>
      <c r="C11" s="56">
        <v>-0.16960701012151991</v>
      </c>
      <c r="D11" s="57">
        <v>0</v>
      </c>
      <c r="E11" s="58">
        <v>0</v>
      </c>
    </row>
    <row r="12" spans="1:6" ht="18" customHeight="1" x14ac:dyDescent="0.3">
      <c r="A12" s="65">
        <v>2013</v>
      </c>
      <c r="B12" s="55">
        <v>30016733777.777802</v>
      </c>
      <c r="C12" s="57">
        <v>-8.3695919449682465E-2</v>
      </c>
      <c r="D12" s="57">
        <v>0</v>
      </c>
      <c r="E12" s="58">
        <v>0</v>
      </c>
      <c r="F12" s="46"/>
    </row>
    <row r="13" spans="1:6" ht="18" customHeight="1" x14ac:dyDescent="0.3">
      <c r="A13" s="54">
        <v>2014</v>
      </c>
      <c r="B13" s="55">
        <v>31876016756</v>
      </c>
      <c r="C13" s="56">
        <v>6.1941548737014074E-2</v>
      </c>
      <c r="D13" s="57">
        <v>0</v>
      </c>
      <c r="E13" s="58">
        <v>0</v>
      </c>
    </row>
    <row r="14" spans="1:6" ht="18" customHeight="1" x14ac:dyDescent="0.3">
      <c r="A14" s="54">
        <v>2015</v>
      </c>
      <c r="B14" s="55">
        <v>36080918262</v>
      </c>
      <c r="C14" s="56">
        <v>0.13191427078819418</v>
      </c>
      <c r="D14" s="73">
        <v>0</v>
      </c>
      <c r="E14" s="58">
        <v>0</v>
      </c>
    </row>
    <row r="15" spans="1:6" ht="18" customHeight="1" thickBot="1" x14ac:dyDescent="0.35">
      <c r="A15" s="59">
        <v>2016</v>
      </c>
      <c r="B15" s="60">
        <v>36633108444.444504</v>
      </c>
      <c r="C15" s="61">
        <v>1.5304216440246821E-2</v>
      </c>
      <c r="D15" s="72">
        <v>0</v>
      </c>
      <c r="E15" s="103">
        <v>0</v>
      </c>
    </row>
    <row r="16" spans="1:6" ht="18" customHeight="1" thickTop="1" x14ac:dyDescent="0.3">
      <c r="A16" s="54">
        <v>2017</v>
      </c>
      <c r="B16" s="55">
        <v>38860762484.114433</v>
      </c>
      <c r="C16" s="56">
        <v>6.0809855736055018E-2</v>
      </c>
      <c r="D16" s="57">
        <v>4.2216803163899197E-3</v>
      </c>
      <c r="E16" s="58">
        <v>163368028.46897888</v>
      </c>
    </row>
    <row r="17" spans="1:5" ht="18" customHeight="1" x14ac:dyDescent="0.3">
      <c r="A17" s="54">
        <v>2018</v>
      </c>
      <c r="B17" s="55">
        <v>41180504230.129181</v>
      </c>
      <c r="C17" s="56">
        <v>5.9693675515579914E-2</v>
      </c>
      <c r="D17" s="57">
        <v>1.0753725920001456E-2</v>
      </c>
      <c r="E17" s="58">
        <v>438132301.05601501</v>
      </c>
    </row>
    <row r="18" spans="1:5" ht="18" customHeight="1" x14ac:dyDescent="0.3">
      <c r="A18" s="54">
        <v>2019</v>
      </c>
      <c r="B18" s="55">
        <v>42733801904.814606</v>
      </c>
      <c r="C18" s="56">
        <v>3.7719248555217355E-2</v>
      </c>
      <c r="D18" s="57">
        <v>1.2470253495488359E-2</v>
      </c>
      <c r="E18" s="58">
        <v>526337777.074646</v>
      </c>
    </row>
    <row r="19" spans="1:5" ht="18" customHeight="1" x14ac:dyDescent="0.3">
      <c r="A19" s="54">
        <v>2020</v>
      </c>
      <c r="B19" s="55">
        <v>44538285721.418762</v>
      </c>
      <c r="C19" s="56">
        <v>4.222614736277075E-2</v>
      </c>
      <c r="D19" s="57">
        <v>1.2316887113374753E-2</v>
      </c>
      <c r="E19" s="58">
        <v>541898534.37909698</v>
      </c>
    </row>
    <row r="20" spans="1:5" ht="18" customHeight="1" x14ac:dyDescent="0.3">
      <c r="A20" s="54">
        <v>2021</v>
      </c>
      <c r="B20" s="55">
        <v>40493239808.035057</v>
      </c>
      <c r="C20" s="56">
        <v>-9.0821769357827264E-2</v>
      </c>
      <c r="D20" s="57">
        <v>9.4221951861734876E-3</v>
      </c>
      <c r="E20" s="58">
        <v>377973865.65436554</v>
      </c>
    </row>
    <row r="21" spans="1:5" ht="18" customHeight="1" x14ac:dyDescent="0.3">
      <c r="A21" s="54">
        <v>2022</v>
      </c>
      <c r="B21" s="55">
        <v>42557680475.932953</v>
      </c>
      <c r="C21" s="56">
        <v>5.0982353540608871E-2</v>
      </c>
      <c r="D21" s="57">
        <v>8.4946128164034018E-3</v>
      </c>
      <c r="E21" s="58">
        <v>358465988.22940063</v>
      </c>
    </row>
    <row r="22" spans="1:5" ht="18" customHeight="1" x14ac:dyDescent="0.3">
      <c r="A22" s="54">
        <v>2023</v>
      </c>
      <c r="B22" s="55">
        <v>44691637227.099678</v>
      </c>
      <c r="C22" s="56">
        <v>5.0142694040233415E-2</v>
      </c>
      <c r="D22" s="57">
        <v>1.3080308037361821E-2</v>
      </c>
      <c r="E22" s="58">
        <v>577032617.24333954</v>
      </c>
    </row>
    <row r="23" spans="1:5" ht="18" customHeight="1" x14ac:dyDescent="0.3">
      <c r="A23" s="54">
        <v>2024</v>
      </c>
      <c r="B23" s="55">
        <v>46943413459.08992</v>
      </c>
      <c r="C23" s="56">
        <v>5.0384733513965552E-2</v>
      </c>
      <c r="D23" s="57">
        <v>1.7862281173154582E-2</v>
      </c>
      <c r="E23" s="58">
        <v>823801476.82402039</v>
      </c>
    </row>
    <row r="24" spans="1:5" ht="18" customHeight="1" x14ac:dyDescent="0.3">
      <c r="A24" s="54">
        <v>2025</v>
      </c>
      <c r="B24" s="55">
        <v>49364344710.806168</v>
      </c>
      <c r="C24" s="56">
        <v>5.157126577141713E-2</v>
      </c>
      <c r="D24" s="57">
        <v>2.3849221767923368E-2</v>
      </c>
      <c r="E24" s="58">
        <v>1149877520.4451828</v>
      </c>
    </row>
    <row r="25" spans="1:5" s="139" customFormat="1" ht="21.75" customHeight="1" x14ac:dyDescent="0.3">
      <c r="A25" s="32" t="s">
        <v>4</v>
      </c>
      <c r="B25" s="135"/>
      <c r="C25" s="56"/>
      <c r="D25" s="56"/>
      <c r="E25" s="95"/>
    </row>
    <row r="26" spans="1:5" ht="21.75" customHeight="1" x14ac:dyDescent="0.3">
      <c r="A26" s="33" t="s">
        <v>173</v>
      </c>
      <c r="B26" s="3"/>
      <c r="C26" s="3"/>
    </row>
    <row r="27" spans="1:5" ht="21.75" customHeight="1" x14ac:dyDescent="0.3">
      <c r="A27" s="37" t="s">
        <v>233</v>
      </c>
      <c r="B27" s="3"/>
      <c r="C27" s="3"/>
    </row>
    <row r="28" spans="1:5" ht="21.75" customHeight="1" x14ac:dyDescent="0.3">
      <c r="A28" s="166" t="s">
        <v>209</v>
      </c>
      <c r="B28" s="3"/>
      <c r="C28" s="3"/>
    </row>
    <row r="29" spans="1:5" ht="21.75" customHeight="1" x14ac:dyDescent="0.3">
      <c r="A29" s="164"/>
      <c r="B29" s="3"/>
      <c r="C29" s="3"/>
    </row>
    <row r="30" spans="1:5" ht="21.75" customHeight="1" x14ac:dyDescent="0.3">
      <c r="A30" s="187" t="str">
        <f>Headings!F3</f>
        <v>Page 3</v>
      </c>
      <c r="B30" s="195"/>
      <c r="C30" s="195"/>
      <c r="D30" s="195"/>
      <c r="E30" s="188"/>
    </row>
    <row r="32" spans="1:5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94" t="str">
        <f>Headings!E29</f>
        <v>July 2016 Current Expense Property Tax Forecast</v>
      </c>
      <c r="B1" s="188"/>
      <c r="C1" s="188"/>
      <c r="D1" s="188"/>
      <c r="E1" s="188"/>
    </row>
    <row r="2" spans="1:5" ht="21.75" customHeight="1" x14ac:dyDescent="0.3">
      <c r="A2" s="194" t="s">
        <v>101</v>
      </c>
      <c r="B2" s="188"/>
      <c r="C2" s="188"/>
      <c r="D2" s="188"/>
      <c r="E2" s="188"/>
    </row>
    <row r="4" spans="1:5" s="24" customFormat="1" ht="66" customHeight="1" x14ac:dyDescent="0.3">
      <c r="A4" s="23" t="s">
        <v>127</v>
      </c>
      <c r="B4" s="41" t="s">
        <v>96</v>
      </c>
      <c r="C4" s="41" t="s">
        <v>39</v>
      </c>
      <c r="D4" s="23" t="str">
        <f>Headings!E51</f>
        <v>% Change from March 2016 Forecast</v>
      </c>
      <c r="E4" s="42" t="str">
        <f>Headings!F51</f>
        <v>$ Change from March 2016 Forecast</v>
      </c>
    </row>
    <row r="5" spans="1:5" s="66" customFormat="1" ht="18" customHeight="1" x14ac:dyDescent="0.25">
      <c r="A5" s="49">
        <v>2006</v>
      </c>
      <c r="B5" s="50" t="s">
        <v>94</v>
      </c>
      <c r="C5" s="51" t="s">
        <v>94</v>
      </c>
      <c r="D5" s="64" t="s">
        <v>94</v>
      </c>
      <c r="E5" s="53" t="s">
        <v>94</v>
      </c>
    </row>
    <row r="6" spans="1:5" s="66" customFormat="1" ht="18" customHeight="1" x14ac:dyDescent="0.25">
      <c r="A6" s="54">
        <v>2007</v>
      </c>
      <c r="B6" s="55" t="s">
        <v>94</v>
      </c>
      <c r="C6" s="56" t="s">
        <v>94</v>
      </c>
      <c r="D6" s="57" t="s">
        <v>94</v>
      </c>
      <c r="E6" s="58" t="s">
        <v>94</v>
      </c>
    </row>
    <row r="7" spans="1:5" s="66" customFormat="1" ht="18" customHeight="1" x14ac:dyDescent="0.25">
      <c r="A7" s="54">
        <v>2008</v>
      </c>
      <c r="B7" s="55" t="s">
        <v>94</v>
      </c>
      <c r="C7" s="56" t="s">
        <v>94</v>
      </c>
      <c r="D7" s="57" t="s">
        <v>94</v>
      </c>
      <c r="E7" s="58" t="s">
        <v>94</v>
      </c>
    </row>
    <row r="8" spans="1:5" s="66" customFormat="1" ht="18" customHeight="1" x14ac:dyDescent="0.25">
      <c r="A8" s="54">
        <v>2009</v>
      </c>
      <c r="B8" s="55">
        <v>268539194</v>
      </c>
      <c r="C8" s="56" t="s">
        <v>94</v>
      </c>
      <c r="D8" s="57">
        <v>0</v>
      </c>
      <c r="E8" s="58">
        <v>0</v>
      </c>
    </row>
    <row r="9" spans="1:5" s="66" customFormat="1" ht="18" customHeight="1" x14ac:dyDescent="0.25">
      <c r="A9" s="54">
        <v>2010</v>
      </c>
      <c r="B9" s="55">
        <v>274290793</v>
      </c>
      <c r="C9" s="56">
        <v>2.1418098841839761E-2</v>
      </c>
      <c r="D9" s="57">
        <v>0</v>
      </c>
      <c r="E9" s="58">
        <v>0</v>
      </c>
    </row>
    <row r="10" spans="1:5" s="66" customFormat="1" ht="18" customHeight="1" x14ac:dyDescent="0.25">
      <c r="A10" s="54">
        <v>2011</v>
      </c>
      <c r="B10" s="55">
        <v>278152152</v>
      </c>
      <c r="C10" s="56">
        <v>1.4077610691074049E-2</v>
      </c>
      <c r="D10" s="57">
        <v>0</v>
      </c>
      <c r="E10" s="58">
        <v>0</v>
      </c>
    </row>
    <row r="11" spans="1:5" s="66" customFormat="1" ht="18" customHeight="1" x14ac:dyDescent="0.25">
      <c r="A11" s="54">
        <v>2012</v>
      </c>
      <c r="B11" s="55">
        <v>284318327</v>
      </c>
      <c r="C11" s="56">
        <v>2.2168352664767355E-2</v>
      </c>
      <c r="D11" s="57">
        <v>0</v>
      </c>
      <c r="E11" s="58">
        <v>0</v>
      </c>
    </row>
    <row r="12" spans="1:5" s="66" customFormat="1" ht="18" customHeight="1" x14ac:dyDescent="0.25">
      <c r="A12" s="54">
        <v>2013</v>
      </c>
      <c r="B12" s="55">
        <v>313137887</v>
      </c>
      <c r="C12" s="57">
        <v>0.10136370843234466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93">
        <v>320290885</v>
      </c>
      <c r="C13" s="73">
        <v>2.2842965661322268E-2</v>
      </c>
      <c r="D13" s="57">
        <v>0</v>
      </c>
      <c r="E13" s="58">
        <v>0</v>
      </c>
    </row>
    <row r="14" spans="1:5" s="66" customFormat="1" ht="18" customHeight="1" x14ac:dyDescent="0.25">
      <c r="A14" s="54">
        <v>2015</v>
      </c>
      <c r="B14" s="93">
        <v>327660659</v>
      </c>
      <c r="C14" s="73">
        <v>2.3009627638950869E-2</v>
      </c>
      <c r="D14" s="57">
        <v>0</v>
      </c>
      <c r="E14" s="58">
        <v>0</v>
      </c>
    </row>
    <row r="15" spans="1:5" s="66" customFormat="1" ht="18" customHeight="1" thickBot="1" x14ac:dyDescent="0.3">
      <c r="A15" s="59">
        <v>2016</v>
      </c>
      <c r="B15" s="92">
        <v>336385866</v>
      </c>
      <c r="C15" s="74">
        <v>2.6628790366926447E-2</v>
      </c>
      <c r="D15" s="72">
        <v>0</v>
      </c>
      <c r="E15" s="103">
        <v>0</v>
      </c>
    </row>
    <row r="16" spans="1:5" s="66" customFormat="1" ht="18" customHeight="1" thickTop="1" x14ac:dyDescent="0.25">
      <c r="A16" s="54">
        <v>2017</v>
      </c>
      <c r="B16" s="93">
        <v>344934774</v>
      </c>
      <c r="C16" s="73">
        <v>2.5413992869724122E-2</v>
      </c>
      <c r="D16" s="57">
        <v>-1.2608624337077101E-3</v>
      </c>
      <c r="E16" s="58">
        <v>-435464.35926789045</v>
      </c>
    </row>
    <row r="17" spans="1:5" s="66" customFormat="1" ht="18" customHeight="1" x14ac:dyDescent="0.25">
      <c r="A17" s="54">
        <v>2018</v>
      </c>
      <c r="B17" s="93">
        <v>353611003</v>
      </c>
      <c r="C17" s="73">
        <v>2.5153245349510689E-2</v>
      </c>
      <c r="D17" s="57">
        <v>-1.7895929751998718E-3</v>
      </c>
      <c r="E17" s="58">
        <v>-633954.28706091642</v>
      </c>
    </row>
    <row r="18" spans="1:5" s="66" customFormat="1" ht="18" customHeight="1" x14ac:dyDescent="0.25">
      <c r="A18" s="54">
        <v>2019</v>
      </c>
      <c r="B18" s="93">
        <v>362314319</v>
      </c>
      <c r="C18" s="73">
        <v>2.4612684351340786E-2</v>
      </c>
      <c r="D18" s="57">
        <v>-2.2407126026889879E-3</v>
      </c>
      <c r="E18" s="58">
        <v>-813665.4511487484</v>
      </c>
    </row>
    <row r="19" spans="1:5" s="66" customFormat="1" ht="18" customHeight="1" x14ac:dyDescent="0.25">
      <c r="A19" s="54">
        <v>2020</v>
      </c>
      <c r="B19" s="93">
        <v>370986485</v>
      </c>
      <c r="C19" s="73">
        <v>2.3935476864219707E-2</v>
      </c>
      <c r="D19" s="57">
        <v>-2.8464996227822725E-3</v>
      </c>
      <c r="E19" s="58">
        <v>-1059027.4107350111</v>
      </c>
    </row>
    <row r="20" spans="1:5" s="66" customFormat="1" ht="18" customHeight="1" x14ac:dyDescent="0.25">
      <c r="A20" s="54">
        <v>2021</v>
      </c>
      <c r="B20" s="93">
        <v>379638463</v>
      </c>
      <c r="C20" s="73">
        <v>2.3321544988357257E-2</v>
      </c>
      <c r="D20" s="57">
        <v>-3.6839210421494295E-3</v>
      </c>
      <c r="E20" s="58">
        <v>-1403729.3503462076</v>
      </c>
    </row>
    <row r="21" spans="1:5" s="66" customFormat="1" ht="18" customHeight="1" x14ac:dyDescent="0.25">
      <c r="A21" s="54">
        <v>2022</v>
      </c>
      <c r="B21" s="93">
        <v>388426290</v>
      </c>
      <c r="C21" s="73">
        <v>2.3147883727471452E-2</v>
      </c>
      <c r="D21" s="57">
        <v>-4.891325452274109E-3</v>
      </c>
      <c r="E21" s="58">
        <v>-1909258.2018470764</v>
      </c>
    </row>
    <row r="22" spans="1:5" s="66" customFormat="1" ht="18" customHeight="1" x14ac:dyDescent="0.25">
      <c r="A22" s="54">
        <v>2023</v>
      </c>
      <c r="B22" s="93">
        <v>397306928</v>
      </c>
      <c r="C22" s="73">
        <v>2.2863122884910769E-2</v>
      </c>
      <c r="D22" s="57">
        <v>-6.127460742032409E-3</v>
      </c>
      <c r="E22" s="58">
        <v>-2449491.7685069442</v>
      </c>
    </row>
    <row r="23" spans="1:5" s="66" customFormat="1" ht="18" customHeight="1" x14ac:dyDescent="0.25">
      <c r="A23" s="54">
        <v>2024</v>
      </c>
      <c r="B23" s="93">
        <v>406342680</v>
      </c>
      <c r="C23" s="73">
        <v>2.2742497961173225E-2</v>
      </c>
      <c r="D23" s="57">
        <v>-7.3181142540486022E-3</v>
      </c>
      <c r="E23" s="58">
        <v>-2995584.1858661175</v>
      </c>
    </row>
    <row r="24" spans="1:5" s="66" customFormat="1" ht="18" customHeight="1" x14ac:dyDescent="0.25">
      <c r="A24" s="54">
        <v>2025</v>
      </c>
      <c r="B24" s="93">
        <v>415518726</v>
      </c>
      <c r="C24" s="73">
        <v>2.258203839183226E-2</v>
      </c>
      <c r="D24" s="57">
        <v>-8.5411176985186188E-3</v>
      </c>
      <c r="E24" s="58">
        <v>-3579567.8550644517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3" t="s">
        <v>138</v>
      </c>
      <c r="B26" s="3"/>
      <c r="C26" s="3"/>
    </row>
    <row r="27" spans="1:5" ht="21.75" customHeight="1" x14ac:dyDescent="0.3">
      <c r="A27" s="37" t="s">
        <v>245</v>
      </c>
      <c r="B27" s="3"/>
      <c r="C27" s="3"/>
    </row>
    <row r="28" spans="1:5" ht="21.75" customHeight="1" x14ac:dyDescent="0.3">
      <c r="A28" s="37" t="s">
        <v>226</v>
      </c>
      <c r="B28" s="3"/>
      <c r="C28" s="3"/>
    </row>
    <row r="29" spans="1:5" ht="21.75" customHeight="1" x14ac:dyDescent="0.3">
      <c r="A29" s="96" t="s">
        <v>181</v>
      </c>
      <c r="B29" s="19"/>
      <c r="C29" s="19"/>
    </row>
    <row r="30" spans="1:5" ht="21.75" customHeight="1" x14ac:dyDescent="0.3">
      <c r="A30" s="187" t="str">
        <f>Headings!F29</f>
        <v>Page 29</v>
      </c>
      <c r="B30" s="195"/>
      <c r="C30" s="195"/>
      <c r="D30" s="195"/>
      <c r="E30" s="188"/>
    </row>
    <row r="34" spans="1:2" ht="21.75" customHeight="1" x14ac:dyDescent="0.3">
      <c r="A34" s="37"/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94" t="str">
        <f>Headings!E30</f>
        <v>July 2016 Dev. Disabilities &amp; Mental Health Property Tax Forecast</v>
      </c>
      <c r="B1" s="188"/>
      <c r="C1" s="188"/>
      <c r="D1" s="188"/>
      <c r="E1" s="188"/>
    </row>
    <row r="2" spans="1:5" ht="21.75" customHeight="1" x14ac:dyDescent="0.3">
      <c r="A2" s="194" t="s">
        <v>101</v>
      </c>
      <c r="B2" s="188"/>
      <c r="C2" s="188"/>
      <c r="D2" s="188"/>
      <c r="E2" s="188"/>
    </row>
    <row r="4" spans="1:5" s="24" customFormat="1" ht="66" customHeight="1" x14ac:dyDescent="0.3">
      <c r="A4" s="23" t="s">
        <v>127</v>
      </c>
      <c r="B4" s="41" t="s">
        <v>96</v>
      </c>
      <c r="C4" s="41" t="s">
        <v>39</v>
      </c>
      <c r="D4" s="23" t="str">
        <f>Headings!E51</f>
        <v>% Change from March 2016 Forecast</v>
      </c>
      <c r="E4" s="42" t="str">
        <f>Headings!F51</f>
        <v>$ Change from March 2016 Forecast</v>
      </c>
    </row>
    <row r="5" spans="1:5" s="66" customFormat="1" ht="18" customHeight="1" x14ac:dyDescent="0.25">
      <c r="A5" s="49">
        <v>2006</v>
      </c>
      <c r="B5" s="50">
        <v>4987894</v>
      </c>
      <c r="C5" s="100" t="s">
        <v>94</v>
      </c>
      <c r="D5" s="64">
        <v>0</v>
      </c>
      <c r="E5" s="53">
        <v>0</v>
      </c>
    </row>
    <row r="6" spans="1:5" s="66" customFormat="1" ht="18" customHeight="1" x14ac:dyDescent="0.25">
      <c r="A6" s="54">
        <v>2007</v>
      </c>
      <c r="B6" s="55">
        <v>5148117</v>
      </c>
      <c r="C6" s="56">
        <v>3.2122374693608124E-2</v>
      </c>
      <c r="D6" s="57">
        <v>0</v>
      </c>
      <c r="E6" s="58">
        <v>0</v>
      </c>
    </row>
    <row r="7" spans="1:5" s="66" customFormat="1" ht="18" customHeight="1" x14ac:dyDescent="0.25">
      <c r="A7" s="54">
        <v>2008</v>
      </c>
      <c r="B7" s="55">
        <v>5328411</v>
      </c>
      <c r="C7" s="56">
        <v>3.5021348582404022E-2</v>
      </c>
      <c r="D7" s="57">
        <v>0</v>
      </c>
      <c r="E7" s="58">
        <v>0</v>
      </c>
    </row>
    <row r="8" spans="1:5" s="66" customFormat="1" ht="18" customHeight="1" x14ac:dyDescent="0.25">
      <c r="A8" s="54">
        <v>2009</v>
      </c>
      <c r="B8" s="55">
        <v>5509017</v>
      </c>
      <c r="C8" s="56">
        <v>3.3894907881542924E-2</v>
      </c>
      <c r="D8" s="57">
        <v>0</v>
      </c>
      <c r="E8" s="58">
        <v>0</v>
      </c>
    </row>
    <row r="9" spans="1:5" s="66" customFormat="1" ht="18" customHeight="1" x14ac:dyDescent="0.25">
      <c r="A9" s="54">
        <v>2010</v>
      </c>
      <c r="B9" s="55">
        <v>5640234</v>
      </c>
      <c r="C9" s="56">
        <v>2.3818586873120884E-2</v>
      </c>
      <c r="D9" s="57">
        <v>0</v>
      </c>
      <c r="E9" s="58">
        <v>0</v>
      </c>
    </row>
    <row r="10" spans="1:5" s="66" customFormat="1" ht="18" customHeight="1" x14ac:dyDescent="0.25">
      <c r="A10" s="54">
        <v>2011</v>
      </c>
      <c r="B10" s="55">
        <v>5737359</v>
      </c>
      <c r="C10" s="56">
        <v>1.7220030232788286E-2</v>
      </c>
      <c r="D10" s="57">
        <v>0</v>
      </c>
      <c r="E10" s="58">
        <v>0</v>
      </c>
    </row>
    <row r="11" spans="1:5" s="66" customFormat="1" ht="18" customHeight="1" x14ac:dyDescent="0.25">
      <c r="A11" s="54">
        <v>2012</v>
      </c>
      <c r="B11" s="55">
        <v>5838960</v>
      </c>
      <c r="C11" s="56">
        <v>1.7708670487588396E-2</v>
      </c>
      <c r="D11" s="57">
        <v>0</v>
      </c>
      <c r="E11" s="58">
        <v>0</v>
      </c>
    </row>
    <row r="12" spans="1:5" s="66" customFormat="1" ht="18" customHeight="1" x14ac:dyDescent="0.25">
      <c r="A12" s="54">
        <v>2013</v>
      </c>
      <c r="B12" s="55">
        <v>5944036</v>
      </c>
      <c r="C12" s="57">
        <v>1.7995670461863122E-2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55">
        <v>6068166</v>
      </c>
      <c r="C13" s="56">
        <v>2.0883117127823647E-2</v>
      </c>
      <c r="D13" s="57">
        <v>0</v>
      </c>
      <c r="E13" s="58">
        <v>0</v>
      </c>
    </row>
    <row r="14" spans="1:5" s="66" customFormat="1" ht="18" customHeight="1" x14ac:dyDescent="0.25">
      <c r="A14" s="54">
        <v>2015</v>
      </c>
      <c r="B14" s="55">
        <v>6196773</v>
      </c>
      <c r="C14" s="56">
        <v>2.1193718167894504E-2</v>
      </c>
      <c r="D14" s="57">
        <v>0</v>
      </c>
      <c r="E14" s="58">
        <v>0</v>
      </c>
    </row>
    <row r="15" spans="1:5" s="66" customFormat="1" ht="18" customHeight="1" thickBot="1" x14ac:dyDescent="0.3">
      <c r="A15" s="59">
        <v>2016</v>
      </c>
      <c r="B15" s="60">
        <v>6366874</v>
      </c>
      <c r="C15" s="61">
        <v>2.7449932408368127E-2</v>
      </c>
      <c r="D15" s="72">
        <v>0</v>
      </c>
      <c r="E15" s="103">
        <v>0</v>
      </c>
    </row>
    <row r="16" spans="1:5" s="66" customFormat="1" ht="18" customHeight="1" thickTop="1" x14ac:dyDescent="0.25">
      <c r="A16" s="54">
        <v>2017</v>
      </c>
      <c r="B16" s="55">
        <v>6531581</v>
      </c>
      <c r="C16" s="56">
        <v>2.5869366976635666E-2</v>
      </c>
      <c r="D16" s="57">
        <v>-1.2661824435288294E-3</v>
      </c>
      <c r="E16" s="58">
        <v>-8280.6580144856125</v>
      </c>
    </row>
    <row r="17" spans="1:5" s="66" customFormat="1" ht="18" customHeight="1" x14ac:dyDescent="0.25">
      <c r="A17" s="54">
        <v>2018</v>
      </c>
      <c r="B17" s="55">
        <v>6695042</v>
      </c>
      <c r="C17" s="56">
        <v>2.5026253214956773E-2</v>
      </c>
      <c r="D17" s="57">
        <v>-1.8173577404155816E-3</v>
      </c>
      <c r="E17" s="58">
        <v>-12189.438972375356</v>
      </c>
    </row>
    <row r="18" spans="1:5" s="66" customFormat="1" ht="18" customHeight="1" x14ac:dyDescent="0.25">
      <c r="A18" s="54">
        <v>2019</v>
      </c>
      <c r="B18" s="55">
        <v>6859178</v>
      </c>
      <c r="C18" s="56">
        <v>2.4516052326482685E-2</v>
      </c>
      <c r="D18" s="57">
        <v>-2.2798129126179179E-3</v>
      </c>
      <c r="E18" s="58">
        <v>-15673.374936910346</v>
      </c>
    </row>
    <row r="19" spans="1:5" s="66" customFormat="1" ht="18" customHeight="1" x14ac:dyDescent="0.25">
      <c r="A19" s="54">
        <v>2020</v>
      </c>
      <c r="B19" s="55">
        <v>7022638</v>
      </c>
      <c r="C19" s="56">
        <v>2.3830843870796148E-2</v>
      </c>
      <c r="D19" s="57">
        <v>-2.8818217860960837E-3</v>
      </c>
      <c r="E19" s="58">
        <v>-20296.482028356753</v>
      </c>
    </row>
    <row r="20" spans="1:5" s="66" customFormat="1" ht="18" customHeight="1" x14ac:dyDescent="0.25">
      <c r="A20" s="54">
        <v>2021</v>
      </c>
      <c r="B20" s="55">
        <v>7185592</v>
      </c>
      <c r="C20" s="56">
        <v>2.3204100795171323E-2</v>
      </c>
      <c r="D20" s="57">
        <v>-3.7096748218440334E-3</v>
      </c>
      <c r="E20" s="58">
        <v>-26755.463792823255</v>
      </c>
    </row>
    <row r="21" spans="1:5" s="66" customFormat="1" ht="18" customHeight="1" x14ac:dyDescent="0.25">
      <c r="A21" s="54">
        <v>2022</v>
      </c>
      <c r="B21" s="55">
        <v>7350979</v>
      </c>
      <c r="C21" s="56">
        <v>2.301647519090988E-2</v>
      </c>
      <c r="D21" s="57">
        <v>-4.913718112787846E-3</v>
      </c>
      <c r="E21" s="58">
        <v>-36299.001721257344</v>
      </c>
    </row>
    <row r="22" spans="1:5" s="66" customFormat="1" ht="18" customHeight="1" x14ac:dyDescent="0.25">
      <c r="A22" s="54">
        <v>2023</v>
      </c>
      <c r="B22" s="55">
        <v>7518072</v>
      </c>
      <c r="C22" s="56">
        <v>2.2730713827369131E-2</v>
      </c>
      <c r="D22" s="57">
        <v>-6.1613978598243913E-3</v>
      </c>
      <c r="E22" s="58">
        <v>-46609.009381457232</v>
      </c>
    </row>
    <row r="23" spans="1:5" s="66" customFormat="1" ht="18" customHeight="1" x14ac:dyDescent="0.25">
      <c r="A23" s="54">
        <v>2024</v>
      </c>
      <c r="B23" s="55">
        <v>7688042</v>
      </c>
      <c r="C23" s="56">
        <v>2.2608189972109782E-2</v>
      </c>
      <c r="D23" s="57">
        <v>-7.3651714779990884E-3</v>
      </c>
      <c r="E23" s="58">
        <v>-57043.885659714229</v>
      </c>
    </row>
    <row r="24" spans="1:5" s="66" customFormat="1" ht="18" customHeight="1" x14ac:dyDescent="0.25">
      <c r="A24" s="54">
        <v>2025</v>
      </c>
      <c r="B24" s="55">
        <v>7860593</v>
      </c>
      <c r="C24" s="56">
        <v>2.2444076137981606E-2</v>
      </c>
      <c r="D24" s="57">
        <v>-8.6026627522248766E-3</v>
      </c>
      <c r="E24" s="58">
        <v>-68208.807983310893</v>
      </c>
    </row>
    <row r="25" spans="1:5" ht="21.75" customHeight="1" x14ac:dyDescent="0.3">
      <c r="A25" s="32" t="s">
        <v>4</v>
      </c>
      <c r="B25" s="3"/>
      <c r="C25" s="19"/>
    </row>
    <row r="26" spans="1:5" ht="21.75" customHeight="1" x14ac:dyDescent="0.3">
      <c r="A26" s="33" t="s">
        <v>138</v>
      </c>
      <c r="B26" s="3"/>
      <c r="C26" s="3"/>
    </row>
    <row r="27" spans="1:5" ht="21.75" customHeight="1" x14ac:dyDescent="0.3">
      <c r="A27" s="33"/>
      <c r="B27" s="3"/>
      <c r="C27" s="3"/>
    </row>
    <row r="28" spans="1:5" ht="21.75" customHeight="1" x14ac:dyDescent="0.3">
      <c r="A28" s="167"/>
      <c r="B28" s="3"/>
      <c r="C28" s="3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87" t="str">
        <f>Headings!F30</f>
        <v>Page 30</v>
      </c>
      <c r="B30" s="195"/>
      <c r="C30" s="195"/>
      <c r="D30" s="195"/>
      <c r="E30" s="188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94" t="str">
        <f>Headings!E31</f>
        <v>July 2016 Veterans Aid Property Tax Forecast</v>
      </c>
      <c r="B1" s="188"/>
      <c r="C1" s="188"/>
      <c r="D1" s="188"/>
      <c r="E1" s="188"/>
    </row>
    <row r="2" spans="1:5" ht="21.75" customHeight="1" x14ac:dyDescent="0.3">
      <c r="A2" s="194" t="s">
        <v>101</v>
      </c>
      <c r="B2" s="188"/>
      <c r="C2" s="188"/>
      <c r="D2" s="188"/>
      <c r="E2" s="188"/>
    </row>
    <row r="4" spans="1:5" s="24" customFormat="1" ht="66" customHeight="1" x14ac:dyDescent="0.3">
      <c r="A4" s="23" t="s">
        <v>127</v>
      </c>
      <c r="B4" s="41" t="s">
        <v>96</v>
      </c>
      <c r="C4" s="41" t="s">
        <v>39</v>
      </c>
      <c r="D4" s="23" t="str">
        <f>Headings!E51</f>
        <v>% Change from March 2016 Forecast</v>
      </c>
      <c r="E4" s="42" t="str">
        <f>Headings!F51</f>
        <v>$ Change from March 2016 Forecast</v>
      </c>
    </row>
    <row r="5" spans="1:5" s="66" customFormat="1" ht="18" customHeight="1" x14ac:dyDescent="0.25">
      <c r="A5" s="49">
        <v>2006</v>
      </c>
      <c r="B5" s="50">
        <v>2244552</v>
      </c>
      <c r="C5" s="100" t="s">
        <v>94</v>
      </c>
      <c r="D5" s="64">
        <v>0</v>
      </c>
      <c r="E5" s="53">
        <v>0</v>
      </c>
    </row>
    <row r="6" spans="1:5" s="66" customFormat="1" ht="18" customHeight="1" x14ac:dyDescent="0.25">
      <c r="A6" s="54">
        <v>2007</v>
      </c>
      <c r="B6" s="55">
        <v>2316652</v>
      </c>
      <c r="C6" s="56">
        <v>3.2122223053865584E-2</v>
      </c>
      <c r="D6" s="57">
        <v>0</v>
      </c>
      <c r="E6" s="58">
        <v>0</v>
      </c>
    </row>
    <row r="7" spans="1:5" s="66" customFormat="1" ht="18" customHeight="1" x14ac:dyDescent="0.25">
      <c r="A7" s="54">
        <v>2008</v>
      </c>
      <c r="B7" s="55">
        <v>2397784</v>
      </c>
      <c r="C7" s="56">
        <v>3.5021228911377378E-2</v>
      </c>
      <c r="D7" s="57">
        <v>0</v>
      </c>
      <c r="E7" s="58">
        <v>0</v>
      </c>
    </row>
    <row r="8" spans="1:5" s="66" customFormat="1" ht="18" customHeight="1" x14ac:dyDescent="0.25">
      <c r="A8" s="54">
        <v>2009</v>
      </c>
      <c r="B8" s="55">
        <v>2479057</v>
      </c>
      <c r="C8" s="56">
        <v>3.3895046426200226E-2</v>
      </c>
      <c r="D8" s="57">
        <v>0</v>
      </c>
      <c r="E8" s="58">
        <v>0</v>
      </c>
    </row>
    <row r="9" spans="1:5" s="66" customFormat="1" ht="18" customHeight="1" x14ac:dyDescent="0.25">
      <c r="A9" s="54">
        <v>2010</v>
      </c>
      <c r="B9" s="55">
        <v>2538104</v>
      </c>
      <c r="C9" s="56">
        <v>2.3818330921798081E-2</v>
      </c>
      <c r="D9" s="57">
        <v>0</v>
      </c>
      <c r="E9" s="58">
        <v>0</v>
      </c>
    </row>
    <row r="10" spans="1:5" s="66" customFormat="1" ht="18" customHeight="1" x14ac:dyDescent="0.25">
      <c r="A10" s="54">
        <v>2011</v>
      </c>
      <c r="B10" s="55">
        <v>2556438</v>
      </c>
      <c r="C10" s="56">
        <v>7.2235022678346361E-3</v>
      </c>
      <c r="D10" s="57">
        <v>0</v>
      </c>
      <c r="E10" s="58">
        <v>0</v>
      </c>
    </row>
    <row r="11" spans="1:5" s="66" customFormat="1" ht="18" customHeight="1" x14ac:dyDescent="0.25">
      <c r="A11" s="54">
        <v>2012</v>
      </c>
      <c r="B11" s="55">
        <v>2601709</v>
      </c>
      <c r="C11" s="56">
        <v>1.7708624265481809E-2</v>
      </c>
      <c r="D11" s="57">
        <v>0</v>
      </c>
      <c r="E11" s="58">
        <v>0</v>
      </c>
    </row>
    <row r="12" spans="1:5" s="66" customFormat="1" ht="18" customHeight="1" x14ac:dyDescent="0.25">
      <c r="A12" s="54">
        <v>2013</v>
      </c>
      <c r="B12" s="55">
        <v>2648529</v>
      </c>
      <c r="C12" s="57">
        <v>1.7995863488191821E-2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55">
        <v>2703839</v>
      </c>
      <c r="C13" s="56">
        <v>2.088329030945113E-2</v>
      </c>
      <c r="D13" s="57">
        <v>0</v>
      </c>
      <c r="E13" s="58">
        <v>0</v>
      </c>
    </row>
    <row r="14" spans="1:5" s="66" customFormat="1" ht="18" customHeight="1" x14ac:dyDescent="0.25">
      <c r="A14" s="54">
        <v>2015</v>
      </c>
      <c r="B14" s="55">
        <v>2761143</v>
      </c>
      <c r="C14" s="56">
        <v>2.1193569587538263E-2</v>
      </c>
      <c r="D14" s="57">
        <v>0</v>
      </c>
      <c r="E14" s="58">
        <v>0</v>
      </c>
    </row>
    <row r="15" spans="1:5" s="66" customFormat="1" ht="18" customHeight="1" thickBot="1" x14ac:dyDescent="0.3">
      <c r="A15" s="59">
        <v>2016</v>
      </c>
      <c r="B15" s="60">
        <v>2836936</v>
      </c>
      <c r="C15" s="61">
        <v>2.7449864059920115E-2</v>
      </c>
      <c r="D15" s="72">
        <v>0</v>
      </c>
      <c r="E15" s="103">
        <v>0</v>
      </c>
    </row>
    <row r="16" spans="1:5" s="66" customFormat="1" ht="18" customHeight="1" thickTop="1" x14ac:dyDescent="0.25">
      <c r="A16" s="54">
        <v>2017</v>
      </c>
      <c r="B16" s="55">
        <v>2910326</v>
      </c>
      <c r="C16" s="56">
        <v>2.5869459162984221E-2</v>
      </c>
      <c r="D16" s="57">
        <v>-1.2660926956262752E-3</v>
      </c>
      <c r="E16" s="58">
        <v>-3689.4136301395483</v>
      </c>
    </row>
    <row r="17" spans="1:5" s="66" customFormat="1" ht="18" customHeight="1" x14ac:dyDescent="0.25">
      <c r="A17" s="54">
        <v>2018</v>
      </c>
      <c r="B17" s="55">
        <v>2983160</v>
      </c>
      <c r="C17" s="56">
        <v>2.5026062372394131E-2</v>
      </c>
      <c r="D17" s="57">
        <v>-1.8174538867952172E-3</v>
      </c>
      <c r="E17" s="58">
        <v>-5431.6274693878368</v>
      </c>
    </row>
    <row r="18" spans="1:5" s="66" customFormat="1" ht="18" customHeight="1" x14ac:dyDescent="0.25">
      <c r="A18" s="54">
        <v>2019</v>
      </c>
      <c r="B18" s="55">
        <v>3056295</v>
      </c>
      <c r="C18" s="56">
        <v>2.4515949530028669E-2</v>
      </c>
      <c r="D18" s="57">
        <v>-2.2800091222917596E-3</v>
      </c>
      <c r="E18" s="58">
        <v>-6984.3047589780763</v>
      </c>
    </row>
    <row r="19" spans="1:5" s="66" customFormat="1" ht="18" customHeight="1" x14ac:dyDescent="0.25">
      <c r="A19" s="54">
        <v>2020</v>
      </c>
      <c r="B19" s="55">
        <v>3129130</v>
      </c>
      <c r="C19" s="56">
        <v>2.3831141954556045E-2</v>
      </c>
      <c r="D19" s="57">
        <v>-2.8817275709500656E-3</v>
      </c>
      <c r="E19" s="58">
        <v>-9043.3606959385797</v>
      </c>
    </row>
    <row r="20" spans="1:5" s="66" customFormat="1" ht="18" customHeight="1" x14ac:dyDescent="0.25">
      <c r="A20" s="54">
        <v>2021</v>
      </c>
      <c r="B20" s="55">
        <v>3201738</v>
      </c>
      <c r="C20" s="56">
        <v>2.3203893734041081E-2</v>
      </c>
      <c r="D20" s="57">
        <v>-3.7097822996513541E-3</v>
      </c>
      <c r="E20" s="58">
        <v>-11921.978906846605</v>
      </c>
    </row>
    <row r="21" spans="1:5" s="66" customFormat="1" ht="18" customHeight="1" x14ac:dyDescent="0.25">
      <c r="A21" s="54">
        <v>2022</v>
      </c>
      <c r="B21" s="55">
        <v>3275431</v>
      </c>
      <c r="C21" s="56">
        <v>2.3016561629964682E-2</v>
      </c>
      <c r="D21" s="57">
        <v>-4.9137413816014996E-3</v>
      </c>
      <c r="E21" s="58">
        <v>-16174.096172955353</v>
      </c>
    </row>
    <row r="22" spans="1:5" s="66" customFormat="1" ht="18" customHeight="1" x14ac:dyDescent="0.25">
      <c r="A22" s="54">
        <v>2023</v>
      </c>
      <c r="B22" s="55">
        <v>3349884</v>
      </c>
      <c r="C22" s="56">
        <v>2.27307490220372E-2</v>
      </c>
      <c r="D22" s="57">
        <v>-6.1613868990437748E-3</v>
      </c>
      <c r="E22" s="58">
        <v>-20767.890398739837</v>
      </c>
    </row>
    <row r="23" spans="1:5" s="66" customFormat="1" ht="18" customHeight="1" x14ac:dyDescent="0.25">
      <c r="A23" s="54">
        <v>2024</v>
      </c>
      <c r="B23" s="55">
        <v>3425619</v>
      </c>
      <c r="C23" s="56">
        <v>2.260824553924845E-2</v>
      </c>
      <c r="D23" s="57">
        <v>-7.3651065920670167E-3</v>
      </c>
      <c r="E23" s="58">
        <v>-25417.249833107926</v>
      </c>
    </row>
    <row r="24" spans="1:5" s="66" customFormat="1" ht="18" customHeight="1" x14ac:dyDescent="0.25">
      <c r="A24" s="54">
        <v>2025</v>
      </c>
      <c r="B24" s="55">
        <v>3502504</v>
      </c>
      <c r="C24" s="56">
        <v>2.2444118858518713E-2</v>
      </c>
      <c r="D24" s="57">
        <v>-8.6025565238628809E-3</v>
      </c>
      <c r="E24" s="58">
        <v>-30391.936990889721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138</v>
      </c>
      <c r="B26" s="3"/>
      <c r="C26" s="3"/>
    </row>
    <row r="27" spans="1:5" ht="21.75" customHeight="1" x14ac:dyDescent="0.3">
      <c r="A27" s="37"/>
      <c r="B27" s="3"/>
      <c r="C27" s="3"/>
    </row>
    <row r="28" spans="1:5" ht="21.75" customHeight="1" x14ac:dyDescent="0.3">
      <c r="A28" s="37"/>
      <c r="B28" s="3"/>
      <c r="C28" s="3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87" t="str">
        <f>Headings!F31</f>
        <v>Page 31</v>
      </c>
      <c r="B30" s="195"/>
      <c r="C30" s="195"/>
      <c r="D30" s="195"/>
      <c r="E30" s="188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94" t="str">
        <f>Headings!E32</f>
        <v>July 2016 Inter County River Improvement Property Tax Forecast</v>
      </c>
      <c r="B1" s="194"/>
      <c r="C1" s="194"/>
      <c r="D1" s="194"/>
      <c r="E1" s="188"/>
    </row>
    <row r="2" spans="1:5" ht="21.75" customHeight="1" x14ac:dyDescent="0.3">
      <c r="A2" s="194" t="s">
        <v>101</v>
      </c>
      <c r="B2" s="194"/>
      <c r="C2" s="194"/>
      <c r="D2" s="194"/>
      <c r="E2" s="188"/>
    </row>
    <row r="4" spans="1:5" s="24" customFormat="1" ht="66" customHeight="1" x14ac:dyDescent="0.3">
      <c r="A4" s="23" t="s">
        <v>127</v>
      </c>
      <c r="B4" s="41" t="s">
        <v>96</v>
      </c>
      <c r="C4" s="41" t="s">
        <v>39</v>
      </c>
      <c r="D4" s="23" t="str">
        <f>Headings!E51</f>
        <v>% Change from March 2016 Forecast</v>
      </c>
      <c r="E4" s="42" t="str">
        <f>Headings!F51</f>
        <v>$ Change from March 2016 Forecast</v>
      </c>
    </row>
    <row r="5" spans="1:5" s="66" customFormat="1" ht="18" customHeight="1" x14ac:dyDescent="0.25">
      <c r="A5" s="49">
        <v>2006</v>
      </c>
      <c r="B5" s="50">
        <v>50000</v>
      </c>
      <c r="C5" s="51">
        <v>0</v>
      </c>
      <c r="D5" s="64">
        <v>0</v>
      </c>
      <c r="E5" s="53">
        <v>0</v>
      </c>
    </row>
    <row r="6" spans="1:5" s="66" customFormat="1" ht="18" customHeight="1" x14ac:dyDescent="0.25">
      <c r="A6" s="54">
        <v>2007</v>
      </c>
      <c r="B6" s="55">
        <v>50000</v>
      </c>
      <c r="C6" s="56">
        <v>0</v>
      </c>
      <c r="D6" s="57">
        <v>0</v>
      </c>
      <c r="E6" s="58">
        <v>0</v>
      </c>
    </row>
    <row r="7" spans="1:5" s="66" customFormat="1" ht="18" customHeight="1" x14ac:dyDescent="0.25">
      <c r="A7" s="54">
        <v>2008</v>
      </c>
      <c r="B7" s="55">
        <v>50000</v>
      </c>
      <c r="C7" s="56">
        <v>0</v>
      </c>
      <c r="D7" s="57">
        <v>0</v>
      </c>
      <c r="E7" s="58">
        <v>0</v>
      </c>
    </row>
    <row r="8" spans="1:5" s="66" customFormat="1" ht="18" customHeight="1" x14ac:dyDescent="0.25">
      <c r="A8" s="54">
        <v>2009</v>
      </c>
      <c r="B8" s="55">
        <v>50000</v>
      </c>
      <c r="C8" s="56">
        <v>0</v>
      </c>
      <c r="D8" s="57">
        <v>0</v>
      </c>
      <c r="E8" s="58">
        <v>0</v>
      </c>
    </row>
    <row r="9" spans="1:5" s="66" customFormat="1" ht="18" customHeight="1" x14ac:dyDescent="0.25">
      <c r="A9" s="54">
        <v>2010</v>
      </c>
      <c r="B9" s="55">
        <v>50000</v>
      </c>
      <c r="C9" s="56">
        <v>0</v>
      </c>
      <c r="D9" s="57">
        <v>0</v>
      </c>
      <c r="E9" s="58">
        <v>0</v>
      </c>
    </row>
    <row r="10" spans="1:5" s="66" customFormat="1" ht="18" customHeight="1" x14ac:dyDescent="0.25">
      <c r="A10" s="54">
        <v>2011</v>
      </c>
      <c r="B10" s="55">
        <v>50000</v>
      </c>
      <c r="C10" s="56">
        <v>0</v>
      </c>
      <c r="D10" s="57">
        <v>0</v>
      </c>
      <c r="E10" s="58">
        <v>0</v>
      </c>
    </row>
    <row r="11" spans="1:5" s="66" customFormat="1" ht="18" customHeight="1" x14ac:dyDescent="0.25">
      <c r="A11" s="54">
        <v>2012</v>
      </c>
      <c r="B11" s="55">
        <v>50000</v>
      </c>
      <c r="C11" s="56">
        <v>0</v>
      </c>
      <c r="D11" s="57">
        <v>0</v>
      </c>
      <c r="E11" s="58">
        <v>0</v>
      </c>
    </row>
    <row r="12" spans="1:5" s="66" customFormat="1" ht="18" customHeight="1" x14ac:dyDescent="0.25">
      <c r="A12" s="54">
        <v>2013</v>
      </c>
      <c r="B12" s="55">
        <v>50000</v>
      </c>
      <c r="C12" s="57">
        <v>0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55">
        <v>50000</v>
      </c>
      <c r="C13" s="56">
        <v>0</v>
      </c>
      <c r="D13" s="57">
        <v>0</v>
      </c>
      <c r="E13" s="58">
        <v>0</v>
      </c>
    </row>
    <row r="14" spans="1:5" s="66" customFormat="1" ht="18" customHeight="1" x14ac:dyDescent="0.25">
      <c r="A14" s="54">
        <v>2015</v>
      </c>
      <c r="B14" s="55">
        <v>49873</v>
      </c>
      <c r="C14" s="56">
        <v>-2.5399999999999867E-3</v>
      </c>
      <c r="D14" s="57">
        <v>0</v>
      </c>
      <c r="E14" s="58">
        <v>0</v>
      </c>
    </row>
    <row r="15" spans="1:5" s="66" customFormat="1" ht="18" customHeight="1" thickBot="1" x14ac:dyDescent="0.3">
      <c r="A15" s="59">
        <v>2016</v>
      </c>
      <c r="B15" s="60">
        <v>50000</v>
      </c>
      <c r="C15" s="61">
        <v>2.546468028793214E-3</v>
      </c>
      <c r="D15" s="72">
        <v>0</v>
      </c>
      <c r="E15" s="103">
        <v>0</v>
      </c>
    </row>
    <row r="16" spans="1:5" s="66" customFormat="1" ht="18" customHeight="1" thickTop="1" x14ac:dyDescent="0.25">
      <c r="A16" s="54">
        <v>2017</v>
      </c>
      <c r="B16" s="55">
        <v>50000</v>
      </c>
      <c r="C16" s="56">
        <v>0</v>
      </c>
      <c r="D16" s="57">
        <v>0</v>
      </c>
      <c r="E16" s="58">
        <v>0</v>
      </c>
    </row>
    <row r="17" spans="1:5" s="66" customFormat="1" ht="18" customHeight="1" x14ac:dyDescent="0.25">
      <c r="A17" s="54">
        <v>2018</v>
      </c>
      <c r="B17" s="55">
        <v>50000</v>
      </c>
      <c r="C17" s="56">
        <v>0</v>
      </c>
      <c r="D17" s="57">
        <v>0</v>
      </c>
      <c r="E17" s="58">
        <v>0</v>
      </c>
    </row>
    <row r="18" spans="1:5" s="66" customFormat="1" ht="18" customHeight="1" x14ac:dyDescent="0.25">
      <c r="A18" s="54">
        <v>2019</v>
      </c>
      <c r="B18" s="55">
        <v>50000</v>
      </c>
      <c r="C18" s="56">
        <v>0</v>
      </c>
      <c r="D18" s="57">
        <v>0</v>
      </c>
      <c r="E18" s="58">
        <v>0</v>
      </c>
    </row>
    <row r="19" spans="1:5" s="66" customFormat="1" ht="18" customHeight="1" x14ac:dyDescent="0.25">
      <c r="A19" s="54">
        <v>2020</v>
      </c>
      <c r="B19" s="55">
        <v>50000</v>
      </c>
      <c r="C19" s="56">
        <v>0</v>
      </c>
      <c r="D19" s="57">
        <v>0</v>
      </c>
      <c r="E19" s="58">
        <v>0</v>
      </c>
    </row>
    <row r="20" spans="1:5" s="66" customFormat="1" ht="18" customHeight="1" x14ac:dyDescent="0.25">
      <c r="A20" s="54">
        <v>2021</v>
      </c>
      <c r="B20" s="55">
        <v>50000</v>
      </c>
      <c r="C20" s="56">
        <v>0</v>
      </c>
      <c r="D20" s="57">
        <v>0</v>
      </c>
      <c r="E20" s="58">
        <v>0</v>
      </c>
    </row>
    <row r="21" spans="1:5" s="66" customFormat="1" ht="18" customHeight="1" x14ac:dyDescent="0.25">
      <c r="A21" s="54">
        <v>2022</v>
      </c>
      <c r="B21" s="55">
        <v>50000</v>
      </c>
      <c r="C21" s="56">
        <v>0</v>
      </c>
      <c r="D21" s="57">
        <v>0</v>
      </c>
      <c r="E21" s="58">
        <v>0</v>
      </c>
    </row>
    <row r="22" spans="1:5" s="66" customFormat="1" ht="18" customHeight="1" x14ac:dyDescent="0.25">
      <c r="A22" s="54">
        <v>2023</v>
      </c>
      <c r="B22" s="55">
        <v>50000</v>
      </c>
      <c r="C22" s="56">
        <v>0</v>
      </c>
      <c r="D22" s="57">
        <v>0</v>
      </c>
      <c r="E22" s="58">
        <v>0</v>
      </c>
    </row>
    <row r="23" spans="1:5" s="66" customFormat="1" ht="18" customHeight="1" x14ac:dyDescent="0.25">
      <c r="A23" s="54">
        <v>2024</v>
      </c>
      <c r="B23" s="55">
        <v>50000</v>
      </c>
      <c r="C23" s="56">
        <v>0</v>
      </c>
      <c r="D23" s="57">
        <v>0</v>
      </c>
      <c r="E23" s="58">
        <v>0</v>
      </c>
    </row>
    <row r="24" spans="1:5" ht="18" customHeight="1" x14ac:dyDescent="0.3">
      <c r="A24" s="54">
        <v>2025</v>
      </c>
      <c r="B24" s="55">
        <v>50000</v>
      </c>
      <c r="C24" s="56">
        <v>0</v>
      </c>
      <c r="D24" s="57">
        <v>0</v>
      </c>
      <c r="E24" s="58">
        <v>0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138</v>
      </c>
      <c r="B26" s="3"/>
      <c r="C26" s="3"/>
    </row>
    <row r="27" spans="1:5" ht="21.75" customHeight="1" x14ac:dyDescent="0.3">
      <c r="A27" s="37"/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87" t="str">
        <f>Headings!F32</f>
        <v>Page 32</v>
      </c>
      <c r="B30" s="187"/>
      <c r="C30" s="187"/>
      <c r="D30" s="187"/>
      <c r="E30" s="202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94" t="str">
        <f>Headings!E33</f>
        <v>July 2016 AFIS Lid Lift Forecast</v>
      </c>
      <c r="B1" s="188"/>
      <c r="C1" s="188"/>
      <c r="D1" s="188"/>
      <c r="E1" s="188"/>
    </row>
    <row r="2" spans="1:5" ht="21.75" customHeight="1" x14ac:dyDescent="0.3">
      <c r="A2" s="194" t="s">
        <v>101</v>
      </c>
      <c r="B2" s="188"/>
      <c r="C2" s="188"/>
      <c r="D2" s="188"/>
      <c r="E2" s="188"/>
    </row>
    <row r="4" spans="1:5" s="24" customFormat="1" ht="66" customHeight="1" x14ac:dyDescent="0.3">
      <c r="A4" s="23" t="s">
        <v>127</v>
      </c>
      <c r="B4" s="41" t="s">
        <v>96</v>
      </c>
      <c r="C4" s="41" t="s">
        <v>39</v>
      </c>
      <c r="D4" s="23" t="str">
        <f>Headings!E51</f>
        <v>% Change from March 2016 Forecast</v>
      </c>
      <c r="E4" s="42" t="str">
        <f>Headings!F51</f>
        <v>$ Change from March 2016 Forecast</v>
      </c>
    </row>
    <row r="5" spans="1:5" s="66" customFormat="1" ht="18" customHeight="1" x14ac:dyDescent="0.25">
      <c r="A5" s="49">
        <v>2006</v>
      </c>
      <c r="B5" s="50" t="s">
        <v>94</v>
      </c>
      <c r="C5" s="51" t="s">
        <v>94</v>
      </c>
      <c r="D5" s="112" t="s">
        <v>94</v>
      </c>
      <c r="E5" s="145" t="s">
        <v>94</v>
      </c>
    </row>
    <row r="6" spans="1:5" s="66" customFormat="1" ht="18" customHeight="1" x14ac:dyDescent="0.25">
      <c r="A6" s="54">
        <v>2007</v>
      </c>
      <c r="B6" s="55">
        <v>16877743</v>
      </c>
      <c r="C6" s="56" t="s">
        <v>94</v>
      </c>
      <c r="D6" s="57">
        <v>0</v>
      </c>
      <c r="E6" s="58">
        <v>0</v>
      </c>
    </row>
    <row r="7" spans="1:5" s="66" customFormat="1" ht="18" customHeight="1" x14ac:dyDescent="0.25">
      <c r="A7" s="54">
        <v>2008</v>
      </c>
      <c r="B7" s="55">
        <v>17468824</v>
      </c>
      <c r="C7" s="56">
        <v>3.5021329569954851E-2</v>
      </c>
      <c r="D7" s="57">
        <v>0</v>
      </c>
      <c r="E7" s="58">
        <v>0</v>
      </c>
    </row>
    <row r="8" spans="1:5" s="66" customFormat="1" ht="18" customHeight="1" x14ac:dyDescent="0.25">
      <c r="A8" s="54">
        <v>2009</v>
      </c>
      <c r="B8" s="55">
        <v>17234054</v>
      </c>
      <c r="C8" s="56">
        <v>-1.3439370618193891E-2</v>
      </c>
      <c r="D8" s="57">
        <v>0</v>
      </c>
      <c r="E8" s="58">
        <v>0</v>
      </c>
    </row>
    <row r="9" spans="1:5" s="66" customFormat="1" ht="18" customHeight="1" x14ac:dyDescent="0.25">
      <c r="A9" s="54">
        <v>2010</v>
      </c>
      <c r="B9" s="55">
        <v>15555595</v>
      </c>
      <c r="C9" s="56">
        <v>-9.7392000744572327E-2</v>
      </c>
      <c r="D9" s="57">
        <v>0</v>
      </c>
      <c r="E9" s="58">
        <v>0</v>
      </c>
    </row>
    <row r="10" spans="1:5" s="66" customFormat="1" ht="18" customHeight="1" x14ac:dyDescent="0.25">
      <c r="A10" s="54">
        <v>2011</v>
      </c>
      <c r="B10" s="55">
        <v>11592601</v>
      </c>
      <c r="C10" s="56">
        <v>-0.25476325399317734</v>
      </c>
      <c r="D10" s="57">
        <v>0</v>
      </c>
      <c r="E10" s="58">
        <v>0</v>
      </c>
    </row>
    <row r="11" spans="1:5" s="66" customFormat="1" ht="18" customHeight="1" x14ac:dyDescent="0.25">
      <c r="A11" s="54">
        <v>2012</v>
      </c>
      <c r="B11" s="55">
        <v>11212493</v>
      </c>
      <c r="C11" s="56">
        <v>-3.2788845229815067E-2</v>
      </c>
      <c r="D11" s="57">
        <v>0</v>
      </c>
      <c r="E11" s="58">
        <v>0</v>
      </c>
    </row>
    <row r="12" spans="1:5" s="66" customFormat="1" ht="18" customHeight="1" x14ac:dyDescent="0.25">
      <c r="A12" s="54">
        <v>2013</v>
      </c>
      <c r="B12" s="55">
        <v>18528341</v>
      </c>
      <c r="C12" s="56">
        <v>0.65247291570215471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55">
        <v>18945323</v>
      </c>
      <c r="C13" s="56">
        <v>2.2505090984670462E-2</v>
      </c>
      <c r="D13" s="57">
        <v>0</v>
      </c>
      <c r="E13" s="58">
        <v>0</v>
      </c>
    </row>
    <row r="14" spans="1:5" s="66" customFormat="1" ht="18" customHeight="1" x14ac:dyDescent="0.25">
      <c r="A14" s="54">
        <v>2015</v>
      </c>
      <c r="B14" s="55">
        <v>19590000</v>
      </c>
      <c r="C14" s="56">
        <v>3.4028292893185208E-2</v>
      </c>
      <c r="D14" s="57">
        <v>0</v>
      </c>
      <c r="E14" s="58">
        <v>0</v>
      </c>
    </row>
    <row r="15" spans="1:5" s="66" customFormat="1" ht="18" customHeight="1" thickBot="1" x14ac:dyDescent="0.3">
      <c r="A15" s="59">
        <v>2016</v>
      </c>
      <c r="B15" s="60">
        <v>20234950</v>
      </c>
      <c r="C15" s="61">
        <v>3.2922409392547314E-2</v>
      </c>
      <c r="D15" s="72">
        <v>0</v>
      </c>
      <c r="E15" s="103">
        <v>0</v>
      </c>
    </row>
    <row r="16" spans="1:5" s="66" customFormat="1" ht="18" customHeight="1" thickTop="1" x14ac:dyDescent="0.25">
      <c r="A16" s="54">
        <v>2017</v>
      </c>
      <c r="B16" s="55">
        <v>20916693</v>
      </c>
      <c r="C16" s="56">
        <v>3.3691360739710241E-2</v>
      </c>
      <c r="D16" s="57">
        <v>4.8227177649158293E-3</v>
      </c>
      <c r="E16" s="58">
        <v>100391.14873792976</v>
      </c>
    </row>
    <row r="17" spans="1:5" s="66" customFormat="1" ht="18" customHeight="1" x14ac:dyDescent="0.25">
      <c r="A17" s="54">
        <v>2018</v>
      </c>
      <c r="B17" s="55">
        <v>21823645</v>
      </c>
      <c r="C17" s="56">
        <v>4.336020039114219E-2</v>
      </c>
      <c r="D17" s="57">
        <v>7.0646693439146979E-3</v>
      </c>
      <c r="E17" s="58">
        <v>153095.26835492998</v>
      </c>
    </row>
    <row r="18" spans="1:5" s="66" customFormat="1" ht="18" customHeight="1" x14ac:dyDescent="0.25">
      <c r="A18" s="54">
        <v>2019</v>
      </c>
      <c r="B18" s="55" t="s">
        <v>94</v>
      </c>
      <c r="C18" s="56" t="s">
        <v>94</v>
      </c>
      <c r="D18" s="57" t="s">
        <v>94</v>
      </c>
      <c r="E18" s="58" t="s">
        <v>94</v>
      </c>
    </row>
    <row r="19" spans="1:5" s="66" customFormat="1" ht="18" customHeight="1" x14ac:dyDescent="0.25">
      <c r="A19" s="54">
        <v>2020</v>
      </c>
      <c r="B19" s="55" t="s">
        <v>94</v>
      </c>
      <c r="C19" s="56" t="s">
        <v>94</v>
      </c>
      <c r="D19" s="57" t="s">
        <v>94</v>
      </c>
      <c r="E19" s="58" t="s">
        <v>94</v>
      </c>
    </row>
    <row r="20" spans="1:5" s="66" customFormat="1" ht="18" customHeight="1" x14ac:dyDescent="0.25">
      <c r="A20" s="54">
        <v>2021</v>
      </c>
      <c r="B20" s="55" t="s">
        <v>94</v>
      </c>
      <c r="C20" s="56" t="s">
        <v>94</v>
      </c>
      <c r="D20" s="57" t="s">
        <v>94</v>
      </c>
      <c r="E20" s="58" t="s">
        <v>94</v>
      </c>
    </row>
    <row r="21" spans="1:5" s="66" customFormat="1" ht="18" customHeight="1" x14ac:dyDescent="0.25">
      <c r="A21" s="54">
        <v>2022</v>
      </c>
      <c r="B21" s="55" t="s">
        <v>94</v>
      </c>
      <c r="C21" s="56" t="s">
        <v>94</v>
      </c>
      <c r="D21" s="57" t="s">
        <v>94</v>
      </c>
      <c r="E21" s="58" t="s">
        <v>94</v>
      </c>
    </row>
    <row r="22" spans="1:5" s="66" customFormat="1" ht="18" customHeight="1" x14ac:dyDescent="0.25">
      <c r="A22" s="54">
        <v>2023</v>
      </c>
      <c r="B22" s="55" t="s">
        <v>94</v>
      </c>
      <c r="C22" s="56" t="s">
        <v>94</v>
      </c>
      <c r="D22" s="57" t="s">
        <v>94</v>
      </c>
      <c r="E22" s="58" t="s">
        <v>94</v>
      </c>
    </row>
    <row r="23" spans="1:5" s="66" customFormat="1" ht="18" customHeight="1" x14ac:dyDescent="0.25">
      <c r="A23" s="54">
        <v>2024</v>
      </c>
      <c r="B23" s="55" t="s">
        <v>94</v>
      </c>
      <c r="C23" s="56" t="s">
        <v>94</v>
      </c>
      <c r="D23" s="57" t="s">
        <v>94</v>
      </c>
      <c r="E23" s="58" t="s">
        <v>94</v>
      </c>
    </row>
    <row r="24" spans="1:5" ht="18" customHeight="1" x14ac:dyDescent="0.3">
      <c r="A24" s="54">
        <v>2025</v>
      </c>
      <c r="B24" s="55" t="s">
        <v>94</v>
      </c>
      <c r="C24" s="56" t="s">
        <v>94</v>
      </c>
      <c r="D24" s="57" t="s">
        <v>94</v>
      </c>
      <c r="E24" s="58" t="s">
        <v>94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138</v>
      </c>
      <c r="B26" s="3"/>
      <c r="C26" s="3"/>
    </row>
    <row r="27" spans="1:5" ht="21.75" customHeight="1" x14ac:dyDescent="0.3">
      <c r="A27" s="37" t="s">
        <v>246</v>
      </c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87" t="str">
        <f>Headings!F33</f>
        <v>Page 33</v>
      </c>
      <c r="B30" s="195"/>
      <c r="C30" s="195"/>
      <c r="D30" s="195"/>
      <c r="E30" s="188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8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94" t="str">
        <f>Headings!E34</f>
        <v>July 2016 Parks Lid Lift Forecast</v>
      </c>
      <c r="B1" s="188"/>
      <c r="C1" s="188"/>
      <c r="D1" s="188"/>
      <c r="E1" s="188"/>
    </row>
    <row r="2" spans="1:5" ht="21.75" customHeight="1" x14ac:dyDescent="0.3">
      <c r="A2" s="194" t="s">
        <v>101</v>
      </c>
      <c r="B2" s="188"/>
      <c r="C2" s="188"/>
      <c r="D2" s="188"/>
      <c r="E2" s="188"/>
    </row>
    <row r="4" spans="1:5" s="24" customFormat="1" ht="66" customHeight="1" x14ac:dyDescent="0.3">
      <c r="A4" s="23" t="s">
        <v>127</v>
      </c>
      <c r="B4" s="41" t="s">
        <v>96</v>
      </c>
      <c r="C4" s="41" t="s">
        <v>39</v>
      </c>
      <c r="D4" s="23" t="str">
        <f>Headings!E51</f>
        <v>% Change from March 2016 Forecast</v>
      </c>
      <c r="E4" s="42" t="str">
        <f>Headings!F51</f>
        <v>$ Change from March 2016 Forecast</v>
      </c>
    </row>
    <row r="5" spans="1:5" s="66" customFormat="1" ht="18" customHeight="1" x14ac:dyDescent="0.25">
      <c r="A5" s="49">
        <v>2006</v>
      </c>
      <c r="B5" s="50">
        <v>12216871</v>
      </c>
      <c r="C5" s="100" t="s">
        <v>94</v>
      </c>
      <c r="D5" s="64">
        <v>0</v>
      </c>
      <c r="E5" s="53">
        <v>0</v>
      </c>
    </row>
    <row r="6" spans="1:5" s="66" customFormat="1" ht="18" customHeight="1" x14ac:dyDescent="0.25">
      <c r="A6" s="54">
        <v>2007</v>
      </c>
      <c r="B6" s="55">
        <v>12609307</v>
      </c>
      <c r="C6" s="56">
        <v>3.2122464090846181E-2</v>
      </c>
      <c r="D6" s="57">
        <v>0</v>
      </c>
      <c r="E6" s="58">
        <v>0</v>
      </c>
    </row>
    <row r="7" spans="1:5" s="66" customFormat="1" ht="18" customHeight="1" x14ac:dyDescent="0.25">
      <c r="A7" s="54">
        <v>2008</v>
      </c>
      <c r="B7" s="55">
        <v>33946016</v>
      </c>
      <c r="C7" s="56">
        <v>1.6921397028401324</v>
      </c>
      <c r="D7" s="57">
        <v>0</v>
      </c>
      <c r="E7" s="58">
        <v>0</v>
      </c>
    </row>
    <row r="8" spans="1:5" s="66" customFormat="1" ht="18" customHeight="1" x14ac:dyDescent="0.25">
      <c r="A8" s="54">
        <v>2009</v>
      </c>
      <c r="B8" s="55">
        <v>36596350</v>
      </c>
      <c r="C8" s="56">
        <v>7.8074964673321201E-2</v>
      </c>
      <c r="D8" s="57">
        <v>0</v>
      </c>
      <c r="E8" s="58">
        <v>0</v>
      </c>
    </row>
    <row r="9" spans="1:5" s="66" customFormat="1" ht="18" customHeight="1" x14ac:dyDescent="0.25">
      <c r="A9" s="54">
        <v>2010</v>
      </c>
      <c r="B9" s="55">
        <v>37102038</v>
      </c>
      <c r="C9" s="56">
        <v>1.3817990045455364E-2</v>
      </c>
      <c r="D9" s="57">
        <v>0</v>
      </c>
      <c r="E9" s="58">
        <v>0</v>
      </c>
    </row>
    <row r="10" spans="1:5" s="66" customFormat="1" ht="18" customHeight="1" x14ac:dyDescent="0.25">
      <c r="A10" s="54">
        <v>2011</v>
      </c>
      <c r="B10" s="55">
        <v>38260504</v>
      </c>
      <c r="C10" s="56">
        <v>3.1223783448230069E-2</v>
      </c>
      <c r="D10" s="57">
        <v>0</v>
      </c>
      <c r="E10" s="58">
        <v>0</v>
      </c>
    </row>
    <row r="11" spans="1:5" s="66" customFormat="1" ht="18" customHeight="1" x14ac:dyDescent="0.25">
      <c r="A11" s="54">
        <v>2012</v>
      </c>
      <c r="B11" s="55">
        <v>40076386</v>
      </c>
      <c r="C11" s="56">
        <v>4.7461005741064044E-2</v>
      </c>
      <c r="D11" s="57">
        <v>0</v>
      </c>
      <c r="E11" s="58">
        <v>0</v>
      </c>
    </row>
    <row r="12" spans="1:5" s="66" customFormat="1" ht="18" customHeight="1" x14ac:dyDescent="0.25">
      <c r="A12" s="54">
        <v>2013</v>
      </c>
      <c r="B12" s="55">
        <v>41283924</v>
      </c>
      <c r="C12" s="57">
        <v>3.0130910506750874E-2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55">
        <v>63633007.528015107</v>
      </c>
      <c r="C13" s="57">
        <v>0.54135075745258865</v>
      </c>
      <c r="D13" s="57">
        <v>0</v>
      </c>
      <c r="E13" s="58">
        <v>0</v>
      </c>
    </row>
    <row r="14" spans="1:5" s="66" customFormat="1" ht="18" customHeight="1" x14ac:dyDescent="0.25">
      <c r="A14" s="54">
        <v>2015</v>
      </c>
      <c r="B14" s="55">
        <v>65762804</v>
      </c>
      <c r="C14" s="57">
        <v>3.3469995442966027E-2</v>
      </c>
      <c r="D14" s="57">
        <v>0</v>
      </c>
      <c r="E14" s="58">
        <v>0</v>
      </c>
    </row>
    <row r="15" spans="1:5" s="66" customFormat="1" ht="18" customHeight="1" thickBot="1" x14ac:dyDescent="0.3">
      <c r="A15" s="59">
        <v>2016</v>
      </c>
      <c r="B15" s="60">
        <v>67925490</v>
      </c>
      <c r="C15" s="72">
        <v>3.2886158564650048E-2</v>
      </c>
      <c r="D15" s="72">
        <v>0</v>
      </c>
      <c r="E15" s="103">
        <v>0</v>
      </c>
    </row>
    <row r="16" spans="1:5" s="66" customFormat="1" ht="18" customHeight="1" thickTop="1" x14ac:dyDescent="0.25">
      <c r="A16" s="54">
        <v>2017</v>
      </c>
      <c r="B16" s="55">
        <v>70213971</v>
      </c>
      <c r="C16" s="57">
        <v>3.3691048824233683E-2</v>
      </c>
      <c r="D16" s="57">
        <v>6.7729113277859021E-3</v>
      </c>
      <c r="E16" s="58">
        <v>472353.78922496736</v>
      </c>
    </row>
    <row r="17" spans="1:5" s="66" customFormat="1" ht="18" customHeight="1" x14ac:dyDescent="0.25">
      <c r="A17" s="54">
        <v>2018</v>
      </c>
      <c r="B17" s="55">
        <v>73258531</v>
      </c>
      <c r="C17" s="57">
        <v>4.336117095556391E-2</v>
      </c>
      <c r="D17" s="57">
        <v>9.0188325451268092E-3</v>
      </c>
      <c r="E17" s="58">
        <v>654800.88406717777</v>
      </c>
    </row>
    <row r="18" spans="1:5" s="66" customFormat="1" ht="18" customHeight="1" x14ac:dyDescent="0.25">
      <c r="A18" s="54">
        <v>2019</v>
      </c>
      <c r="B18" s="55">
        <v>76166569</v>
      </c>
      <c r="C18" s="57">
        <v>3.9695554364856056E-2</v>
      </c>
      <c r="D18" s="57">
        <v>7.5621280323250328E-3</v>
      </c>
      <c r="E18" s="58">
        <v>571658.39260528982</v>
      </c>
    </row>
    <row r="19" spans="1:5" s="66" customFormat="1" ht="18" customHeight="1" x14ac:dyDescent="0.25">
      <c r="A19" s="54">
        <v>2020</v>
      </c>
      <c r="B19" s="55" t="s">
        <v>94</v>
      </c>
      <c r="C19" s="56" t="s">
        <v>94</v>
      </c>
      <c r="D19" s="57" t="s">
        <v>94</v>
      </c>
      <c r="E19" s="58" t="s">
        <v>94</v>
      </c>
    </row>
    <row r="20" spans="1:5" s="66" customFormat="1" ht="18" customHeight="1" x14ac:dyDescent="0.25">
      <c r="A20" s="54">
        <v>2021</v>
      </c>
      <c r="B20" s="55" t="s">
        <v>94</v>
      </c>
      <c r="C20" s="56" t="s">
        <v>94</v>
      </c>
      <c r="D20" s="57" t="s">
        <v>94</v>
      </c>
      <c r="E20" s="58" t="s">
        <v>94</v>
      </c>
    </row>
    <row r="21" spans="1:5" s="66" customFormat="1" ht="18" customHeight="1" x14ac:dyDescent="0.25">
      <c r="A21" s="54">
        <v>2022</v>
      </c>
      <c r="B21" s="55" t="s">
        <v>94</v>
      </c>
      <c r="C21" s="56" t="s">
        <v>94</v>
      </c>
      <c r="D21" s="57" t="s">
        <v>94</v>
      </c>
      <c r="E21" s="58" t="s">
        <v>94</v>
      </c>
    </row>
    <row r="22" spans="1:5" s="66" customFormat="1" ht="18" customHeight="1" x14ac:dyDescent="0.25">
      <c r="A22" s="54">
        <v>2023</v>
      </c>
      <c r="B22" s="55" t="s">
        <v>94</v>
      </c>
      <c r="C22" s="56" t="s">
        <v>94</v>
      </c>
      <c r="D22" s="57" t="s">
        <v>94</v>
      </c>
      <c r="E22" s="58" t="s">
        <v>94</v>
      </c>
    </row>
    <row r="23" spans="1:5" s="66" customFormat="1" ht="18" customHeight="1" x14ac:dyDescent="0.25">
      <c r="A23" s="54">
        <v>2024</v>
      </c>
      <c r="B23" s="55" t="s">
        <v>94</v>
      </c>
      <c r="C23" s="56" t="s">
        <v>94</v>
      </c>
      <c r="D23" s="57" t="s">
        <v>94</v>
      </c>
      <c r="E23" s="58" t="s">
        <v>94</v>
      </c>
    </row>
    <row r="24" spans="1:5" ht="18" customHeight="1" x14ac:dyDescent="0.3">
      <c r="A24" s="54">
        <v>2025</v>
      </c>
      <c r="B24" s="55" t="s">
        <v>94</v>
      </c>
      <c r="C24" s="56" t="s">
        <v>94</v>
      </c>
      <c r="D24" s="57" t="s">
        <v>94</v>
      </c>
      <c r="E24" s="58" t="s">
        <v>94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138</v>
      </c>
      <c r="B26" s="3"/>
      <c r="C26" s="3"/>
    </row>
    <row r="27" spans="1:5" ht="21.75" customHeight="1" x14ac:dyDescent="0.3">
      <c r="A27" s="37" t="s">
        <v>247</v>
      </c>
      <c r="B27" s="3"/>
      <c r="C27" s="3"/>
    </row>
    <row r="28" spans="1:5" ht="21.75" customHeight="1" x14ac:dyDescent="0.3">
      <c r="A28" s="37" t="s">
        <v>194</v>
      </c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87" t="str">
        <f>Headings!F34</f>
        <v>Page 34</v>
      </c>
      <c r="B30" s="195"/>
      <c r="C30" s="195"/>
      <c r="D30" s="195"/>
      <c r="E30" s="188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94" t="str">
        <f>Headings!E35</f>
        <v>July 2016 Children and Family Justice Center Lid Lift Forecast</v>
      </c>
      <c r="B1" s="188"/>
      <c r="C1" s="188"/>
      <c r="D1" s="188"/>
      <c r="E1" s="188"/>
    </row>
    <row r="2" spans="1:5" ht="21.75" customHeight="1" x14ac:dyDescent="0.3">
      <c r="A2" s="194" t="s">
        <v>101</v>
      </c>
      <c r="B2" s="188"/>
      <c r="C2" s="188"/>
      <c r="D2" s="188"/>
      <c r="E2" s="188"/>
    </row>
    <row r="4" spans="1:5" s="24" customFormat="1" ht="66" customHeight="1" x14ac:dyDescent="0.3">
      <c r="A4" s="23" t="s">
        <v>127</v>
      </c>
      <c r="B4" s="41" t="s">
        <v>96</v>
      </c>
      <c r="C4" s="41" t="s">
        <v>39</v>
      </c>
      <c r="D4" s="23" t="str">
        <f>Headings!E51</f>
        <v>% Change from March 2016 Forecast</v>
      </c>
      <c r="E4" s="42" t="str">
        <f>Headings!F51</f>
        <v>$ Change from March 2016 Forecast</v>
      </c>
    </row>
    <row r="5" spans="1:5" s="66" customFormat="1" ht="18" customHeight="1" x14ac:dyDescent="0.25">
      <c r="A5" s="49">
        <v>2006</v>
      </c>
      <c r="B5" s="50" t="s">
        <v>94</v>
      </c>
      <c r="C5" s="51" t="s">
        <v>94</v>
      </c>
      <c r="D5" s="64" t="s">
        <v>94</v>
      </c>
      <c r="E5" s="53" t="s">
        <v>94</v>
      </c>
    </row>
    <row r="6" spans="1:5" s="66" customFormat="1" ht="18" customHeight="1" x14ac:dyDescent="0.25">
      <c r="A6" s="54">
        <v>2007</v>
      </c>
      <c r="B6" s="55" t="s">
        <v>94</v>
      </c>
      <c r="C6" s="56" t="s">
        <v>94</v>
      </c>
      <c r="D6" s="57" t="s">
        <v>94</v>
      </c>
      <c r="E6" s="58" t="s">
        <v>94</v>
      </c>
    </row>
    <row r="7" spans="1:5" s="66" customFormat="1" ht="18" customHeight="1" x14ac:dyDescent="0.25">
      <c r="A7" s="54">
        <v>2008</v>
      </c>
      <c r="B7" s="55" t="s">
        <v>94</v>
      </c>
      <c r="C7" s="56" t="s">
        <v>94</v>
      </c>
      <c r="D7" s="57" t="s">
        <v>94</v>
      </c>
      <c r="E7" s="58" t="s">
        <v>94</v>
      </c>
    </row>
    <row r="8" spans="1:5" s="66" customFormat="1" ht="18" customHeight="1" x14ac:dyDescent="0.25">
      <c r="A8" s="54">
        <v>2009</v>
      </c>
      <c r="B8" s="55" t="s">
        <v>94</v>
      </c>
      <c r="C8" s="56" t="s">
        <v>94</v>
      </c>
      <c r="D8" s="57" t="s">
        <v>94</v>
      </c>
      <c r="E8" s="58" t="s">
        <v>94</v>
      </c>
    </row>
    <row r="9" spans="1:5" s="66" customFormat="1" ht="18" customHeight="1" x14ac:dyDescent="0.25">
      <c r="A9" s="54">
        <v>2010</v>
      </c>
      <c r="B9" s="55" t="s">
        <v>94</v>
      </c>
      <c r="C9" s="56" t="s">
        <v>94</v>
      </c>
      <c r="D9" s="57" t="s">
        <v>94</v>
      </c>
      <c r="E9" s="58" t="s">
        <v>94</v>
      </c>
    </row>
    <row r="10" spans="1:5" s="66" customFormat="1" ht="18" customHeight="1" x14ac:dyDescent="0.25">
      <c r="A10" s="54">
        <v>2011</v>
      </c>
      <c r="B10" s="55" t="s">
        <v>94</v>
      </c>
      <c r="C10" s="56" t="s">
        <v>94</v>
      </c>
      <c r="D10" s="57" t="s">
        <v>94</v>
      </c>
      <c r="E10" s="58" t="s">
        <v>94</v>
      </c>
    </row>
    <row r="11" spans="1:5" s="66" customFormat="1" ht="18" customHeight="1" x14ac:dyDescent="0.25">
      <c r="A11" s="54">
        <v>2012</v>
      </c>
      <c r="B11" s="55" t="s">
        <v>94</v>
      </c>
      <c r="C11" s="56" t="s">
        <v>94</v>
      </c>
      <c r="D11" s="57" t="s">
        <v>94</v>
      </c>
      <c r="E11" s="58" t="s">
        <v>94</v>
      </c>
    </row>
    <row r="12" spans="1:5" s="66" customFormat="1" ht="18" customHeight="1" x14ac:dyDescent="0.25">
      <c r="A12" s="54">
        <v>2013</v>
      </c>
      <c r="B12" s="55">
        <v>21908512</v>
      </c>
      <c r="C12" s="57" t="s">
        <v>94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55">
        <v>22366030</v>
      </c>
      <c r="C13" s="57">
        <v>2.0883116114869038E-2</v>
      </c>
      <c r="D13" s="57">
        <v>0</v>
      </c>
      <c r="E13" s="58">
        <v>0</v>
      </c>
    </row>
    <row r="14" spans="1:5" s="66" customFormat="1" ht="18" customHeight="1" x14ac:dyDescent="0.25">
      <c r="A14" s="54">
        <v>2015</v>
      </c>
      <c r="B14" s="55">
        <v>23080793</v>
      </c>
      <c r="C14" s="57">
        <v>3.1957526659849744E-2</v>
      </c>
      <c r="D14" s="57">
        <v>0</v>
      </c>
      <c r="E14" s="58">
        <v>0</v>
      </c>
    </row>
    <row r="15" spans="1:5" s="66" customFormat="1" ht="18" customHeight="1" thickBot="1" x14ac:dyDescent="0.3">
      <c r="A15" s="59">
        <v>2016</v>
      </c>
      <c r="B15" s="60">
        <v>23821948</v>
      </c>
      <c r="C15" s="72">
        <v>3.2111331703377877E-2</v>
      </c>
      <c r="D15" s="72">
        <v>0</v>
      </c>
      <c r="E15" s="103">
        <v>0</v>
      </c>
    </row>
    <row r="16" spans="1:5" s="66" customFormat="1" ht="18" customHeight="1" thickTop="1" x14ac:dyDescent="0.25">
      <c r="A16" s="54">
        <v>2017</v>
      </c>
      <c r="B16" s="55">
        <v>24427851</v>
      </c>
      <c r="C16" s="57">
        <v>2.5434653790697537E-2</v>
      </c>
      <c r="D16" s="57">
        <v>-1.2665506689730766E-3</v>
      </c>
      <c r="E16" s="58">
        <v>-30978.346671324223</v>
      </c>
    </row>
    <row r="17" spans="1:5" s="66" customFormat="1" ht="18" customHeight="1" x14ac:dyDescent="0.25">
      <c r="A17" s="54">
        <v>2018</v>
      </c>
      <c r="B17" s="55">
        <v>25039155</v>
      </c>
      <c r="C17" s="57">
        <v>2.5024878365272452E-2</v>
      </c>
      <c r="D17" s="57">
        <v>-1.8188740754737642E-3</v>
      </c>
      <c r="E17" s="58">
        <v>-45626.057955250144</v>
      </c>
    </row>
    <row r="18" spans="1:5" s="66" customFormat="1" ht="18" customHeight="1" x14ac:dyDescent="0.25">
      <c r="A18" s="54">
        <v>2019</v>
      </c>
      <c r="B18" s="55">
        <v>25653043</v>
      </c>
      <c r="C18" s="57">
        <v>2.4517121284644006E-2</v>
      </c>
      <c r="D18" s="57">
        <v>-2.2804565916253461E-3</v>
      </c>
      <c r="E18" s="58">
        <v>-58634.364126767963</v>
      </c>
    </row>
    <row r="19" spans="1:5" s="66" customFormat="1" ht="18" customHeight="1" x14ac:dyDescent="0.25">
      <c r="A19" s="54">
        <v>2020</v>
      </c>
      <c r="B19" s="55">
        <v>26264407</v>
      </c>
      <c r="C19" s="57">
        <v>2.3832026477326629E-2</v>
      </c>
      <c r="D19" s="57">
        <v>-2.8812832794639087E-3</v>
      </c>
      <c r="E19" s="58">
        <v>-75893.868468366563</v>
      </c>
    </row>
    <row r="20" spans="1:5" s="66" customFormat="1" ht="18" customHeight="1" x14ac:dyDescent="0.25">
      <c r="A20" s="54">
        <v>2021</v>
      </c>
      <c r="B20" s="55">
        <v>26873879</v>
      </c>
      <c r="C20" s="57">
        <v>2.320524502989918E-2</v>
      </c>
      <c r="D20" s="57">
        <v>-3.7089962810529231E-3</v>
      </c>
      <c r="E20" s="58">
        <v>-100046.18820846453</v>
      </c>
    </row>
    <row r="21" spans="1:5" s="66" customFormat="1" ht="18" customHeight="1" x14ac:dyDescent="0.25">
      <c r="A21" s="54">
        <v>2022</v>
      </c>
      <c r="B21" s="55" t="s">
        <v>94</v>
      </c>
      <c r="C21" s="73" t="s">
        <v>94</v>
      </c>
      <c r="D21" s="57" t="s">
        <v>94</v>
      </c>
      <c r="E21" s="58" t="s">
        <v>94</v>
      </c>
    </row>
    <row r="22" spans="1:5" s="66" customFormat="1" ht="18" customHeight="1" x14ac:dyDescent="0.25">
      <c r="A22" s="54">
        <v>2023</v>
      </c>
      <c r="B22" s="55" t="s">
        <v>94</v>
      </c>
      <c r="C22" s="73" t="s">
        <v>94</v>
      </c>
      <c r="D22" s="57" t="s">
        <v>94</v>
      </c>
      <c r="E22" s="58" t="s">
        <v>94</v>
      </c>
    </row>
    <row r="23" spans="1:5" s="66" customFormat="1" ht="18" customHeight="1" x14ac:dyDescent="0.25">
      <c r="A23" s="54">
        <v>2024</v>
      </c>
      <c r="B23" s="55" t="s">
        <v>94</v>
      </c>
      <c r="C23" s="73" t="s">
        <v>94</v>
      </c>
      <c r="D23" s="57" t="s">
        <v>94</v>
      </c>
      <c r="E23" s="58" t="s">
        <v>94</v>
      </c>
    </row>
    <row r="24" spans="1:5" ht="18" customHeight="1" x14ac:dyDescent="0.3">
      <c r="A24" s="54">
        <v>2025</v>
      </c>
      <c r="B24" s="55" t="s">
        <v>94</v>
      </c>
      <c r="C24" s="73" t="s">
        <v>94</v>
      </c>
      <c r="D24" s="57" t="s">
        <v>94</v>
      </c>
      <c r="E24" s="58" t="s">
        <v>94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138</v>
      </c>
      <c r="B26" s="3"/>
      <c r="C26" s="3"/>
    </row>
    <row r="27" spans="1:5" ht="21.75" customHeight="1" x14ac:dyDescent="0.3">
      <c r="A27" s="37" t="s">
        <v>248</v>
      </c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164"/>
    </row>
    <row r="30" spans="1:5" ht="21.75" customHeight="1" x14ac:dyDescent="0.3">
      <c r="A30" s="187" t="str">
        <f>Headings!F35</f>
        <v>Page 35</v>
      </c>
      <c r="B30" s="195"/>
      <c r="C30" s="195"/>
      <c r="D30" s="195"/>
      <c r="E30" s="188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94" t="str">
        <f>Headings!E36</f>
        <v>July 2016 Veterans and Human Services Lid Lift Forecast</v>
      </c>
      <c r="B1" s="188"/>
      <c r="C1" s="188"/>
      <c r="D1" s="188"/>
      <c r="E1" s="188"/>
    </row>
    <row r="2" spans="1:5" ht="21.75" customHeight="1" x14ac:dyDescent="0.3">
      <c r="A2" s="194" t="s">
        <v>101</v>
      </c>
      <c r="B2" s="188"/>
      <c r="C2" s="188"/>
      <c r="D2" s="188"/>
      <c r="E2" s="188"/>
    </row>
    <row r="4" spans="1:5" s="24" customFormat="1" ht="66" customHeight="1" x14ac:dyDescent="0.3">
      <c r="A4" s="23" t="s">
        <v>127</v>
      </c>
      <c r="B4" s="41" t="s">
        <v>96</v>
      </c>
      <c r="C4" s="41" t="s">
        <v>39</v>
      </c>
      <c r="D4" s="23" t="str">
        <f>Headings!E51</f>
        <v>% Change from March 2016 Forecast</v>
      </c>
      <c r="E4" s="42" t="str">
        <f>Headings!F51</f>
        <v>$ Change from March 2016 Forecast</v>
      </c>
    </row>
    <row r="5" spans="1:5" s="66" customFormat="1" ht="18" customHeight="1" x14ac:dyDescent="0.25">
      <c r="A5" s="49">
        <v>2006</v>
      </c>
      <c r="B5" s="50">
        <v>13448844</v>
      </c>
      <c r="C5" s="51" t="s">
        <v>94</v>
      </c>
      <c r="D5" s="64">
        <v>0</v>
      </c>
      <c r="E5" s="53">
        <v>0</v>
      </c>
    </row>
    <row r="6" spans="1:5" s="66" customFormat="1" ht="18" customHeight="1" x14ac:dyDescent="0.25">
      <c r="A6" s="54">
        <v>2007</v>
      </c>
      <c r="B6" s="55">
        <v>13880852</v>
      </c>
      <c r="C6" s="56">
        <v>3.2122314750620884E-2</v>
      </c>
      <c r="D6" s="57">
        <v>0</v>
      </c>
      <c r="E6" s="58">
        <v>0</v>
      </c>
    </row>
    <row r="7" spans="1:5" s="66" customFormat="1" ht="18" customHeight="1" x14ac:dyDescent="0.25">
      <c r="A7" s="54">
        <v>2008</v>
      </c>
      <c r="B7" s="55">
        <v>14366946</v>
      </c>
      <c r="C7" s="56">
        <v>3.5019031972965298E-2</v>
      </c>
      <c r="D7" s="57">
        <v>0</v>
      </c>
      <c r="E7" s="58">
        <v>0</v>
      </c>
    </row>
    <row r="8" spans="1:5" s="66" customFormat="1" ht="18" customHeight="1" x14ac:dyDescent="0.25">
      <c r="A8" s="54">
        <v>2009</v>
      </c>
      <c r="B8" s="55">
        <v>14853888</v>
      </c>
      <c r="C8" s="56">
        <v>3.3893215718914682E-2</v>
      </c>
      <c r="D8" s="57">
        <v>0</v>
      </c>
      <c r="E8" s="58">
        <v>0</v>
      </c>
    </row>
    <row r="9" spans="1:5" s="66" customFormat="1" ht="18" customHeight="1" x14ac:dyDescent="0.25">
      <c r="A9" s="54">
        <v>2010</v>
      </c>
      <c r="B9" s="55">
        <v>15207674</v>
      </c>
      <c r="C9" s="56">
        <v>2.3817737147338036E-2</v>
      </c>
      <c r="D9" s="57">
        <v>0</v>
      </c>
      <c r="E9" s="58">
        <v>0</v>
      </c>
    </row>
    <row r="10" spans="1:5" s="66" customFormat="1" ht="18" customHeight="1" x14ac:dyDescent="0.25">
      <c r="A10" s="54">
        <v>2011</v>
      </c>
      <c r="B10" s="55">
        <v>15469686</v>
      </c>
      <c r="C10" s="56">
        <v>1.7228933234628707E-2</v>
      </c>
      <c r="D10" s="57">
        <v>0</v>
      </c>
      <c r="E10" s="58">
        <v>0</v>
      </c>
    </row>
    <row r="11" spans="1:5" s="66" customFormat="1" ht="18" customHeight="1" x14ac:dyDescent="0.25">
      <c r="A11" s="54">
        <v>2012</v>
      </c>
      <c r="B11" s="55">
        <v>15882255</v>
      </c>
      <c r="C11" s="56">
        <v>2.666951352470881E-2</v>
      </c>
      <c r="D11" s="57">
        <v>0</v>
      </c>
      <c r="E11" s="58">
        <v>0</v>
      </c>
    </row>
    <row r="12" spans="1:5" s="66" customFormat="1" ht="18" customHeight="1" x14ac:dyDescent="0.25">
      <c r="A12" s="54">
        <v>2013</v>
      </c>
      <c r="B12" s="55">
        <v>16409992</v>
      </c>
      <c r="C12" s="57">
        <v>3.322809009174077E-2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55">
        <v>16774932</v>
      </c>
      <c r="C13" s="57">
        <v>2.2238889574108356E-2</v>
      </c>
      <c r="D13" s="57">
        <v>0</v>
      </c>
      <c r="E13" s="58">
        <v>0</v>
      </c>
    </row>
    <row r="14" spans="1:5" s="66" customFormat="1" ht="18" customHeight="1" x14ac:dyDescent="0.25">
      <c r="A14" s="54">
        <v>2015</v>
      </c>
      <c r="B14" s="55">
        <v>17350514</v>
      </c>
      <c r="C14" s="57">
        <v>3.431203178647757E-2</v>
      </c>
      <c r="D14" s="57">
        <v>0</v>
      </c>
      <c r="E14" s="58">
        <v>0</v>
      </c>
    </row>
    <row r="15" spans="1:5" s="66" customFormat="1" ht="18" customHeight="1" thickBot="1" x14ac:dyDescent="0.3">
      <c r="A15" s="59">
        <v>2016</v>
      </c>
      <c r="B15" s="60">
        <v>17918894</v>
      </c>
      <c r="C15" s="72">
        <v>3.2758683690869317E-2</v>
      </c>
      <c r="D15" s="72">
        <v>0</v>
      </c>
      <c r="E15" s="103">
        <v>0</v>
      </c>
    </row>
    <row r="16" spans="1:5" s="66" customFormat="1" ht="18" customHeight="1" thickTop="1" x14ac:dyDescent="0.25">
      <c r="A16" s="54">
        <v>2017</v>
      </c>
      <c r="B16" s="55">
        <v>18522562.897933781</v>
      </c>
      <c r="C16" s="57">
        <v>3.3688959705536536E-2</v>
      </c>
      <c r="D16" s="57">
        <v>6.7730780383343792E-3</v>
      </c>
      <c r="E16" s="58">
        <v>124610.76553825662</v>
      </c>
    </row>
    <row r="17" spans="1:5" s="66" customFormat="1" ht="18" customHeight="1" x14ac:dyDescent="0.25">
      <c r="A17" s="54">
        <v>2018</v>
      </c>
      <c r="B17" s="55">
        <v>19325750.522741672</v>
      </c>
      <c r="C17" s="57">
        <v>4.3362661486628706E-2</v>
      </c>
      <c r="D17" s="101" t="s">
        <v>220</v>
      </c>
      <c r="E17" s="101" t="s">
        <v>220</v>
      </c>
    </row>
    <row r="18" spans="1:5" s="66" customFormat="1" ht="18" customHeight="1" x14ac:dyDescent="0.25">
      <c r="A18" s="54">
        <v>2019</v>
      </c>
      <c r="B18" s="55">
        <v>20092916.442606688</v>
      </c>
      <c r="C18" s="57">
        <v>3.9696565417330021E-2</v>
      </c>
      <c r="D18" s="101" t="s">
        <v>220</v>
      </c>
      <c r="E18" s="101" t="s">
        <v>220</v>
      </c>
    </row>
    <row r="19" spans="1:5" s="66" customFormat="1" ht="18" customHeight="1" x14ac:dyDescent="0.25">
      <c r="A19" s="54">
        <v>2020</v>
      </c>
      <c r="B19" s="55">
        <v>20895722.162112366</v>
      </c>
      <c r="C19" s="57">
        <v>3.9954663714389493E-2</v>
      </c>
      <c r="D19" s="101" t="s">
        <v>220</v>
      </c>
      <c r="E19" s="101" t="s">
        <v>220</v>
      </c>
    </row>
    <row r="20" spans="1:5" s="66" customFormat="1" ht="18" customHeight="1" x14ac:dyDescent="0.25">
      <c r="A20" s="54">
        <v>2021</v>
      </c>
      <c r="B20" s="55">
        <v>21675413.618719347</v>
      </c>
      <c r="C20" s="57">
        <v>3.7313448683802708E-2</v>
      </c>
      <c r="D20" s="101" t="s">
        <v>220</v>
      </c>
      <c r="E20" s="101" t="s">
        <v>220</v>
      </c>
    </row>
    <row r="21" spans="1:5" s="66" customFormat="1" ht="18" customHeight="1" x14ac:dyDescent="0.25">
      <c r="A21" s="54">
        <v>2022</v>
      </c>
      <c r="B21" s="55">
        <v>22470249.965919781</v>
      </c>
      <c r="C21" s="57">
        <v>3.6669950626178505E-2</v>
      </c>
      <c r="D21" s="101" t="s">
        <v>220</v>
      </c>
      <c r="E21" s="101" t="s">
        <v>220</v>
      </c>
    </row>
    <row r="22" spans="1:5" s="66" customFormat="1" ht="18" customHeight="1" x14ac:dyDescent="0.25">
      <c r="A22" s="54">
        <v>2023</v>
      </c>
      <c r="B22" s="55">
        <v>23401160.054238405</v>
      </c>
      <c r="C22" s="57">
        <v>4.142855952784319E-2</v>
      </c>
      <c r="D22" s="101" t="s">
        <v>220</v>
      </c>
      <c r="E22" s="101" t="s">
        <v>220</v>
      </c>
    </row>
    <row r="23" spans="1:5" s="66" customFormat="1" ht="18" customHeight="1" x14ac:dyDescent="0.25">
      <c r="A23" s="54">
        <v>2024</v>
      </c>
      <c r="B23" s="115" t="s">
        <v>94</v>
      </c>
      <c r="C23" s="115" t="s">
        <v>94</v>
      </c>
      <c r="D23" s="115" t="s">
        <v>94</v>
      </c>
      <c r="E23" s="183" t="s">
        <v>94</v>
      </c>
    </row>
    <row r="24" spans="1:5" ht="18" customHeight="1" x14ac:dyDescent="0.3">
      <c r="A24" s="54">
        <v>2025</v>
      </c>
      <c r="B24" s="115" t="s">
        <v>94</v>
      </c>
      <c r="C24" s="115" t="s">
        <v>94</v>
      </c>
      <c r="D24" s="115" t="s">
        <v>94</v>
      </c>
      <c r="E24" s="183" t="s">
        <v>94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138</v>
      </c>
      <c r="B26" s="3"/>
      <c r="C26" s="3"/>
    </row>
    <row r="27" spans="1:5" ht="21.75" customHeight="1" x14ac:dyDescent="0.3">
      <c r="A27" s="37" t="s">
        <v>263</v>
      </c>
      <c r="B27" s="3"/>
      <c r="C27" s="3"/>
    </row>
    <row r="28" spans="1:5" ht="21.75" customHeight="1" x14ac:dyDescent="0.3">
      <c r="A28" s="96" t="s">
        <v>264</v>
      </c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87" t="str">
        <f>Headings!F36</f>
        <v>Page 36</v>
      </c>
      <c r="B30" s="195"/>
      <c r="C30" s="195"/>
      <c r="D30" s="195"/>
      <c r="E30" s="188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121" customWidth="1"/>
    <col min="2" max="2" width="20.75" style="121" customWidth="1"/>
    <col min="3" max="3" width="10.75" style="121" customWidth="1"/>
    <col min="4" max="5" width="17.75" style="122" customWidth="1"/>
    <col min="6" max="16384" width="10.75" style="122"/>
  </cols>
  <sheetData>
    <row r="1" spans="1:7" ht="23.25" x14ac:dyDescent="0.3">
      <c r="A1" s="194" t="str">
        <f>+Headings!E37</f>
        <v>July 2016 PSERN Forecast</v>
      </c>
      <c r="B1" s="188"/>
      <c r="C1" s="188"/>
      <c r="D1" s="188"/>
      <c r="E1" s="188"/>
    </row>
    <row r="2" spans="1:7" ht="21.75" customHeight="1" x14ac:dyDescent="0.3">
      <c r="A2" s="194" t="s">
        <v>101</v>
      </c>
      <c r="B2" s="188"/>
      <c r="C2" s="188"/>
      <c r="D2" s="188"/>
      <c r="E2" s="188"/>
    </row>
    <row r="3" spans="1:7" ht="21.75" customHeight="1" x14ac:dyDescent="0.3">
      <c r="A3" s="194"/>
      <c r="B3" s="188"/>
      <c r="C3" s="188"/>
      <c r="D3" s="188"/>
      <c r="E3" s="188"/>
    </row>
    <row r="4" spans="1:7" s="24" customFormat="1" ht="66" customHeight="1" x14ac:dyDescent="0.3">
      <c r="A4" s="23" t="s">
        <v>127</v>
      </c>
      <c r="B4" s="41" t="s">
        <v>96</v>
      </c>
      <c r="C4" s="41" t="s">
        <v>39</v>
      </c>
      <c r="D4" s="23" t="str">
        <f>Headings!E51</f>
        <v>% Change from March 2016 Forecast</v>
      </c>
      <c r="E4" s="42" t="str">
        <f>Headings!F51</f>
        <v>$ Change from March 2016 Forecast</v>
      </c>
    </row>
    <row r="5" spans="1:7" s="66" customFormat="1" ht="18" customHeight="1" x14ac:dyDescent="0.25">
      <c r="A5" s="49">
        <v>2006</v>
      </c>
      <c r="B5" s="50" t="s">
        <v>94</v>
      </c>
      <c r="C5" s="51" t="s">
        <v>94</v>
      </c>
      <c r="D5" s="64" t="s">
        <v>94</v>
      </c>
      <c r="E5" s="53" t="s">
        <v>94</v>
      </c>
    </row>
    <row r="6" spans="1:7" s="66" customFormat="1" ht="18" customHeight="1" x14ac:dyDescent="0.25">
      <c r="A6" s="54">
        <v>2007</v>
      </c>
      <c r="B6" s="55" t="s">
        <v>94</v>
      </c>
      <c r="C6" s="56" t="s">
        <v>94</v>
      </c>
      <c r="D6" s="57" t="s">
        <v>94</v>
      </c>
      <c r="E6" s="58" t="s">
        <v>94</v>
      </c>
    </row>
    <row r="7" spans="1:7" s="66" customFormat="1" ht="18" customHeight="1" x14ac:dyDescent="0.25">
      <c r="A7" s="54">
        <v>2008</v>
      </c>
      <c r="B7" s="55" t="s">
        <v>94</v>
      </c>
      <c r="C7" s="56" t="s">
        <v>94</v>
      </c>
      <c r="D7" s="57" t="s">
        <v>94</v>
      </c>
      <c r="E7" s="58" t="s">
        <v>94</v>
      </c>
    </row>
    <row r="8" spans="1:7" s="66" customFormat="1" ht="18" customHeight="1" x14ac:dyDescent="0.25">
      <c r="A8" s="54">
        <v>2009</v>
      </c>
      <c r="B8" s="55" t="s">
        <v>94</v>
      </c>
      <c r="C8" s="56" t="s">
        <v>94</v>
      </c>
      <c r="D8" s="57" t="s">
        <v>94</v>
      </c>
      <c r="E8" s="58" t="s">
        <v>94</v>
      </c>
    </row>
    <row r="9" spans="1:7" s="66" customFormat="1" ht="18" customHeight="1" x14ac:dyDescent="0.25">
      <c r="A9" s="54">
        <v>2010</v>
      </c>
      <c r="B9" s="55" t="s">
        <v>94</v>
      </c>
      <c r="C9" s="56" t="s">
        <v>94</v>
      </c>
      <c r="D9" s="57" t="s">
        <v>94</v>
      </c>
      <c r="E9" s="58" t="s">
        <v>94</v>
      </c>
    </row>
    <row r="10" spans="1:7" s="66" customFormat="1" ht="18" customHeight="1" x14ac:dyDescent="0.25">
      <c r="A10" s="54">
        <v>2011</v>
      </c>
      <c r="B10" s="55" t="s">
        <v>94</v>
      </c>
      <c r="C10" s="56" t="s">
        <v>94</v>
      </c>
      <c r="D10" s="57" t="s">
        <v>94</v>
      </c>
      <c r="E10" s="58" t="s">
        <v>94</v>
      </c>
    </row>
    <row r="11" spans="1:7" s="66" customFormat="1" ht="18" customHeight="1" x14ac:dyDescent="0.25">
      <c r="A11" s="54">
        <v>2012</v>
      </c>
      <c r="B11" s="55" t="s">
        <v>94</v>
      </c>
      <c r="C11" s="56" t="s">
        <v>94</v>
      </c>
      <c r="D11" s="57" t="s">
        <v>94</v>
      </c>
      <c r="E11" s="58" t="s">
        <v>94</v>
      </c>
    </row>
    <row r="12" spans="1:7" s="66" customFormat="1" ht="18" customHeight="1" x14ac:dyDescent="0.25">
      <c r="A12" s="54">
        <v>2013</v>
      </c>
      <c r="B12" s="55" t="s">
        <v>94</v>
      </c>
      <c r="C12" s="56" t="s">
        <v>94</v>
      </c>
      <c r="D12" s="57" t="s">
        <v>94</v>
      </c>
      <c r="E12" s="58" t="s">
        <v>94</v>
      </c>
    </row>
    <row r="13" spans="1:7" s="66" customFormat="1" ht="18" customHeight="1" x14ac:dyDescent="0.25">
      <c r="A13" s="54">
        <v>2014</v>
      </c>
      <c r="B13" s="55" t="s">
        <v>94</v>
      </c>
      <c r="C13" s="56" t="s">
        <v>94</v>
      </c>
      <c r="D13" s="57" t="s">
        <v>94</v>
      </c>
      <c r="E13" s="58" t="s">
        <v>94</v>
      </c>
      <c r="F13" s="75"/>
      <c r="G13" s="95"/>
    </row>
    <row r="14" spans="1:7" s="66" customFormat="1" ht="18" customHeight="1" x14ac:dyDescent="0.25">
      <c r="A14" s="54">
        <v>2015</v>
      </c>
      <c r="B14" s="55" t="s">
        <v>94</v>
      </c>
      <c r="C14" s="56" t="s">
        <v>94</v>
      </c>
      <c r="D14" s="57" t="s">
        <v>94</v>
      </c>
      <c r="E14" s="58" t="s">
        <v>94</v>
      </c>
    </row>
    <row r="15" spans="1:7" s="66" customFormat="1" ht="18" customHeight="1" thickBot="1" x14ac:dyDescent="0.3">
      <c r="A15" s="59">
        <v>2016</v>
      </c>
      <c r="B15" s="60">
        <v>29727603</v>
      </c>
      <c r="C15" s="74" t="s">
        <v>94</v>
      </c>
      <c r="D15" s="72">
        <v>0</v>
      </c>
      <c r="E15" s="103">
        <v>0</v>
      </c>
    </row>
    <row r="16" spans="1:7" s="66" customFormat="1" ht="18" customHeight="1" thickTop="1" x14ac:dyDescent="0.25">
      <c r="A16" s="54">
        <v>2017</v>
      </c>
      <c r="B16" s="55">
        <v>30496638.995833781</v>
      </c>
      <c r="C16" s="57">
        <v>2.586942498639333E-2</v>
      </c>
      <c r="D16" s="57">
        <v>-1.2661140799841153E-3</v>
      </c>
      <c r="E16" s="58">
        <v>-38661.173480909318</v>
      </c>
    </row>
    <row r="17" spans="1:5" s="66" customFormat="1" ht="18" customHeight="1" x14ac:dyDescent="0.25">
      <c r="A17" s="54">
        <v>2018</v>
      </c>
      <c r="B17" s="55">
        <v>31259868.19593294</v>
      </c>
      <c r="C17" s="57">
        <v>2.5026666059936087E-2</v>
      </c>
      <c r="D17" s="57">
        <v>-1.816285472573953E-3</v>
      </c>
      <c r="E17" s="58">
        <v>-56880.155078195035</v>
      </c>
    </row>
    <row r="18" spans="1:5" s="66" customFormat="1" ht="18" customHeight="1" x14ac:dyDescent="0.25">
      <c r="A18" s="54">
        <v>2019</v>
      </c>
      <c r="B18" s="55">
        <v>32026271.051768277</v>
      </c>
      <c r="C18" s="57">
        <v>2.4517149305672614E-2</v>
      </c>
      <c r="D18" s="57">
        <v>-2.2770070059701109E-3</v>
      </c>
      <c r="E18" s="58">
        <v>-73090.471074681729</v>
      </c>
    </row>
    <row r="19" spans="1:5" s="66" customFormat="1" ht="18" customHeight="1" x14ac:dyDescent="0.25">
      <c r="A19" s="54">
        <v>2020</v>
      </c>
      <c r="B19" s="55">
        <v>32789457.926006678</v>
      </c>
      <c r="C19" s="57">
        <v>2.3830026074679767E-2</v>
      </c>
      <c r="D19" s="57">
        <v>-2.8808913020863525E-3</v>
      </c>
      <c r="E19" s="58">
        <v>-94735.787645783275</v>
      </c>
    </row>
    <row r="20" spans="1:5" s="66" customFormat="1" ht="18" customHeight="1" x14ac:dyDescent="0.25">
      <c r="A20" s="54">
        <v>2021</v>
      </c>
      <c r="B20" s="55">
        <v>33550287.398799218</v>
      </c>
      <c r="C20" s="57">
        <v>2.3203478218805529E-2</v>
      </c>
      <c r="D20" s="57">
        <v>-3.7098827317959548E-3</v>
      </c>
      <c r="E20" s="58">
        <v>-124931.11164133996</v>
      </c>
    </row>
    <row r="21" spans="1:5" s="66" customFormat="1" ht="18" customHeight="1" x14ac:dyDescent="0.25">
      <c r="A21" s="54">
        <v>2022</v>
      </c>
      <c r="B21" s="55">
        <v>34322462.6919</v>
      </c>
      <c r="C21" s="57">
        <v>2.3015459865432186E-2</v>
      </c>
      <c r="D21" s="57">
        <v>-4.9160009589710452E-3</v>
      </c>
      <c r="E21" s="58">
        <v>-169562.83054519445</v>
      </c>
    </row>
    <row r="22" spans="1:5" s="66" customFormat="1" ht="18" customHeight="1" x14ac:dyDescent="0.25">
      <c r="A22" s="54">
        <v>2023</v>
      </c>
      <c r="B22" s="55">
        <v>35102624.753035717</v>
      </c>
      <c r="C22" s="57">
        <v>2.2730363731150005E-2</v>
      </c>
      <c r="D22" s="57">
        <v>-6.1646786977493928E-3</v>
      </c>
      <c r="E22" s="58">
        <v>-217738.69212716073</v>
      </c>
    </row>
    <row r="23" spans="1:5" s="66" customFormat="1" ht="18" customHeight="1" x14ac:dyDescent="0.25">
      <c r="A23" s="54">
        <v>2024</v>
      </c>
      <c r="B23" s="55">
        <v>35896203.992482468</v>
      </c>
      <c r="C23" s="57">
        <v>2.2607404575298196E-2</v>
      </c>
      <c r="D23" s="57">
        <v>-7.3697447283012085E-3</v>
      </c>
      <c r="E23" s="58">
        <v>-266509.97059042007</v>
      </c>
    </row>
    <row r="24" spans="1:5" ht="18" customHeight="1" x14ac:dyDescent="0.3">
      <c r="A24" s="54">
        <v>2025</v>
      </c>
      <c r="B24" s="115" t="s">
        <v>94</v>
      </c>
      <c r="C24" s="101" t="s">
        <v>94</v>
      </c>
      <c r="D24" s="101" t="s">
        <v>94</v>
      </c>
      <c r="E24" s="102" t="s">
        <v>94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138</v>
      </c>
      <c r="B26" s="3"/>
      <c r="C26" s="3"/>
    </row>
    <row r="27" spans="1:5" ht="21.75" customHeight="1" x14ac:dyDescent="0.3">
      <c r="A27" s="37" t="s">
        <v>249</v>
      </c>
      <c r="B27" s="3"/>
      <c r="C27" s="3"/>
    </row>
    <row r="28" spans="1:5" ht="21.75" customHeight="1" x14ac:dyDescent="0.3">
      <c r="A28" s="37" t="s">
        <v>206</v>
      </c>
      <c r="B28" s="122"/>
      <c r="C28" s="122"/>
    </row>
    <row r="29" spans="1:5" ht="21.75" customHeight="1" x14ac:dyDescent="0.3">
      <c r="A29" s="3"/>
      <c r="B29" s="122"/>
      <c r="C29" s="122"/>
    </row>
    <row r="30" spans="1:5" ht="21.75" customHeight="1" x14ac:dyDescent="0.3">
      <c r="A30" s="187" t="str">
        <f>+Headings!F37</f>
        <v>Page 37</v>
      </c>
      <c r="B30" s="195"/>
      <c r="C30" s="195"/>
      <c r="D30" s="195"/>
      <c r="E30" s="188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4">
    <mergeCell ref="A1:E1"/>
    <mergeCell ref="A2:E2"/>
    <mergeCell ref="A30:E30"/>
    <mergeCell ref="A3:E3"/>
  </mergeCells>
  <pageMargins left="0.75" right="0.75" top="1" bottom="1" header="0.5" footer="0.5"/>
  <pageSetup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121" customWidth="1"/>
    <col min="2" max="2" width="20.75" style="121" customWidth="1"/>
    <col min="3" max="3" width="10.75" style="121" customWidth="1"/>
    <col min="4" max="5" width="17.75" style="122" customWidth="1"/>
    <col min="6" max="16384" width="10.75" style="122"/>
  </cols>
  <sheetData>
    <row r="1" spans="1:7" ht="23.25" x14ac:dyDescent="0.3">
      <c r="A1" s="194" t="str">
        <f>Headings!E38</f>
        <v>July 2016 Best Start For Kids Forecast</v>
      </c>
      <c r="B1" s="188"/>
      <c r="C1" s="188"/>
      <c r="D1" s="188"/>
      <c r="E1" s="188"/>
    </row>
    <row r="2" spans="1:7" ht="21.75" customHeight="1" x14ac:dyDescent="0.3">
      <c r="A2" s="194" t="s">
        <v>101</v>
      </c>
      <c r="B2" s="188"/>
      <c r="C2" s="188"/>
      <c r="D2" s="188"/>
      <c r="E2" s="188"/>
    </row>
    <row r="4" spans="1:7" s="24" customFormat="1" ht="66" customHeight="1" x14ac:dyDescent="0.3">
      <c r="A4" s="23" t="s">
        <v>127</v>
      </c>
      <c r="B4" s="41" t="s">
        <v>96</v>
      </c>
      <c r="C4" s="41" t="s">
        <v>39</v>
      </c>
      <c r="D4" s="23" t="str">
        <f>Headings!E51</f>
        <v>% Change from March 2016 Forecast</v>
      </c>
      <c r="E4" s="42" t="str">
        <f>Headings!F51</f>
        <v>$ Change from March 2016 Forecast</v>
      </c>
    </row>
    <row r="5" spans="1:7" s="66" customFormat="1" ht="18" customHeight="1" x14ac:dyDescent="0.25">
      <c r="A5" s="49">
        <v>2006</v>
      </c>
      <c r="B5" s="149" t="s">
        <v>94</v>
      </c>
      <c r="C5" s="112" t="s">
        <v>94</v>
      </c>
      <c r="D5" s="112" t="s">
        <v>94</v>
      </c>
      <c r="E5" s="145" t="s">
        <v>94</v>
      </c>
    </row>
    <row r="6" spans="1:7" s="66" customFormat="1" ht="18" customHeight="1" x14ac:dyDescent="0.25">
      <c r="A6" s="54">
        <v>2007</v>
      </c>
      <c r="B6" s="115" t="s">
        <v>94</v>
      </c>
      <c r="C6" s="101" t="s">
        <v>94</v>
      </c>
      <c r="D6" s="101" t="s">
        <v>94</v>
      </c>
      <c r="E6" s="102" t="s">
        <v>94</v>
      </c>
    </row>
    <row r="7" spans="1:7" s="66" customFormat="1" ht="18" customHeight="1" x14ac:dyDescent="0.25">
      <c r="A7" s="54">
        <v>2008</v>
      </c>
      <c r="B7" s="115" t="s">
        <v>94</v>
      </c>
      <c r="C7" s="101" t="s">
        <v>94</v>
      </c>
      <c r="D7" s="101" t="s">
        <v>94</v>
      </c>
      <c r="E7" s="102" t="s">
        <v>94</v>
      </c>
    </row>
    <row r="8" spans="1:7" s="66" customFormat="1" ht="18" customHeight="1" x14ac:dyDescent="0.25">
      <c r="A8" s="54">
        <v>2009</v>
      </c>
      <c r="B8" s="115" t="s">
        <v>94</v>
      </c>
      <c r="C8" s="101" t="s">
        <v>94</v>
      </c>
      <c r="D8" s="101" t="s">
        <v>94</v>
      </c>
      <c r="E8" s="102" t="s">
        <v>94</v>
      </c>
    </row>
    <row r="9" spans="1:7" s="66" customFormat="1" ht="18" customHeight="1" x14ac:dyDescent="0.25">
      <c r="A9" s="54">
        <v>2010</v>
      </c>
      <c r="B9" s="115" t="s">
        <v>94</v>
      </c>
      <c r="C9" s="101" t="s">
        <v>94</v>
      </c>
      <c r="D9" s="101" t="s">
        <v>94</v>
      </c>
      <c r="E9" s="102" t="s">
        <v>94</v>
      </c>
    </row>
    <row r="10" spans="1:7" s="66" customFormat="1" ht="18" customHeight="1" x14ac:dyDescent="0.25">
      <c r="A10" s="54">
        <v>2011</v>
      </c>
      <c r="B10" s="115" t="s">
        <v>94</v>
      </c>
      <c r="C10" s="101" t="s">
        <v>94</v>
      </c>
      <c r="D10" s="101" t="s">
        <v>94</v>
      </c>
      <c r="E10" s="102" t="s">
        <v>94</v>
      </c>
    </row>
    <row r="11" spans="1:7" s="66" customFormat="1" ht="18" customHeight="1" x14ac:dyDescent="0.25">
      <c r="A11" s="54">
        <v>2012</v>
      </c>
      <c r="B11" s="115" t="s">
        <v>94</v>
      </c>
      <c r="C11" s="101" t="s">
        <v>94</v>
      </c>
      <c r="D11" s="101" t="s">
        <v>94</v>
      </c>
      <c r="E11" s="102" t="s">
        <v>94</v>
      </c>
    </row>
    <row r="12" spans="1:7" s="66" customFormat="1" ht="18" customHeight="1" x14ac:dyDescent="0.25">
      <c r="A12" s="54">
        <v>2013</v>
      </c>
      <c r="B12" s="115" t="s">
        <v>94</v>
      </c>
      <c r="C12" s="101" t="s">
        <v>94</v>
      </c>
      <c r="D12" s="101" t="s">
        <v>94</v>
      </c>
      <c r="E12" s="102" t="s">
        <v>94</v>
      </c>
    </row>
    <row r="13" spans="1:7" s="66" customFormat="1" ht="18" customHeight="1" x14ac:dyDescent="0.25">
      <c r="A13" s="54">
        <v>2014</v>
      </c>
      <c r="B13" s="115" t="s">
        <v>94</v>
      </c>
      <c r="C13" s="101" t="s">
        <v>94</v>
      </c>
      <c r="D13" s="101" t="s">
        <v>94</v>
      </c>
      <c r="E13" s="102" t="s">
        <v>94</v>
      </c>
      <c r="F13" s="75"/>
      <c r="G13" s="95"/>
    </row>
    <row r="14" spans="1:7" s="66" customFormat="1" ht="18" customHeight="1" x14ac:dyDescent="0.25">
      <c r="A14" s="54">
        <v>2015</v>
      </c>
      <c r="B14" s="115" t="s">
        <v>94</v>
      </c>
      <c r="C14" s="101" t="s">
        <v>94</v>
      </c>
      <c r="D14" s="101" t="s">
        <v>94</v>
      </c>
      <c r="E14" s="102" t="s">
        <v>94</v>
      </c>
    </row>
    <row r="15" spans="1:7" s="66" customFormat="1" ht="18" customHeight="1" thickBot="1" x14ac:dyDescent="0.3">
      <c r="A15" s="54">
        <v>2016</v>
      </c>
      <c r="B15" s="55">
        <v>59455206</v>
      </c>
      <c r="C15" s="101" t="s">
        <v>94</v>
      </c>
      <c r="D15" s="101" t="s">
        <v>94</v>
      </c>
      <c r="E15" s="102" t="s">
        <v>94</v>
      </c>
    </row>
    <row r="16" spans="1:7" s="66" customFormat="1" ht="18" customHeight="1" thickTop="1" x14ac:dyDescent="0.25">
      <c r="A16" s="69">
        <v>2017</v>
      </c>
      <c r="B16" s="70">
        <v>62069665.045343146</v>
      </c>
      <c r="C16" s="67">
        <v>4.397359325175243E-2</v>
      </c>
      <c r="D16" s="67">
        <v>-3.0523661321346651E-3</v>
      </c>
      <c r="E16" s="63">
        <v>-190039.41328623146</v>
      </c>
    </row>
    <row r="17" spans="1:5" s="66" customFormat="1" ht="18" customHeight="1" x14ac:dyDescent="0.25">
      <c r="A17" s="54">
        <v>2018</v>
      </c>
      <c r="B17" s="55">
        <v>64864409.806526296</v>
      </c>
      <c r="C17" s="57">
        <v>4.5025935924441152E-2</v>
      </c>
      <c r="D17" s="57">
        <v>-3.5920406810647787E-3</v>
      </c>
      <c r="E17" s="58">
        <v>-233835.54557067156</v>
      </c>
    </row>
    <row r="18" spans="1:5" s="66" customFormat="1" ht="18" customHeight="1" x14ac:dyDescent="0.25">
      <c r="A18" s="54">
        <v>2019</v>
      </c>
      <c r="B18" s="55">
        <v>67751948.576062754</v>
      </c>
      <c r="C18" s="57">
        <v>4.4516535002002477E-2</v>
      </c>
      <c r="D18" s="57">
        <v>-4.0440342313842192E-3</v>
      </c>
      <c r="E18" s="58">
        <v>-275103.72817851603</v>
      </c>
    </row>
    <row r="19" spans="1:5" s="66" customFormat="1" ht="18" customHeight="1" x14ac:dyDescent="0.25">
      <c r="A19" s="54">
        <v>2020</v>
      </c>
      <c r="B19" s="55">
        <v>70721600.451281905</v>
      </c>
      <c r="C19" s="57">
        <v>4.3831239361111995E-2</v>
      </c>
      <c r="D19" s="57">
        <v>-4.6326153807554338E-3</v>
      </c>
      <c r="E19" s="58">
        <v>-329150.80307516456</v>
      </c>
    </row>
    <row r="20" spans="1:5" s="66" customFormat="1" ht="18" customHeight="1" x14ac:dyDescent="0.25">
      <c r="A20" s="54">
        <v>2021</v>
      </c>
      <c r="B20" s="55">
        <v>73777071.158979177</v>
      </c>
      <c r="C20" s="57">
        <v>4.3204207599941036E-2</v>
      </c>
      <c r="D20" s="57">
        <v>-5.4433278057349765E-3</v>
      </c>
      <c r="E20" s="58">
        <v>-403790.74827313423</v>
      </c>
    </row>
    <row r="21" spans="1:5" s="66" customFormat="1" ht="18" customHeight="1" x14ac:dyDescent="0.25">
      <c r="A21" s="54">
        <v>2022</v>
      </c>
      <c r="B21" s="115" t="s">
        <v>94</v>
      </c>
      <c r="C21" s="101" t="s">
        <v>94</v>
      </c>
      <c r="D21" s="101" t="s">
        <v>94</v>
      </c>
      <c r="E21" s="102" t="s">
        <v>94</v>
      </c>
    </row>
    <row r="22" spans="1:5" s="66" customFormat="1" ht="18" customHeight="1" x14ac:dyDescent="0.25">
      <c r="A22" s="54">
        <v>2023</v>
      </c>
      <c r="B22" s="115" t="s">
        <v>94</v>
      </c>
      <c r="C22" s="101" t="s">
        <v>94</v>
      </c>
      <c r="D22" s="101" t="s">
        <v>94</v>
      </c>
      <c r="E22" s="102" t="s">
        <v>94</v>
      </c>
    </row>
    <row r="23" spans="1:5" s="66" customFormat="1" ht="18" customHeight="1" x14ac:dyDescent="0.25">
      <c r="A23" s="54">
        <v>2024</v>
      </c>
      <c r="B23" s="115" t="s">
        <v>94</v>
      </c>
      <c r="C23" s="101" t="s">
        <v>94</v>
      </c>
      <c r="D23" s="101" t="s">
        <v>94</v>
      </c>
      <c r="E23" s="102" t="s">
        <v>94</v>
      </c>
    </row>
    <row r="24" spans="1:5" ht="18" customHeight="1" x14ac:dyDescent="0.3">
      <c r="A24" s="54">
        <v>2025</v>
      </c>
      <c r="B24" s="115" t="s">
        <v>94</v>
      </c>
      <c r="C24" s="101" t="s">
        <v>94</v>
      </c>
      <c r="D24" s="101" t="s">
        <v>94</v>
      </c>
      <c r="E24" s="102" t="s">
        <v>94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138</v>
      </c>
      <c r="B26" s="3"/>
      <c r="C26" s="3"/>
    </row>
    <row r="27" spans="1:5" ht="21.75" customHeight="1" x14ac:dyDescent="0.3">
      <c r="A27" s="37" t="s">
        <v>250</v>
      </c>
      <c r="B27" s="3"/>
      <c r="C27" s="3"/>
    </row>
    <row r="28" spans="1:5" ht="21.75" customHeight="1" x14ac:dyDescent="0.3">
      <c r="A28" s="3"/>
      <c r="B28" s="122"/>
      <c r="C28" s="122"/>
    </row>
    <row r="29" spans="1:5" ht="21.75" customHeight="1" x14ac:dyDescent="0.3">
      <c r="A29" s="3"/>
      <c r="B29" s="122"/>
      <c r="C29" s="122"/>
    </row>
    <row r="30" spans="1:5" ht="21.75" customHeight="1" x14ac:dyDescent="0.3">
      <c r="A30" s="187" t="str">
        <f>Headings!F38</f>
        <v>Page 38</v>
      </c>
      <c r="B30" s="195"/>
      <c r="C30" s="195"/>
      <c r="D30" s="195"/>
      <c r="E30" s="188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94" t="str">
        <f>Headings!E4</f>
        <v>July 2016 Countywide New Construction Forecast</v>
      </c>
      <c r="B1" s="188"/>
      <c r="C1" s="188"/>
      <c r="D1" s="188"/>
      <c r="E1" s="188"/>
    </row>
    <row r="2" spans="1:5" ht="21.75" customHeight="1" x14ac:dyDescent="0.3">
      <c r="A2" s="194" t="s">
        <v>101</v>
      </c>
      <c r="B2" s="188"/>
      <c r="C2" s="188"/>
      <c r="D2" s="188"/>
      <c r="E2" s="188"/>
    </row>
    <row r="4" spans="1:5" ht="66" customHeight="1" x14ac:dyDescent="0.3">
      <c r="A4" s="23" t="s">
        <v>127</v>
      </c>
      <c r="B4" s="41" t="s">
        <v>96</v>
      </c>
      <c r="C4" s="41" t="s">
        <v>39</v>
      </c>
      <c r="D4" s="31" t="str">
        <f>Headings!E51</f>
        <v>% Change from March 2016 Forecast</v>
      </c>
      <c r="E4" s="45" t="str">
        <f>Headings!F51</f>
        <v>$ Change from March 2016 Forecast</v>
      </c>
    </row>
    <row r="5" spans="1:5" s="66" customFormat="1" ht="18" customHeight="1" x14ac:dyDescent="0.25">
      <c r="A5" s="49">
        <v>2006</v>
      </c>
      <c r="B5" s="50">
        <v>4964300000</v>
      </c>
      <c r="C5" s="100" t="s">
        <v>94</v>
      </c>
      <c r="D5" s="64">
        <v>0</v>
      </c>
      <c r="E5" s="53">
        <v>0</v>
      </c>
    </row>
    <row r="6" spans="1:5" s="66" customFormat="1" ht="18" customHeight="1" x14ac:dyDescent="0.25">
      <c r="A6" s="54">
        <v>2007</v>
      </c>
      <c r="B6" s="55">
        <v>5950400000</v>
      </c>
      <c r="C6" s="56">
        <v>0.19863827729992134</v>
      </c>
      <c r="D6" s="57">
        <v>0</v>
      </c>
      <c r="E6" s="58">
        <v>0</v>
      </c>
    </row>
    <row r="7" spans="1:5" s="66" customFormat="1" ht="18" customHeight="1" x14ac:dyDescent="0.25">
      <c r="A7" s="54">
        <v>2008</v>
      </c>
      <c r="B7" s="55">
        <v>6663100000</v>
      </c>
      <c r="C7" s="56">
        <v>0.11977346060769034</v>
      </c>
      <c r="D7" s="57">
        <v>0</v>
      </c>
      <c r="E7" s="58">
        <v>0</v>
      </c>
    </row>
    <row r="8" spans="1:5" s="66" customFormat="1" ht="18" customHeight="1" x14ac:dyDescent="0.25">
      <c r="A8" s="54">
        <v>2009</v>
      </c>
      <c r="B8" s="55">
        <v>8005200000</v>
      </c>
      <c r="C8" s="56">
        <v>0.2014227611772299</v>
      </c>
      <c r="D8" s="57">
        <v>0</v>
      </c>
      <c r="E8" s="58">
        <v>0</v>
      </c>
    </row>
    <row r="9" spans="1:5" s="66" customFormat="1" ht="18" customHeight="1" x14ac:dyDescent="0.25">
      <c r="A9" s="54">
        <v>2010</v>
      </c>
      <c r="B9" s="55">
        <v>5205200000</v>
      </c>
      <c r="C9" s="56">
        <v>-0.34977264777894368</v>
      </c>
      <c r="D9" s="57">
        <v>0</v>
      </c>
      <c r="E9" s="58">
        <v>0</v>
      </c>
    </row>
    <row r="10" spans="1:5" s="66" customFormat="1" ht="18" customHeight="1" x14ac:dyDescent="0.25">
      <c r="A10" s="54">
        <v>2011</v>
      </c>
      <c r="B10" s="55">
        <v>2457642885</v>
      </c>
      <c r="C10" s="56">
        <v>-0.52784851974948133</v>
      </c>
      <c r="D10" s="57">
        <v>0</v>
      </c>
      <c r="E10" s="58">
        <v>0</v>
      </c>
    </row>
    <row r="11" spans="1:5" s="66" customFormat="1" ht="18" customHeight="1" x14ac:dyDescent="0.25">
      <c r="A11" s="54">
        <v>2012</v>
      </c>
      <c r="B11" s="55">
        <v>1925434669</v>
      </c>
      <c r="C11" s="56">
        <v>-0.21655229864692083</v>
      </c>
      <c r="D11" s="57">
        <v>0</v>
      </c>
      <c r="E11" s="58">
        <v>0</v>
      </c>
    </row>
    <row r="12" spans="1:5" s="66" customFormat="1" ht="18" customHeight="1" x14ac:dyDescent="0.25">
      <c r="A12" s="54">
        <v>2013</v>
      </c>
      <c r="B12" s="55">
        <v>1983503613</v>
      </c>
      <c r="C12" s="57">
        <v>3.0158875258104123E-2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55">
        <v>3406198290</v>
      </c>
      <c r="C13" s="56">
        <v>0.71726346636102645</v>
      </c>
      <c r="D13" s="57">
        <v>0</v>
      </c>
      <c r="E13" s="58">
        <v>0</v>
      </c>
    </row>
    <row r="14" spans="1:5" s="66" customFormat="1" ht="18" customHeight="1" x14ac:dyDescent="0.25">
      <c r="A14" s="54">
        <v>2015</v>
      </c>
      <c r="B14" s="55">
        <v>4994659235</v>
      </c>
      <c r="C14" s="56">
        <v>0.46634423769850453</v>
      </c>
      <c r="D14" s="57">
        <v>0</v>
      </c>
      <c r="E14" s="58">
        <v>0</v>
      </c>
    </row>
    <row r="15" spans="1:5" s="66" customFormat="1" ht="18" customHeight="1" thickBot="1" x14ac:dyDescent="0.3">
      <c r="A15" s="59">
        <v>2016</v>
      </c>
      <c r="B15" s="60">
        <v>6111997054</v>
      </c>
      <c r="C15" s="61">
        <v>0.22370651658681173</v>
      </c>
      <c r="D15" s="72">
        <v>0</v>
      </c>
      <c r="E15" s="103">
        <v>0</v>
      </c>
    </row>
    <row r="16" spans="1:5" s="66" customFormat="1" ht="18" customHeight="1" thickTop="1" x14ac:dyDescent="0.25">
      <c r="A16" s="54">
        <v>2017</v>
      </c>
      <c r="B16" s="55">
        <v>6739428083.3396797</v>
      </c>
      <c r="C16" s="56">
        <v>0.10265564983037034</v>
      </c>
      <c r="D16" s="57">
        <v>-2.2099308284989516E-2</v>
      </c>
      <c r="E16" s="58">
        <v>-152302478.29873085</v>
      </c>
    </row>
    <row r="17" spans="1:5" s="66" customFormat="1" ht="18" customHeight="1" x14ac:dyDescent="0.25">
      <c r="A17" s="54">
        <v>2018</v>
      </c>
      <c r="B17" s="55">
        <v>6922398944.7254295</v>
      </c>
      <c r="C17" s="56">
        <v>2.7149315805901519E-2</v>
      </c>
      <c r="D17" s="57">
        <v>-3.3965884963649717E-2</v>
      </c>
      <c r="E17" s="58">
        <v>-243392446.05268097</v>
      </c>
    </row>
    <row r="18" spans="1:5" s="66" customFormat="1" ht="18" customHeight="1" x14ac:dyDescent="0.25">
      <c r="A18" s="54">
        <v>2019</v>
      </c>
      <c r="B18" s="55">
        <v>7082943247.6355</v>
      </c>
      <c r="C18" s="56">
        <v>2.3192003840286857E-2</v>
      </c>
      <c r="D18" s="57">
        <v>-2.094704718196827E-2</v>
      </c>
      <c r="E18" s="58">
        <v>-151541084.64550018</v>
      </c>
    </row>
    <row r="19" spans="1:5" s="66" customFormat="1" ht="18" customHeight="1" x14ac:dyDescent="0.25">
      <c r="A19" s="54">
        <v>2020</v>
      </c>
      <c r="B19" s="55">
        <v>7058552409.8919601</v>
      </c>
      <c r="C19" s="56">
        <v>-3.4436020296622072E-3</v>
      </c>
      <c r="D19" s="57">
        <v>-2.8350389341806115E-2</v>
      </c>
      <c r="E19" s="58">
        <v>-205951514.63543034</v>
      </c>
    </row>
    <row r="20" spans="1:5" s="66" customFormat="1" ht="18" customHeight="1" x14ac:dyDescent="0.25">
      <c r="A20" s="54">
        <v>2021</v>
      </c>
      <c r="B20" s="55">
        <v>7063711756.1180506</v>
      </c>
      <c r="C20" s="56">
        <v>7.3093545623614808E-4</v>
      </c>
      <c r="D20" s="57">
        <v>-4.8304536033497603E-2</v>
      </c>
      <c r="E20" s="58">
        <v>-358527840.02094936</v>
      </c>
    </row>
    <row r="21" spans="1:5" s="66" customFormat="1" ht="18" customHeight="1" x14ac:dyDescent="0.25">
      <c r="A21" s="54">
        <v>2022</v>
      </c>
      <c r="B21" s="55">
        <v>7326718441.4896803</v>
      </c>
      <c r="C21" s="56">
        <v>3.7233496276774414E-2</v>
      </c>
      <c r="D21" s="57">
        <v>-7.8770381325147909E-2</v>
      </c>
      <c r="E21" s="58">
        <v>-626476172.49682999</v>
      </c>
    </row>
    <row r="22" spans="1:5" s="66" customFormat="1" ht="18" customHeight="1" x14ac:dyDescent="0.25">
      <c r="A22" s="54">
        <v>2023</v>
      </c>
      <c r="B22" s="55">
        <v>7567326536.4862404</v>
      </c>
      <c r="C22" s="56">
        <v>3.2839817295836848E-2</v>
      </c>
      <c r="D22" s="57">
        <v>-8.5191558915361676E-2</v>
      </c>
      <c r="E22" s="58">
        <v>-704707472.63819981</v>
      </c>
    </row>
    <row r="23" spans="1:5" s="66" customFormat="1" ht="18" customHeight="1" x14ac:dyDescent="0.25">
      <c r="A23" s="54">
        <v>2024</v>
      </c>
      <c r="B23" s="55">
        <v>7906967874.1538897</v>
      </c>
      <c r="C23" s="56">
        <v>4.4882606298281447E-2</v>
      </c>
      <c r="D23" s="57">
        <v>-7.9898847121800287E-2</v>
      </c>
      <c r="E23" s="58">
        <v>-686617569.59850025</v>
      </c>
    </row>
    <row r="24" spans="1:5" s="66" customFormat="1" ht="18" customHeight="1" x14ac:dyDescent="0.25">
      <c r="A24" s="54">
        <v>2025</v>
      </c>
      <c r="B24" s="55">
        <v>8227667175.2201004</v>
      </c>
      <c r="C24" s="56">
        <v>4.055907475158782E-2</v>
      </c>
      <c r="D24" s="57">
        <v>-8.0013373490607442E-2</v>
      </c>
      <c r="E24" s="58">
        <v>-715579322.21808815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188</v>
      </c>
      <c r="B26" s="3"/>
      <c r="C26" s="3"/>
    </row>
    <row r="27" spans="1:5" ht="21.75" customHeight="1" x14ac:dyDescent="0.3">
      <c r="A27" s="166" t="s">
        <v>234</v>
      </c>
      <c r="B27" s="3"/>
      <c r="C27" s="3"/>
    </row>
    <row r="28" spans="1:5" ht="21.75" customHeight="1" x14ac:dyDescent="0.3">
      <c r="A28" s="164"/>
      <c r="B28" s="3"/>
      <c r="C28" s="3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87" t="str">
        <f>Headings!F4</f>
        <v>Page 4</v>
      </c>
      <c r="B30" s="195"/>
      <c r="C30" s="195"/>
      <c r="D30" s="195"/>
      <c r="E30" s="188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2.5" customHeight="1" x14ac:dyDescent="0.3">
      <c r="A1" s="199" t="str">
        <f>Headings!E39</f>
        <v>July 2016 Emergency Medical Services (EMS) Property Tax Forecast</v>
      </c>
      <c r="B1" s="203"/>
      <c r="C1" s="203"/>
      <c r="D1" s="203"/>
      <c r="E1" s="203"/>
    </row>
    <row r="2" spans="1:5" ht="21.75" customHeight="1" x14ac:dyDescent="0.3">
      <c r="A2" s="194" t="s">
        <v>101</v>
      </c>
      <c r="B2" s="188"/>
      <c r="C2" s="188"/>
      <c r="D2" s="188"/>
      <c r="E2" s="188"/>
    </row>
    <row r="4" spans="1:5" s="24" customFormat="1" ht="66" customHeight="1" x14ac:dyDescent="0.3">
      <c r="A4" s="23" t="s">
        <v>127</v>
      </c>
      <c r="B4" s="41" t="s">
        <v>96</v>
      </c>
      <c r="C4" s="41" t="s">
        <v>39</v>
      </c>
      <c r="D4" s="23" t="str">
        <f>Headings!E51</f>
        <v>% Change from March 2016 Forecast</v>
      </c>
      <c r="E4" s="42" t="str">
        <f>Headings!F51</f>
        <v>$ Change from March 2016 Forecast</v>
      </c>
    </row>
    <row r="5" spans="1:5" s="66" customFormat="1" ht="18" customHeight="1" x14ac:dyDescent="0.25">
      <c r="A5" s="49">
        <v>2006</v>
      </c>
      <c r="B5" s="50">
        <v>59125468</v>
      </c>
      <c r="C5" s="100" t="s">
        <v>94</v>
      </c>
      <c r="D5" s="64">
        <v>0</v>
      </c>
      <c r="E5" s="53">
        <v>0</v>
      </c>
    </row>
    <row r="6" spans="1:5" s="66" customFormat="1" ht="18" customHeight="1" x14ac:dyDescent="0.25">
      <c r="A6" s="54">
        <v>2007</v>
      </c>
      <c r="B6" s="55">
        <v>61271823</v>
      </c>
      <c r="C6" s="56">
        <v>3.6301699971321932E-2</v>
      </c>
      <c r="D6" s="57">
        <v>0</v>
      </c>
      <c r="E6" s="58">
        <v>0</v>
      </c>
    </row>
    <row r="7" spans="1:5" s="66" customFormat="1" ht="18" customHeight="1" x14ac:dyDescent="0.25">
      <c r="A7" s="54">
        <v>2008</v>
      </c>
      <c r="B7" s="55">
        <v>101838056</v>
      </c>
      <c r="C7" s="56">
        <v>0.66206995342704267</v>
      </c>
      <c r="D7" s="57">
        <v>0</v>
      </c>
      <c r="E7" s="58">
        <v>0</v>
      </c>
    </row>
    <row r="8" spans="1:5" s="66" customFormat="1" ht="18" customHeight="1" x14ac:dyDescent="0.25">
      <c r="A8" s="54">
        <v>2009</v>
      </c>
      <c r="B8" s="55">
        <v>105583802</v>
      </c>
      <c r="C8" s="56">
        <v>3.6781397319681775E-2</v>
      </c>
      <c r="D8" s="57">
        <v>0</v>
      </c>
      <c r="E8" s="58">
        <v>0</v>
      </c>
    </row>
    <row r="9" spans="1:5" s="66" customFormat="1" ht="18" customHeight="1" x14ac:dyDescent="0.25">
      <c r="A9" s="54">
        <v>2010</v>
      </c>
      <c r="B9" s="55">
        <v>102097238</v>
      </c>
      <c r="C9" s="56">
        <v>-3.3021769759721264E-2</v>
      </c>
      <c r="D9" s="57">
        <v>0</v>
      </c>
      <c r="E9" s="58">
        <v>0</v>
      </c>
    </row>
    <row r="10" spans="1:5" s="66" customFormat="1" ht="18" customHeight="1" x14ac:dyDescent="0.25">
      <c r="A10" s="54">
        <v>2011</v>
      </c>
      <c r="B10" s="55">
        <v>98589189</v>
      </c>
      <c r="C10" s="56">
        <v>-3.4359881508253975E-2</v>
      </c>
      <c r="D10" s="57">
        <v>0</v>
      </c>
      <c r="E10" s="58">
        <v>0</v>
      </c>
    </row>
    <row r="11" spans="1:5" s="66" customFormat="1" ht="18" customHeight="1" x14ac:dyDescent="0.25">
      <c r="A11" s="54">
        <v>2012</v>
      </c>
      <c r="B11" s="55">
        <v>95268834</v>
      </c>
      <c r="C11" s="56">
        <v>-3.3678692701285984E-2</v>
      </c>
      <c r="D11" s="57">
        <v>0</v>
      </c>
      <c r="E11" s="58">
        <v>0</v>
      </c>
    </row>
    <row r="12" spans="1:5" s="66" customFormat="1" ht="18" customHeight="1" x14ac:dyDescent="0.25">
      <c r="A12" s="54">
        <v>2013</v>
      </c>
      <c r="B12" s="55">
        <v>93870870</v>
      </c>
      <c r="C12" s="57">
        <v>-1.4673885900608363E-2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55">
        <v>113541014.793615</v>
      </c>
      <c r="C13" s="57">
        <v>0.2095447159871322</v>
      </c>
      <c r="D13" s="57">
        <v>0</v>
      </c>
      <c r="E13" s="58">
        <v>0</v>
      </c>
    </row>
    <row r="14" spans="1:5" s="66" customFormat="1" ht="18" customHeight="1" x14ac:dyDescent="0.25">
      <c r="A14" s="54">
        <v>2015</v>
      </c>
      <c r="B14" s="55">
        <v>116769207</v>
      </c>
      <c r="C14" s="57">
        <v>2.8431947805406921E-2</v>
      </c>
      <c r="D14" s="57">
        <v>0</v>
      </c>
      <c r="E14" s="58">
        <v>0</v>
      </c>
    </row>
    <row r="15" spans="1:5" s="66" customFormat="1" ht="18" customHeight="1" thickBot="1" x14ac:dyDescent="0.3">
      <c r="A15" s="59">
        <v>2016</v>
      </c>
      <c r="B15" s="60">
        <v>119879727</v>
      </c>
      <c r="C15" s="72">
        <v>2.6638187240579647E-2</v>
      </c>
      <c r="D15" s="72">
        <v>0</v>
      </c>
      <c r="E15" s="103">
        <v>0</v>
      </c>
    </row>
    <row r="16" spans="1:5" s="66" customFormat="1" ht="18" customHeight="1" thickTop="1" x14ac:dyDescent="0.25">
      <c r="A16" s="54">
        <v>2017</v>
      </c>
      <c r="B16" s="55">
        <v>122999922.08848594</v>
      </c>
      <c r="C16" s="57">
        <v>2.6027712663092339E-2</v>
      </c>
      <c r="D16" s="57">
        <v>-1.2607142832885554E-3</v>
      </c>
      <c r="E16" s="58">
        <v>-155263.50153438747</v>
      </c>
    </row>
    <row r="17" spans="1:5" s="66" customFormat="1" ht="18" customHeight="1" x14ac:dyDescent="0.25">
      <c r="A17" s="54">
        <v>2018</v>
      </c>
      <c r="B17" s="55">
        <v>126091672.85759741</v>
      </c>
      <c r="C17" s="57">
        <v>2.5136201036674466E-2</v>
      </c>
      <c r="D17" s="57">
        <v>-1.7924042589272382E-3</v>
      </c>
      <c r="E17" s="58">
        <v>-226413.07520548999</v>
      </c>
    </row>
    <row r="18" spans="1:5" s="66" customFormat="1" ht="18" customHeight="1" x14ac:dyDescent="0.25">
      <c r="A18" s="54">
        <v>2019</v>
      </c>
      <c r="B18" s="55">
        <v>129193483.14643997</v>
      </c>
      <c r="C18" s="57">
        <v>2.4599644199705395E-2</v>
      </c>
      <c r="D18" s="57">
        <v>-2.2450348848570556E-3</v>
      </c>
      <c r="E18" s="58">
        <v>-290696.50034412742</v>
      </c>
    </row>
    <row r="19" spans="1:5" s="66" customFormat="1" ht="18" customHeight="1" x14ac:dyDescent="0.25">
      <c r="A19" s="54">
        <v>2020</v>
      </c>
      <c r="B19" s="55" t="s">
        <v>94</v>
      </c>
      <c r="C19" s="73" t="s">
        <v>94</v>
      </c>
      <c r="D19" s="57" t="s">
        <v>94</v>
      </c>
      <c r="E19" s="58" t="s">
        <v>94</v>
      </c>
    </row>
    <row r="20" spans="1:5" s="66" customFormat="1" ht="18" customHeight="1" x14ac:dyDescent="0.25">
      <c r="A20" s="54">
        <v>2021</v>
      </c>
      <c r="B20" s="55" t="s">
        <v>94</v>
      </c>
      <c r="C20" s="73" t="s">
        <v>94</v>
      </c>
      <c r="D20" s="57" t="s">
        <v>94</v>
      </c>
      <c r="E20" s="58" t="s">
        <v>94</v>
      </c>
    </row>
    <row r="21" spans="1:5" s="66" customFormat="1" ht="18" customHeight="1" x14ac:dyDescent="0.25">
      <c r="A21" s="54">
        <v>2022</v>
      </c>
      <c r="B21" s="55" t="s">
        <v>94</v>
      </c>
      <c r="C21" s="73" t="s">
        <v>94</v>
      </c>
      <c r="D21" s="57" t="s">
        <v>94</v>
      </c>
      <c r="E21" s="58" t="s">
        <v>94</v>
      </c>
    </row>
    <row r="22" spans="1:5" s="66" customFormat="1" ht="18" customHeight="1" x14ac:dyDescent="0.25">
      <c r="A22" s="54">
        <v>2023</v>
      </c>
      <c r="B22" s="55" t="s">
        <v>94</v>
      </c>
      <c r="C22" s="73" t="s">
        <v>94</v>
      </c>
      <c r="D22" s="57" t="s">
        <v>94</v>
      </c>
      <c r="E22" s="58" t="s">
        <v>94</v>
      </c>
    </row>
    <row r="23" spans="1:5" s="66" customFormat="1" ht="18" customHeight="1" x14ac:dyDescent="0.25">
      <c r="A23" s="54">
        <v>2024</v>
      </c>
      <c r="B23" s="55" t="s">
        <v>94</v>
      </c>
      <c r="C23" s="73" t="s">
        <v>94</v>
      </c>
      <c r="D23" s="57" t="s">
        <v>94</v>
      </c>
      <c r="E23" s="58" t="s">
        <v>94</v>
      </c>
    </row>
    <row r="24" spans="1:5" ht="18" customHeight="1" x14ac:dyDescent="0.3">
      <c r="A24" s="54">
        <v>2025</v>
      </c>
      <c r="B24" s="55" t="s">
        <v>94</v>
      </c>
      <c r="C24" s="73" t="s">
        <v>94</v>
      </c>
      <c r="D24" s="57" t="s">
        <v>94</v>
      </c>
      <c r="E24" s="58" t="s">
        <v>94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138</v>
      </c>
      <c r="B26" s="3"/>
      <c r="C26" s="3"/>
    </row>
    <row r="27" spans="1:5" ht="21.75" customHeight="1" x14ac:dyDescent="0.3">
      <c r="A27" s="37" t="s">
        <v>251</v>
      </c>
      <c r="B27" s="3"/>
      <c r="C27" s="3"/>
    </row>
    <row r="28" spans="1:5" ht="21.75" customHeight="1" x14ac:dyDescent="0.3">
      <c r="A28" s="68" t="s">
        <v>178</v>
      </c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87" t="str">
        <f>Headings!F39</f>
        <v>Page 39</v>
      </c>
      <c r="B30" s="195"/>
      <c r="C30" s="195"/>
      <c r="D30" s="195"/>
      <c r="E30" s="188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94" t="str">
        <f>Headings!E40</f>
        <v>July 2016 Conservation Futures Property Tax Forecast</v>
      </c>
      <c r="B1" s="188"/>
      <c r="C1" s="188"/>
      <c r="D1" s="188"/>
      <c r="E1" s="188"/>
    </row>
    <row r="2" spans="1:5" ht="21.75" customHeight="1" x14ac:dyDescent="0.3">
      <c r="A2" s="194" t="s">
        <v>101</v>
      </c>
      <c r="B2" s="188"/>
      <c r="C2" s="188"/>
      <c r="D2" s="188"/>
      <c r="E2" s="188"/>
    </row>
    <row r="4" spans="1:5" s="24" customFormat="1" ht="66" customHeight="1" x14ac:dyDescent="0.3">
      <c r="A4" s="23" t="s">
        <v>127</v>
      </c>
      <c r="B4" s="41" t="s">
        <v>96</v>
      </c>
      <c r="C4" s="41" t="s">
        <v>39</v>
      </c>
      <c r="D4" s="23" t="str">
        <f>Headings!E51</f>
        <v>% Change from March 2016 Forecast</v>
      </c>
      <c r="E4" s="42" t="str">
        <f>Headings!F51</f>
        <v>$ Change from March 2016 Forecast</v>
      </c>
    </row>
    <row r="5" spans="1:5" s="66" customFormat="1" ht="18" customHeight="1" x14ac:dyDescent="0.25">
      <c r="A5" s="49">
        <v>2006</v>
      </c>
      <c r="B5" s="50">
        <v>14759876</v>
      </c>
      <c r="C5" s="100" t="s">
        <v>94</v>
      </c>
      <c r="D5" s="64">
        <v>0</v>
      </c>
      <c r="E5" s="53">
        <v>0</v>
      </c>
    </row>
    <row r="6" spans="1:5" s="66" customFormat="1" ht="18" customHeight="1" x14ac:dyDescent="0.25">
      <c r="A6" s="54">
        <v>2007</v>
      </c>
      <c r="B6" s="55">
        <v>15259661</v>
      </c>
      <c r="C6" s="56">
        <v>3.3861056827306779E-2</v>
      </c>
      <c r="D6" s="57">
        <v>0</v>
      </c>
      <c r="E6" s="58">
        <v>0</v>
      </c>
    </row>
    <row r="7" spans="1:5" s="66" customFormat="1" ht="18" customHeight="1" x14ac:dyDescent="0.25">
      <c r="A7" s="54">
        <v>2008</v>
      </c>
      <c r="B7" s="55">
        <v>15755647</v>
      </c>
      <c r="C7" s="56">
        <v>3.2503081162812197E-2</v>
      </c>
      <c r="D7" s="57">
        <v>0</v>
      </c>
      <c r="E7" s="58">
        <v>0</v>
      </c>
    </row>
    <row r="8" spans="1:5" s="66" customFormat="1" ht="18" customHeight="1" x14ac:dyDescent="0.25">
      <c r="A8" s="54">
        <v>2009</v>
      </c>
      <c r="B8" s="55">
        <v>16360030</v>
      </c>
      <c r="C8" s="56">
        <v>3.8359770309654762E-2</v>
      </c>
      <c r="D8" s="57">
        <v>0</v>
      </c>
      <c r="E8" s="58">
        <v>0</v>
      </c>
    </row>
    <row r="9" spans="1:5" s="66" customFormat="1" ht="18" customHeight="1" x14ac:dyDescent="0.25">
      <c r="A9" s="54">
        <v>2010</v>
      </c>
      <c r="B9" s="55">
        <v>16738720</v>
      </c>
      <c r="C9" s="56">
        <v>2.3147268067356785E-2</v>
      </c>
      <c r="D9" s="57">
        <v>0</v>
      </c>
      <c r="E9" s="58">
        <v>0</v>
      </c>
    </row>
    <row r="10" spans="1:5" s="66" customFormat="1" ht="18" customHeight="1" x14ac:dyDescent="0.25">
      <c r="A10" s="54">
        <v>2011</v>
      </c>
      <c r="B10" s="55">
        <v>17061273</v>
      </c>
      <c r="C10" s="56">
        <v>1.9269872487263084E-2</v>
      </c>
      <c r="D10" s="57">
        <v>0</v>
      </c>
      <c r="E10" s="58">
        <v>0</v>
      </c>
    </row>
    <row r="11" spans="1:5" s="66" customFormat="1" ht="18" customHeight="1" x14ac:dyDescent="0.25">
      <c r="A11" s="54">
        <v>2012</v>
      </c>
      <c r="B11" s="55">
        <v>17416782</v>
      </c>
      <c r="C11" s="56">
        <v>2.0837190753585588E-2</v>
      </c>
      <c r="D11" s="57">
        <v>0</v>
      </c>
      <c r="E11" s="58">
        <v>0</v>
      </c>
    </row>
    <row r="12" spans="1:5" s="66" customFormat="1" ht="18" customHeight="1" x14ac:dyDescent="0.25">
      <c r="A12" s="54">
        <v>2013</v>
      </c>
      <c r="B12" s="55">
        <v>17566647</v>
      </c>
      <c r="C12" s="57">
        <v>8.6046320152597389E-3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55">
        <v>17955638</v>
      </c>
      <c r="C13" s="73">
        <v>2.2143724980640878E-2</v>
      </c>
      <c r="D13" s="57">
        <v>0</v>
      </c>
      <c r="E13" s="58">
        <v>0</v>
      </c>
    </row>
    <row r="14" spans="1:5" s="66" customFormat="1" ht="18" customHeight="1" x14ac:dyDescent="0.25">
      <c r="A14" s="54">
        <v>2015</v>
      </c>
      <c r="B14" s="55">
        <v>18389600</v>
      </c>
      <c r="C14" s="57">
        <v>2.4168564770575163E-2</v>
      </c>
      <c r="D14" s="57">
        <v>0</v>
      </c>
      <c r="E14" s="58">
        <v>0</v>
      </c>
    </row>
    <row r="15" spans="1:5" s="66" customFormat="1" ht="18" customHeight="1" thickBot="1" x14ac:dyDescent="0.3">
      <c r="A15" s="59">
        <v>2016</v>
      </c>
      <c r="B15" s="60">
        <v>18877155</v>
      </c>
      <c r="C15" s="72">
        <v>2.6512539696350146E-2</v>
      </c>
      <c r="D15" s="72">
        <v>0</v>
      </c>
      <c r="E15" s="103">
        <v>0</v>
      </c>
    </row>
    <row r="16" spans="1:5" s="66" customFormat="1" ht="18" customHeight="1" thickTop="1" x14ac:dyDescent="0.25">
      <c r="A16" s="54">
        <v>2017</v>
      </c>
      <c r="B16" s="55">
        <v>19367370.929178566</v>
      </c>
      <c r="C16" s="57">
        <v>2.5968739949349562E-2</v>
      </c>
      <c r="D16" s="57">
        <v>-1.327306134299433E-3</v>
      </c>
      <c r="E16" s="58">
        <v>-25740.595890376717</v>
      </c>
    </row>
    <row r="17" spans="1:5" s="66" customFormat="1" ht="18" customHeight="1" x14ac:dyDescent="0.25">
      <c r="A17" s="54">
        <v>2018</v>
      </c>
      <c r="B17" s="55">
        <v>19854268.87289371</v>
      </c>
      <c r="C17" s="57">
        <v>2.5140115583865308E-2</v>
      </c>
      <c r="D17" s="57">
        <v>-1.8608180549132269E-3</v>
      </c>
      <c r="E17" s="58">
        <v>-37014.058413963765</v>
      </c>
    </row>
    <row r="18" spans="1:5" s="66" customFormat="1" ht="18" customHeight="1" x14ac:dyDescent="0.25">
      <c r="A18" s="54">
        <v>2019</v>
      </c>
      <c r="B18" s="55">
        <v>20342402.595095273</v>
      </c>
      <c r="C18" s="57">
        <v>2.4585832161666543E-2</v>
      </c>
      <c r="D18" s="57">
        <v>-2.3313244035207958E-3</v>
      </c>
      <c r="E18" s="58">
        <v>-47535.560408204794</v>
      </c>
    </row>
    <row r="19" spans="1:5" s="66" customFormat="1" ht="18" customHeight="1" x14ac:dyDescent="0.25">
      <c r="A19" s="54">
        <v>2020</v>
      </c>
      <c r="B19" s="55">
        <v>20830912.547451757</v>
      </c>
      <c r="C19" s="57">
        <v>2.4014368512904616E-2</v>
      </c>
      <c r="D19" s="57">
        <v>-2.8532925004884913E-3</v>
      </c>
      <c r="E19" s="58">
        <v>-59606.762077189982</v>
      </c>
    </row>
    <row r="20" spans="1:5" s="66" customFormat="1" ht="18" customHeight="1" x14ac:dyDescent="0.25">
      <c r="A20" s="54">
        <v>2021</v>
      </c>
      <c r="B20" s="55">
        <v>21316214.451492589</v>
      </c>
      <c r="C20" s="57">
        <v>2.329719847535916E-2</v>
      </c>
      <c r="D20" s="57">
        <v>-3.7060246474042158E-3</v>
      </c>
      <c r="E20" s="58">
        <v>-79292.275273095816</v>
      </c>
    </row>
    <row r="21" spans="1:5" s="66" customFormat="1" ht="18" customHeight="1" x14ac:dyDescent="0.25">
      <c r="A21" s="54">
        <v>2022</v>
      </c>
      <c r="B21" s="55">
        <v>21809224.107734337</v>
      </c>
      <c r="C21" s="57">
        <v>2.3128386954618385E-2</v>
      </c>
      <c r="D21" s="57">
        <v>-4.8565685035211192E-3</v>
      </c>
      <c r="E21" s="58">
        <v>-106434.89926731214</v>
      </c>
    </row>
    <row r="22" spans="1:5" s="66" customFormat="1" ht="18" customHeight="1" x14ac:dyDescent="0.25">
      <c r="A22" s="54">
        <v>2023</v>
      </c>
      <c r="B22" s="55">
        <v>22306939.669747457</v>
      </c>
      <c r="C22" s="57">
        <v>2.2821332824793705E-2</v>
      </c>
      <c r="D22" s="57">
        <v>-6.1657989679153591E-3</v>
      </c>
      <c r="E22" s="58">
        <v>-138393.41154716164</v>
      </c>
    </row>
    <row r="23" spans="1:5" s="66" customFormat="1" ht="18" customHeight="1" x14ac:dyDescent="0.25">
      <c r="A23" s="54">
        <v>2024</v>
      </c>
      <c r="B23" s="55">
        <v>22815300.95929049</v>
      </c>
      <c r="C23" s="57">
        <v>2.2789378420764228E-2</v>
      </c>
      <c r="D23" s="57">
        <v>-7.3115684368073586E-3</v>
      </c>
      <c r="E23" s="58">
        <v>-168044.30178311095</v>
      </c>
    </row>
    <row r="24" spans="1:5" ht="18" customHeight="1" x14ac:dyDescent="0.3">
      <c r="A24" s="54">
        <v>2025</v>
      </c>
      <c r="B24" s="55">
        <v>23328498.579748634</v>
      </c>
      <c r="C24" s="57">
        <v>2.2493572246706117E-2</v>
      </c>
      <c r="D24" s="57">
        <v>-8.6264157855474588E-3</v>
      </c>
      <c r="E24" s="58">
        <v>-202992.42546484247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138</v>
      </c>
      <c r="B26" s="3"/>
      <c r="C26" s="3"/>
    </row>
    <row r="27" spans="1:5" ht="21.75" customHeight="1" x14ac:dyDescent="0.3">
      <c r="A27" s="37"/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87" t="str">
        <f>Headings!F40</f>
        <v>Page 40</v>
      </c>
      <c r="B30" s="195"/>
      <c r="C30" s="195"/>
      <c r="D30" s="195"/>
      <c r="E30" s="188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94" t="str">
        <f>Headings!E41</f>
        <v>July 2016 Unincorporated Area/Roads Property Tax Levy Forecast</v>
      </c>
      <c r="B1" s="188"/>
      <c r="C1" s="188"/>
      <c r="D1" s="188"/>
      <c r="E1" s="188"/>
    </row>
    <row r="2" spans="1:5" ht="21.75" customHeight="1" x14ac:dyDescent="0.3">
      <c r="A2" s="194" t="s">
        <v>101</v>
      </c>
      <c r="B2" s="188"/>
      <c r="C2" s="188"/>
      <c r="D2" s="188"/>
      <c r="E2" s="188"/>
    </row>
    <row r="4" spans="1:5" s="24" customFormat="1" ht="66" customHeight="1" x14ac:dyDescent="0.3">
      <c r="A4" s="23" t="s">
        <v>127</v>
      </c>
      <c r="B4" s="41" t="s">
        <v>96</v>
      </c>
      <c r="C4" s="41" t="s">
        <v>39</v>
      </c>
      <c r="D4" s="23" t="str">
        <f>Headings!E51</f>
        <v>% Change from March 2016 Forecast</v>
      </c>
      <c r="E4" s="42" t="str">
        <f>Headings!F51</f>
        <v>$ Change from March 2016 Forecast</v>
      </c>
    </row>
    <row r="5" spans="1:5" s="66" customFormat="1" ht="18" customHeight="1" x14ac:dyDescent="0.25">
      <c r="A5" s="49">
        <v>2007</v>
      </c>
      <c r="B5" s="50">
        <v>78812633</v>
      </c>
      <c r="C5" s="100" t="s">
        <v>94</v>
      </c>
      <c r="D5" s="64">
        <v>0</v>
      </c>
      <c r="E5" s="53">
        <v>0</v>
      </c>
    </row>
    <row r="6" spans="1:5" s="66" customFormat="1" ht="18" customHeight="1" x14ac:dyDescent="0.25">
      <c r="A6" s="54">
        <v>2008</v>
      </c>
      <c r="B6" s="55">
        <v>81135147</v>
      </c>
      <c r="C6" s="56">
        <v>2.9468803560972257E-2</v>
      </c>
      <c r="D6" s="57">
        <v>0</v>
      </c>
      <c r="E6" s="58">
        <v>0</v>
      </c>
    </row>
    <row r="7" spans="1:5" s="66" customFormat="1" ht="18" customHeight="1" x14ac:dyDescent="0.25">
      <c r="A7" s="54">
        <v>2009</v>
      </c>
      <c r="B7" s="55">
        <v>83470224</v>
      </c>
      <c r="C7" s="56">
        <v>2.8780092060472828E-2</v>
      </c>
      <c r="D7" s="57">
        <v>0</v>
      </c>
      <c r="E7" s="58">
        <v>0</v>
      </c>
    </row>
    <row r="8" spans="1:5" s="66" customFormat="1" ht="18" customHeight="1" x14ac:dyDescent="0.25">
      <c r="A8" s="54">
        <v>2010</v>
      </c>
      <c r="B8" s="55">
        <v>84675096</v>
      </c>
      <c r="C8" s="56">
        <v>1.443475220576862E-2</v>
      </c>
      <c r="D8" s="57">
        <v>0</v>
      </c>
      <c r="E8" s="58">
        <v>0</v>
      </c>
    </row>
    <row r="9" spans="1:5" s="66" customFormat="1" ht="18" customHeight="1" x14ac:dyDescent="0.25">
      <c r="A9" s="54">
        <v>2011</v>
      </c>
      <c r="B9" s="55">
        <v>86104033</v>
      </c>
      <c r="C9" s="56">
        <v>1.6875528549740393E-2</v>
      </c>
      <c r="D9" s="57">
        <v>0</v>
      </c>
      <c r="E9" s="58">
        <v>0</v>
      </c>
    </row>
    <row r="10" spans="1:5" s="66" customFormat="1" ht="18" customHeight="1" x14ac:dyDescent="0.25">
      <c r="A10" s="54">
        <v>2012</v>
      </c>
      <c r="B10" s="55">
        <v>73706592</v>
      </c>
      <c r="C10" s="56">
        <v>-0.14398211753914014</v>
      </c>
      <c r="D10" s="57">
        <v>0</v>
      </c>
      <c r="E10" s="58">
        <v>0</v>
      </c>
    </row>
    <row r="11" spans="1:5" s="66" customFormat="1" ht="18" customHeight="1" x14ac:dyDescent="0.25">
      <c r="A11" s="54">
        <v>2013</v>
      </c>
      <c r="B11" s="55">
        <v>67537651</v>
      </c>
      <c r="C11" s="56">
        <v>-8.3695919626836091E-2</v>
      </c>
      <c r="D11" s="57">
        <v>0</v>
      </c>
      <c r="E11" s="58">
        <v>0</v>
      </c>
    </row>
    <row r="12" spans="1:5" s="66" customFormat="1" ht="18" customHeight="1" x14ac:dyDescent="0.25">
      <c r="A12" s="54">
        <v>2014</v>
      </c>
      <c r="B12" s="55">
        <v>71721037.701000005</v>
      </c>
      <c r="C12" s="56">
        <v>6.1941548737014962E-2</v>
      </c>
      <c r="D12" s="57">
        <v>0</v>
      </c>
      <c r="E12" s="58">
        <v>0</v>
      </c>
    </row>
    <row r="13" spans="1:5" s="66" customFormat="1" ht="18" customHeight="1" x14ac:dyDescent="0.25">
      <c r="A13" s="54">
        <v>2015</v>
      </c>
      <c r="B13" s="55">
        <v>81182066</v>
      </c>
      <c r="C13" s="56">
        <v>0.13191426954030372</v>
      </c>
      <c r="D13" s="57">
        <v>0</v>
      </c>
      <c r="E13" s="58">
        <v>0</v>
      </c>
    </row>
    <row r="14" spans="1:5" s="66" customFormat="1" ht="18" customHeight="1" thickBot="1" x14ac:dyDescent="0.3">
      <c r="A14" s="59">
        <v>2016</v>
      </c>
      <c r="B14" s="60">
        <v>82424494.327500001</v>
      </c>
      <c r="C14" s="61">
        <v>1.5304221593720024E-2</v>
      </c>
      <c r="D14" s="72">
        <v>0</v>
      </c>
      <c r="E14" s="103">
        <v>0</v>
      </c>
    </row>
    <row r="15" spans="1:5" s="66" customFormat="1" ht="18" customHeight="1" thickTop="1" x14ac:dyDescent="0.25">
      <c r="A15" s="54">
        <v>2017</v>
      </c>
      <c r="B15" s="55">
        <v>87436715.589257479</v>
      </c>
      <c r="C15" s="56">
        <v>6.0809851521105518E-2</v>
      </c>
      <c r="D15" s="57">
        <v>4.2216803163899197E-3</v>
      </c>
      <c r="E15" s="58">
        <v>367578.06405518949</v>
      </c>
    </row>
    <row r="16" spans="1:5" s="66" customFormat="1" ht="18" customHeight="1" x14ac:dyDescent="0.25">
      <c r="A16" s="54">
        <v>2018</v>
      </c>
      <c r="B16" s="55">
        <v>89328479.226742998</v>
      </c>
      <c r="C16" s="56">
        <v>2.1635803961030042E-2</v>
      </c>
      <c r="D16" s="57">
        <v>4.0860802854318923E-3</v>
      </c>
      <c r="E16" s="58">
        <v>363517.97426794469</v>
      </c>
    </row>
    <row r="17" spans="1:5" s="66" customFormat="1" ht="18" customHeight="1" x14ac:dyDescent="0.25">
      <c r="A17" s="54">
        <v>2019</v>
      </c>
      <c r="B17" s="55">
        <v>90990648.699514955</v>
      </c>
      <c r="C17" s="56">
        <v>1.8607385764990658E-2</v>
      </c>
      <c r="D17" s="57">
        <v>4.0503160928508919E-3</v>
      </c>
      <c r="E17" s="58">
        <v>367054.20318049192</v>
      </c>
    </row>
    <row r="18" spans="1:5" s="66" customFormat="1" ht="18" customHeight="1" x14ac:dyDescent="0.25">
      <c r="A18" s="54">
        <v>2020</v>
      </c>
      <c r="B18" s="55">
        <v>92653886.493155643</v>
      </c>
      <c r="C18" s="56">
        <v>1.8279216792192798E-2</v>
      </c>
      <c r="D18" s="57">
        <v>3.9241148053545949E-3</v>
      </c>
      <c r="E18" s="58">
        <v>362163.31732596457</v>
      </c>
    </row>
    <row r="19" spans="1:5" s="66" customFormat="1" ht="18" customHeight="1" x14ac:dyDescent="0.25">
      <c r="A19" s="54">
        <v>2021</v>
      </c>
      <c r="B19" s="55">
        <v>91109789.568078876</v>
      </c>
      <c r="C19" s="56">
        <v>-1.6665214849792997E-2</v>
      </c>
      <c r="D19" s="57">
        <v>9.4221951861734876E-3</v>
      </c>
      <c r="E19" s="58">
        <v>850441.19772233069</v>
      </c>
    </row>
    <row r="20" spans="1:5" s="66" customFormat="1" ht="18" customHeight="1" x14ac:dyDescent="0.25">
      <c r="A20" s="54">
        <v>2022</v>
      </c>
      <c r="B20" s="55">
        <v>94317919.429718599</v>
      </c>
      <c r="C20" s="56">
        <v>3.5211692144701434E-2</v>
      </c>
      <c r="D20" s="57">
        <v>3.4429066536953989E-3</v>
      </c>
      <c r="E20" s="58">
        <v>323613.62087872624</v>
      </c>
    </row>
    <row r="21" spans="1:5" s="66" customFormat="1" ht="18" customHeight="1" x14ac:dyDescent="0.25">
      <c r="A21" s="54">
        <v>2023</v>
      </c>
      <c r="B21" s="55">
        <v>95996985.660242066</v>
      </c>
      <c r="C21" s="56">
        <v>1.7802197511095796E-2</v>
      </c>
      <c r="D21" s="57">
        <v>2.8973784988552964E-3</v>
      </c>
      <c r="E21" s="58">
        <v>277336.05468510091</v>
      </c>
    </row>
    <row r="22" spans="1:5" s="66" customFormat="1" ht="18" customHeight="1" x14ac:dyDescent="0.25">
      <c r="A22" s="54">
        <v>2024</v>
      </c>
      <c r="B22" s="55">
        <v>97802271.833595052</v>
      </c>
      <c r="C22" s="56">
        <v>1.8805654791519855E-2</v>
      </c>
      <c r="D22" s="57">
        <v>3.3897751124414288E-3</v>
      </c>
      <c r="E22" s="58">
        <v>330407.69920602441</v>
      </c>
    </row>
    <row r="23" spans="1:5" s="66" customFormat="1" ht="18" customHeight="1" x14ac:dyDescent="0.25">
      <c r="A23" s="54">
        <v>2025</v>
      </c>
      <c r="B23" s="55">
        <v>99634056.017608926</v>
      </c>
      <c r="C23" s="56">
        <v>1.8729464558149944E-2</v>
      </c>
      <c r="D23" s="57">
        <v>3.8407157045670104E-3</v>
      </c>
      <c r="E23" s="58">
        <v>381201.99516709149</v>
      </c>
    </row>
    <row r="24" spans="1:5" ht="18" customHeight="1" x14ac:dyDescent="0.3">
      <c r="A24" s="32" t="s">
        <v>4</v>
      </c>
      <c r="B24" s="3"/>
      <c r="C24" s="3"/>
    </row>
    <row r="25" spans="1:5" ht="21.75" customHeight="1" x14ac:dyDescent="0.3">
      <c r="A25" s="37" t="s">
        <v>138</v>
      </c>
      <c r="B25" s="3"/>
      <c r="C25" s="3"/>
    </row>
    <row r="26" spans="1:5" ht="21.75" customHeight="1" x14ac:dyDescent="0.3">
      <c r="A26" s="37" t="s">
        <v>252</v>
      </c>
      <c r="B26" s="3"/>
      <c r="C26" s="3"/>
    </row>
    <row r="27" spans="1:5" ht="21.75" customHeight="1" x14ac:dyDescent="0.3">
      <c r="A27" s="37" t="s">
        <v>212</v>
      </c>
      <c r="B27" s="19"/>
      <c r="C27" s="19"/>
    </row>
    <row r="28" spans="1:5" ht="21.75" customHeight="1" x14ac:dyDescent="0.3">
      <c r="A28" s="96" t="s">
        <v>213</v>
      </c>
    </row>
    <row r="29" spans="1:5" ht="21.75" customHeight="1" x14ac:dyDescent="0.3">
      <c r="A29" s="96" t="s">
        <v>214</v>
      </c>
    </row>
    <row r="30" spans="1:5" ht="21.75" customHeight="1" x14ac:dyDescent="0.3">
      <c r="A30" s="187" t="str">
        <f>Headings!F41</f>
        <v>Page 41</v>
      </c>
      <c r="B30" s="195"/>
      <c r="C30" s="195"/>
      <c r="D30" s="195"/>
      <c r="E30" s="188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zoomScale="75" zoomScaleNormal="75" workbookViewId="0">
      <selection activeCell="A27" sqref="A27:E27"/>
    </sheetView>
  </sheetViews>
  <sheetFormatPr defaultColWidth="10.75" defaultRowHeight="21.75" customHeight="1" x14ac:dyDescent="0.3"/>
  <cols>
    <col min="1" max="1" width="7.75" style="132" customWidth="1"/>
    <col min="2" max="3" width="15.25" style="132" customWidth="1"/>
    <col min="4" max="4" width="17.75" style="132" customWidth="1"/>
    <col min="5" max="5" width="17.75" style="133" customWidth="1"/>
    <col min="6" max="16384" width="10.75" style="133"/>
  </cols>
  <sheetData>
    <row r="1" spans="1:5" ht="23.25" x14ac:dyDescent="0.3">
      <c r="A1" s="194" t="s">
        <v>270</v>
      </c>
      <c r="B1" s="188"/>
      <c r="C1" s="188"/>
      <c r="D1" s="188"/>
      <c r="E1" s="188"/>
    </row>
    <row r="2" spans="1:5" ht="21.75" customHeight="1" x14ac:dyDescent="0.3">
      <c r="A2" s="194" t="s">
        <v>101</v>
      </c>
      <c r="B2" s="188"/>
      <c r="C2" s="188"/>
      <c r="D2" s="188"/>
      <c r="E2" s="188"/>
    </row>
    <row r="4" spans="1:5" s="24" customFormat="1" ht="66" customHeight="1" x14ac:dyDescent="0.3">
      <c r="A4" s="23" t="s">
        <v>127</v>
      </c>
      <c r="B4" s="41" t="s">
        <v>217</v>
      </c>
      <c r="C4" s="42" t="s">
        <v>215</v>
      </c>
      <c r="D4" s="147" t="s">
        <v>218</v>
      </c>
      <c r="E4" s="148" t="s">
        <v>216</v>
      </c>
    </row>
    <row r="5" spans="1:5" s="66" customFormat="1" ht="18" customHeight="1" x14ac:dyDescent="0.25">
      <c r="A5" s="49">
        <v>2009</v>
      </c>
      <c r="B5" s="50"/>
      <c r="C5" s="134"/>
      <c r="D5" s="52"/>
      <c r="E5" s="64"/>
    </row>
    <row r="6" spans="1:5" s="66" customFormat="1" ht="18" customHeight="1" x14ac:dyDescent="0.25">
      <c r="A6" s="54">
        <v>2010</v>
      </c>
      <c r="B6" s="55"/>
      <c r="C6" s="135"/>
      <c r="D6" s="73"/>
      <c r="E6" s="57"/>
    </row>
    <row r="7" spans="1:5" s="66" customFormat="1" ht="18" customHeight="1" x14ac:dyDescent="0.25">
      <c r="A7" s="54">
        <v>2011</v>
      </c>
      <c r="B7" s="55"/>
      <c r="C7" s="135"/>
      <c r="D7" s="73"/>
      <c r="E7" s="57"/>
    </row>
    <row r="8" spans="1:5" s="66" customFormat="1" ht="18" customHeight="1" x14ac:dyDescent="0.25">
      <c r="A8" s="54">
        <v>2012</v>
      </c>
      <c r="B8" s="55"/>
      <c r="C8" s="135"/>
      <c r="D8" s="73"/>
      <c r="E8" s="57"/>
    </row>
    <row r="9" spans="1:5" s="66" customFormat="1" ht="18" customHeight="1" x14ac:dyDescent="0.25">
      <c r="A9" s="54">
        <v>2013</v>
      </c>
      <c r="B9" s="55"/>
      <c r="C9" s="135"/>
      <c r="D9" s="73"/>
      <c r="E9" s="57"/>
    </row>
    <row r="10" spans="1:5" s="66" customFormat="1" ht="18" customHeight="1" x14ac:dyDescent="0.25">
      <c r="A10" s="54">
        <v>2014</v>
      </c>
      <c r="B10" s="55"/>
      <c r="C10" s="135"/>
      <c r="D10" s="73"/>
      <c r="E10" s="57"/>
    </row>
    <row r="11" spans="1:5" s="66" customFormat="1" ht="18" customHeight="1" x14ac:dyDescent="0.25">
      <c r="A11" s="54">
        <v>2015</v>
      </c>
      <c r="B11" s="55"/>
      <c r="C11" s="135"/>
      <c r="D11" s="73"/>
      <c r="E11" s="57"/>
    </row>
    <row r="12" spans="1:5" s="66" customFormat="1" ht="18" customHeight="1" thickBot="1" x14ac:dyDescent="0.3">
      <c r="A12" s="59">
        <v>2016</v>
      </c>
      <c r="B12" s="87">
        <v>2.25</v>
      </c>
      <c r="C12" s="146" t="s">
        <v>175</v>
      </c>
      <c r="D12" s="60">
        <v>1867574551.4332983</v>
      </c>
      <c r="E12" s="92">
        <v>4202042.7407249212</v>
      </c>
    </row>
    <row r="13" spans="1:5" s="66" customFormat="1" ht="18" customHeight="1" thickTop="1" x14ac:dyDescent="0.25">
      <c r="A13" s="54">
        <v>2017</v>
      </c>
      <c r="B13" s="80">
        <v>2.2500000000000004</v>
      </c>
      <c r="C13" s="138"/>
      <c r="D13" s="55"/>
      <c r="E13" s="93"/>
    </row>
    <row r="14" spans="1:5" s="66" customFormat="1" ht="36" customHeight="1" x14ac:dyDescent="0.25">
      <c r="A14" s="156">
        <v>2018</v>
      </c>
      <c r="B14" s="157">
        <v>2.1691934301617164</v>
      </c>
      <c r="C14" s="158" t="s">
        <v>222</v>
      </c>
      <c r="D14" s="159">
        <v>142612668.09565133</v>
      </c>
      <c r="E14" s="160">
        <v>309354.46269092028</v>
      </c>
    </row>
    <row r="15" spans="1:5" s="66" customFormat="1" ht="18" customHeight="1" x14ac:dyDescent="0.25">
      <c r="A15" s="54">
        <v>2019</v>
      </c>
      <c r="B15" s="80">
        <v>2.1292430030491505</v>
      </c>
      <c r="C15" s="138"/>
      <c r="D15" s="55"/>
      <c r="E15" s="93"/>
    </row>
    <row r="16" spans="1:5" s="66" customFormat="1" ht="54" customHeight="1" x14ac:dyDescent="0.25">
      <c r="A16" s="156">
        <v>2020</v>
      </c>
      <c r="B16" s="157">
        <v>2.0803199986791983</v>
      </c>
      <c r="C16" s="161" t="s">
        <v>223</v>
      </c>
      <c r="D16" s="159">
        <v>5759902453.1827278</v>
      </c>
      <c r="E16" s="160">
        <v>11982440.263797404</v>
      </c>
    </row>
    <row r="17" spans="1:5" s="66" customFormat="1" ht="18" customHeight="1" x14ac:dyDescent="0.25">
      <c r="A17" s="54">
        <v>2021</v>
      </c>
      <c r="B17" s="80">
        <v>2.25</v>
      </c>
      <c r="C17" s="136"/>
      <c r="D17" s="55"/>
      <c r="E17" s="93"/>
    </row>
    <row r="18" spans="1:5" s="66" customFormat="1" ht="18" customHeight="1" x14ac:dyDescent="0.25">
      <c r="A18" s="54">
        <v>2022</v>
      </c>
      <c r="B18" s="80">
        <v>2.2162373130992625</v>
      </c>
      <c r="C18" s="136"/>
      <c r="D18" s="55"/>
      <c r="E18" s="93"/>
    </row>
    <row r="19" spans="1:5" s="66" customFormat="1" ht="18" customHeight="1" x14ac:dyDescent="0.3">
      <c r="A19" s="54">
        <v>2023</v>
      </c>
      <c r="B19" s="80">
        <v>2.1479854311990243</v>
      </c>
      <c r="C19" s="136"/>
      <c r="D19" s="55"/>
      <c r="E19" s="137"/>
    </row>
    <row r="20" spans="1:5" s="66" customFormat="1" ht="18" customHeight="1" x14ac:dyDescent="0.25">
      <c r="A20" s="54">
        <v>2024</v>
      </c>
      <c r="B20" s="80">
        <v>2.083407758978316</v>
      </c>
      <c r="C20" s="136"/>
      <c r="D20" s="55"/>
      <c r="E20" s="93"/>
    </row>
    <row r="21" spans="1:5" ht="18" customHeight="1" x14ac:dyDescent="0.3">
      <c r="A21" s="54">
        <v>2025</v>
      </c>
      <c r="B21" s="80">
        <v>2.0183404965932508</v>
      </c>
      <c r="C21" s="136"/>
      <c r="D21" s="55"/>
      <c r="E21" s="137"/>
    </row>
    <row r="22" spans="1:5" ht="21.75" customHeight="1" x14ac:dyDescent="0.3">
      <c r="A22" s="37"/>
      <c r="B22" s="3"/>
      <c r="C22" s="3"/>
      <c r="D22" s="3"/>
    </row>
    <row r="23" spans="1:5" ht="21.75" customHeight="1" x14ac:dyDescent="0.3">
      <c r="A23" s="37"/>
      <c r="B23" s="3"/>
      <c r="C23" s="3"/>
      <c r="D23" s="3"/>
    </row>
    <row r="24" spans="1:5" ht="21.75" customHeight="1" x14ac:dyDescent="0.3">
      <c r="A24" s="66"/>
      <c r="B24" s="133"/>
      <c r="C24" s="133"/>
      <c r="D24" s="133"/>
    </row>
    <row r="25" spans="1:5" ht="21.75" customHeight="1" x14ac:dyDescent="0.3">
      <c r="A25" s="117"/>
    </row>
    <row r="26" spans="1:5" ht="21.75" customHeight="1" x14ac:dyDescent="0.3">
      <c r="A26" s="133"/>
      <c r="B26" s="133"/>
      <c r="C26" s="133"/>
      <c r="D26" s="133"/>
    </row>
    <row r="27" spans="1:5" ht="21.75" customHeight="1" x14ac:dyDescent="0.3">
      <c r="A27" s="187" t="str">
        <f>Headings!F42</f>
        <v>Page 42</v>
      </c>
      <c r="B27" s="188"/>
      <c r="C27" s="188"/>
      <c r="D27" s="188"/>
      <c r="E27" s="188"/>
    </row>
    <row r="29" spans="1:5" ht="21.75" customHeight="1" x14ac:dyDescent="0.3">
      <c r="B29" s="7"/>
      <c r="C29" s="7"/>
    </row>
    <row r="31" spans="1:5" ht="21.75" customHeight="1" x14ac:dyDescent="0.3">
      <c r="A31" s="6"/>
      <c r="B31" s="6"/>
      <c r="C31" s="6"/>
    </row>
    <row r="32" spans="1:5" ht="21.75" customHeight="1" x14ac:dyDescent="0.3">
      <c r="A32" s="6"/>
      <c r="B32" s="6"/>
      <c r="C32" s="6"/>
    </row>
    <row r="33" spans="1:3" ht="21.75" customHeight="1" x14ac:dyDescent="0.3">
      <c r="A33" s="6"/>
      <c r="B33" s="6"/>
      <c r="C33" s="6"/>
    </row>
    <row r="34" spans="1:3" ht="21.75" customHeight="1" x14ac:dyDescent="0.3">
      <c r="A34" s="6"/>
      <c r="B34" s="6"/>
      <c r="C34" s="6"/>
    </row>
  </sheetData>
  <mergeCells count="3">
    <mergeCell ref="A1:E1"/>
    <mergeCell ref="A2:E2"/>
    <mergeCell ref="A27:E27"/>
  </mergeCells>
  <pageMargins left="0.75" right="0.75" top="1" bottom="1" header="0.5" footer="0.5"/>
  <pageSetup scale="95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94" t="str">
        <f>Headings!E43</f>
        <v>July 2016 Flood District Property Tax Forecast</v>
      </c>
      <c r="B1" s="188"/>
      <c r="C1" s="188"/>
      <c r="D1" s="188"/>
      <c r="E1" s="188"/>
    </row>
    <row r="2" spans="1:5" ht="21.75" customHeight="1" x14ac:dyDescent="0.3">
      <c r="A2" s="194" t="s">
        <v>101</v>
      </c>
      <c r="B2" s="188"/>
      <c r="C2" s="188"/>
      <c r="D2" s="188"/>
      <c r="E2" s="188"/>
    </row>
    <row r="4" spans="1:5" s="24" customFormat="1" ht="66" customHeight="1" x14ac:dyDescent="0.3">
      <c r="A4" s="23" t="s">
        <v>127</v>
      </c>
      <c r="B4" s="41" t="s">
        <v>96</v>
      </c>
      <c r="C4" s="41" t="s">
        <v>39</v>
      </c>
      <c r="D4" s="23" t="str">
        <f>Headings!E51</f>
        <v>% Change from March 2016 Forecast</v>
      </c>
      <c r="E4" s="42" t="str">
        <f>Headings!F51</f>
        <v>$ Change from March 2016 Forecast</v>
      </c>
    </row>
    <row r="5" spans="1:5" s="66" customFormat="1" ht="18" customHeight="1" x14ac:dyDescent="0.25">
      <c r="A5" s="49">
        <v>2006</v>
      </c>
      <c r="B5" s="50" t="s">
        <v>94</v>
      </c>
      <c r="C5" s="51" t="s">
        <v>94</v>
      </c>
      <c r="D5" s="64" t="s">
        <v>94</v>
      </c>
      <c r="E5" s="53" t="s">
        <v>94</v>
      </c>
    </row>
    <row r="6" spans="1:5" s="66" customFormat="1" ht="18" customHeight="1" x14ac:dyDescent="0.25">
      <c r="A6" s="54">
        <v>2007</v>
      </c>
      <c r="B6" s="55" t="s">
        <v>94</v>
      </c>
      <c r="C6" s="56" t="s">
        <v>94</v>
      </c>
      <c r="D6" s="57" t="s">
        <v>94</v>
      </c>
      <c r="E6" s="58" t="s">
        <v>94</v>
      </c>
    </row>
    <row r="7" spans="1:5" s="66" customFormat="1" ht="18" customHeight="1" x14ac:dyDescent="0.25">
      <c r="A7" s="54">
        <v>2008</v>
      </c>
      <c r="B7" s="55" t="s">
        <v>94</v>
      </c>
      <c r="C7" s="56" t="s">
        <v>94</v>
      </c>
      <c r="D7" s="57" t="s">
        <v>94</v>
      </c>
      <c r="E7" s="58" t="s">
        <v>94</v>
      </c>
    </row>
    <row r="8" spans="1:5" s="66" customFormat="1" ht="18" customHeight="1" x14ac:dyDescent="0.25">
      <c r="A8" s="54">
        <v>2009</v>
      </c>
      <c r="B8" s="55" t="s">
        <v>94</v>
      </c>
      <c r="C8" s="56" t="s">
        <v>94</v>
      </c>
      <c r="D8" s="57" t="s">
        <v>94</v>
      </c>
      <c r="E8" s="58" t="s">
        <v>94</v>
      </c>
    </row>
    <row r="9" spans="1:5" s="66" customFormat="1" ht="18" customHeight="1" x14ac:dyDescent="0.25">
      <c r="A9" s="54">
        <v>2010</v>
      </c>
      <c r="B9" s="55" t="s">
        <v>94</v>
      </c>
      <c r="C9" s="56" t="s">
        <v>94</v>
      </c>
      <c r="D9" s="57" t="s">
        <v>94</v>
      </c>
      <c r="E9" s="58" t="s">
        <v>94</v>
      </c>
    </row>
    <row r="10" spans="1:5" s="66" customFormat="1" ht="18" customHeight="1" x14ac:dyDescent="0.25">
      <c r="A10" s="54">
        <v>2011</v>
      </c>
      <c r="B10" s="55">
        <v>36070313</v>
      </c>
      <c r="C10" s="56" t="s">
        <v>94</v>
      </c>
      <c r="D10" s="57">
        <v>0</v>
      </c>
      <c r="E10" s="58">
        <v>0</v>
      </c>
    </row>
    <row r="11" spans="1:5" s="66" customFormat="1" ht="18" customHeight="1" x14ac:dyDescent="0.25">
      <c r="A11" s="54">
        <v>2012</v>
      </c>
      <c r="B11" s="55">
        <v>36896149</v>
      </c>
      <c r="C11" s="56">
        <v>2.2895171439183182E-2</v>
      </c>
      <c r="D11" s="57">
        <v>0</v>
      </c>
      <c r="E11" s="58">
        <v>0</v>
      </c>
    </row>
    <row r="12" spans="1:5" s="66" customFormat="1" ht="18" customHeight="1" x14ac:dyDescent="0.25">
      <c r="A12" s="54">
        <v>2013</v>
      </c>
      <c r="B12" s="55">
        <v>41346031</v>
      </c>
      <c r="C12" s="57">
        <v>0.12060559490910561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55">
        <v>52104009</v>
      </c>
      <c r="C13" s="57">
        <v>0.26019372935699692</v>
      </c>
      <c r="D13" s="57">
        <v>0</v>
      </c>
      <c r="E13" s="58">
        <v>0</v>
      </c>
    </row>
    <row r="14" spans="1:5" s="66" customFormat="1" ht="18" customHeight="1" x14ac:dyDescent="0.25">
      <c r="A14" s="54">
        <v>2015</v>
      </c>
      <c r="B14" s="55">
        <v>53571768</v>
      </c>
      <c r="C14" s="57">
        <v>2.8169790159525032E-2</v>
      </c>
      <c r="D14" s="57">
        <v>0</v>
      </c>
      <c r="E14" s="58">
        <v>0</v>
      </c>
    </row>
    <row r="15" spans="1:5" s="66" customFormat="1" ht="18" customHeight="1" thickBot="1" x14ac:dyDescent="0.3">
      <c r="A15" s="59">
        <v>2016</v>
      </c>
      <c r="B15" s="60">
        <v>55124711</v>
      </c>
      <c r="C15" s="72">
        <v>2.8988085664822583E-2</v>
      </c>
      <c r="D15" s="72">
        <v>0</v>
      </c>
      <c r="E15" s="103">
        <v>0</v>
      </c>
    </row>
    <row r="16" spans="1:5" s="66" customFormat="1" ht="18" customHeight="1" thickTop="1" x14ac:dyDescent="0.25">
      <c r="A16" s="54">
        <v>2017</v>
      </c>
      <c r="B16" s="55">
        <v>56549072.109999999</v>
      </c>
      <c r="C16" s="57">
        <v>2.583888575851212E-2</v>
      </c>
      <c r="D16" s="57">
        <v>-1.2637091364622322E-3</v>
      </c>
      <c r="E16" s="58">
        <v>-71552</v>
      </c>
    </row>
    <row r="17" spans="1:5" s="66" customFormat="1" ht="18" customHeight="1" x14ac:dyDescent="0.25">
      <c r="A17" s="54">
        <v>2018</v>
      </c>
      <c r="B17" s="55">
        <v>57964279.831100002</v>
      </c>
      <c r="C17" s="57">
        <v>2.5026188198934873E-2</v>
      </c>
      <c r="D17" s="57">
        <v>-1.814949420548051E-3</v>
      </c>
      <c r="E17" s="58">
        <v>-105393.51999999583</v>
      </c>
    </row>
    <row r="18" spans="1:5" s="66" customFormat="1" ht="18" customHeight="1" x14ac:dyDescent="0.25">
      <c r="A18" s="54">
        <v>2019</v>
      </c>
      <c r="B18" s="55">
        <v>59385333.629411004</v>
      </c>
      <c r="C18" s="57">
        <v>2.451602611904713E-2</v>
      </c>
      <c r="D18" s="57">
        <v>-2.2774266238650975E-3</v>
      </c>
      <c r="E18" s="58">
        <v>-135554.4551999867</v>
      </c>
    </row>
    <row r="19" spans="1:5" s="66" customFormat="1" ht="18" customHeight="1" x14ac:dyDescent="0.25">
      <c r="A19" s="54">
        <v>2020</v>
      </c>
      <c r="B19" s="55">
        <v>60800539.965705119</v>
      </c>
      <c r="C19" s="57">
        <v>2.3830906552206654E-2</v>
      </c>
      <c r="D19" s="57">
        <v>-2.8793734335187393E-3</v>
      </c>
      <c r="E19" s="58">
        <v>-175572.99975197762</v>
      </c>
    </row>
    <row r="20" spans="1:5" s="66" customFormat="1" ht="18" customHeight="1" x14ac:dyDescent="0.25">
      <c r="A20" s="54">
        <v>2021</v>
      </c>
      <c r="B20" s="55">
        <v>62211359.365362167</v>
      </c>
      <c r="C20" s="57">
        <v>2.3204060366122325E-2</v>
      </c>
      <c r="D20" s="57">
        <v>-3.7072734825899234E-3</v>
      </c>
      <c r="E20" s="58">
        <v>-231492.7297494933</v>
      </c>
    </row>
    <row r="21" spans="1:5" s="66" customFormat="1" ht="18" customHeight="1" x14ac:dyDescent="0.25">
      <c r="A21" s="54">
        <v>2022</v>
      </c>
      <c r="B21" s="55">
        <v>63643247.959015794</v>
      </c>
      <c r="C21" s="57">
        <v>2.3016513515550452E-2</v>
      </c>
      <c r="D21" s="57">
        <v>-4.9112823609562817E-3</v>
      </c>
      <c r="E21" s="58">
        <v>-314112.65704698861</v>
      </c>
    </row>
    <row r="22" spans="1:5" s="66" customFormat="1" ht="18" customHeight="1" x14ac:dyDescent="0.25">
      <c r="A22" s="54">
        <v>2023</v>
      </c>
      <c r="B22" s="55">
        <v>65089899.438605949</v>
      </c>
      <c r="C22" s="57">
        <v>2.2730635628806173E-2</v>
      </c>
      <c r="D22" s="57">
        <v>-6.1590412488727875E-3</v>
      </c>
      <c r="E22" s="58">
        <v>-403375.78361745179</v>
      </c>
    </row>
    <row r="23" spans="1:5" s="66" customFormat="1" ht="18" customHeight="1" x14ac:dyDescent="0.25">
      <c r="A23" s="54">
        <v>2024</v>
      </c>
      <c r="B23" s="55">
        <v>66561466.432992019</v>
      </c>
      <c r="C23" s="57">
        <v>2.2608223504386959E-2</v>
      </c>
      <c r="D23" s="57">
        <v>-7.3627801611232391E-3</v>
      </c>
      <c r="E23" s="58">
        <v>-493712.54145361483</v>
      </c>
    </row>
    <row r="24" spans="1:5" ht="18" customHeight="1" x14ac:dyDescent="0.3">
      <c r="A24" s="54">
        <v>2025</v>
      </c>
      <c r="B24" s="55">
        <v>68055378.097321942</v>
      </c>
      <c r="C24" s="57">
        <v>2.2444091820510881E-2</v>
      </c>
      <c r="D24" s="57">
        <v>-8.6002654045760352E-3</v>
      </c>
      <c r="E24" s="58">
        <v>-590371.66686815023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138</v>
      </c>
      <c r="B26" s="3"/>
      <c r="C26" s="3"/>
    </row>
    <row r="27" spans="1:5" ht="21.75" customHeight="1" x14ac:dyDescent="0.3">
      <c r="A27" s="37"/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87" t="str">
        <f>Headings!F43</f>
        <v>Page 43</v>
      </c>
      <c r="B30" s="195"/>
      <c r="C30" s="195"/>
      <c r="D30" s="195"/>
      <c r="E30" s="188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170" customWidth="1"/>
    <col min="2" max="2" width="20.75" style="170" customWidth="1"/>
    <col min="3" max="3" width="10.75" style="170" customWidth="1"/>
    <col min="4" max="5" width="17.75" style="171" customWidth="1"/>
    <col min="6" max="16384" width="10.75" style="171"/>
  </cols>
  <sheetData>
    <row r="1" spans="1:5" ht="23.25" x14ac:dyDescent="0.3">
      <c r="A1" s="194" t="str">
        <f>Headings!E44</f>
        <v>July 2016 Marine Levy Property Tax Forecast (Base)</v>
      </c>
      <c r="B1" s="188"/>
      <c r="C1" s="188"/>
      <c r="D1" s="188"/>
      <c r="E1" s="188"/>
    </row>
    <row r="2" spans="1:5" ht="21.75" customHeight="1" x14ac:dyDescent="0.3">
      <c r="A2" s="194" t="s">
        <v>101</v>
      </c>
      <c r="B2" s="188"/>
      <c r="C2" s="188"/>
      <c r="D2" s="188"/>
      <c r="E2" s="188"/>
    </row>
    <row r="4" spans="1:5" s="24" customFormat="1" ht="66" customHeight="1" x14ac:dyDescent="0.3">
      <c r="A4" s="23" t="s">
        <v>127</v>
      </c>
      <c r="B4" s="41" t="s">
        <v>96</v>
      </c>
      <c r="C4" s="41" t="s">
        <v>39</v>
      </c>
      <c r="D4" s="23" t="str">
        <f>Headings!E51</f>
        <v>% Change from March 2016 Forecast</v>
      </c>
      <c r="E4" s="42" t="str">
        <f>Headings!F51</f>
        <v>$ Change from March 2016 Forecast</v>
      </c>
    </row>
    <row r="5" spans="1:5" s="66" customFormat="1" ht="18" customHeight="1" x14ac:dyDescent="0.25">
      <c r="A5" s="49">
        <v>2006</v>
      </c>
      <c r="B5" s="50" t="s">
        <v>94</v>
      </c>
      <c r="C5" s="51" t="s">
        <v>94</v>
      </c>
      <c r="D5" s="64" t="s">
        <v>94</v>
      </c>
      <c r="E5" s="53" t="s">
        <v>94</v>
      </c>
    </row>
    <row r="6" spans="1:5" s="66" customFormat="1" ht="18" customHeight="1" x14ac:dyDescent="0.25">
      <c r="A6" s="54">
        <v>2007</v>
      </c>
      <c r="B6" s="55" t="s">
        <v>94</v>
      </c>
      <c r="C6" s="56" t="s">
        <v>94</v>
      </c>
      <c r="D6" s="57" t="s">
        <v>94</v>
      </c>
      <c r="E6" s="58" t="s">
        <v>94</v>
      </c>
    </row>
    <row r="7" spans="1:5" s="66" customFormat="1" ht="18" customHeight="1" x14ac:dyDescent="0.25">
      <c r="A7" s="54">
        <v>2008</v>
      </c>
      <c r="B7" s="55" t="s">
        <v>94</v>
      </c>
      <c r="C7" s="56" t="s">
        <v>94</v>
      </c>
      <c r="D7" s="57" t="s">
        <v>94</v>
      </c>
      <c r="E7" s="58" t="s">
        <v>94</v>
      </c>
    </row>
    <row r="8" spans="1:5" s="66" customFormat="1" ht="18" customHeight="1" x14ac:dyDescent="0.25">
      <c r="A8" s="54">
        <v>2009</v>
      </c>
      <c r="B8" s="55" t="s">
        <v>94</v>
      </c>
      <c r="C8" s="56" t="s">
        <v>94</v>
      </c>
      <c r="D8" s="57" t="s">
        <v>94</v>
      </c>
      <c r="E8" s="58" t="s">
        <v>94</v>
      </c>
    </row>
    <row r="9" spans="1:5" s="66" customFormat="1" ht="18" customHeight="1" x14ac:dyDescent="0.25">
      <c r="A9" s="54">
        <v>2010</v>
      </c>
      <c r="B9" s="55" t="s">
        <v>94</v>
      </c>
      <c r="C9" s="56" t="s">
        <v>94</v>
      </c>
      <c r="D9" s="57" t="s">
        <v>94</v>
      </c>
      <c r="E9" s="58" t="s">
        <v>94</v>
      </c>
    </row>
    <row r="10" spans="1:5" s="66" customFormat="1" ht="18" customHeight="1" x14ac:dyDescent="0.25">
      <c r="A10" s="54">
        <v>2011</v>
      </c>
      <c r="B10" s="55">
        <v>1183252</v>
      </c>
      <c r="C10" s="56" t="s">
        <v>94</v>
      </c>
      <c r="D10" s="57">
        <v>0</v>
      </c>
      <c r="E10" s="58">
        <v>0</v>
      </c>
    </row>
    <row r="11" spans="1:5" s="66" customFormat="1" ht="18" customHeight="1" x14ac:dyDescent="0.25">
      <c r="A11" s="54">
        <v>2012</v>
      </c>
      <c r="B11" s="55">
        <v>1183252</v>
      </c>
      <c r="C11" s="56">
        <v>0</v>
      </c>
      <c r="D11" s="57">
        <v>0</v>
      </c>
      <c r="E11" s="58">
        <v>0</v>
      </c>
    </row>
    <row r="12" spans="1:5" s="66" customFormat="1" ht="18" customHeight="1" x14ac:dyDescent="0.25">
      <c r="A12" s="54">
        <v>2013</v>
      </c>
      <c r="B12" s="55">
        <v>1183252</v>
      </c>
      <c r="C12" s="57">
        <v>0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55">
        <v>1183252</v>
      </c>
      <c r="C13" s="57">
        <v>0</v>
      </c>
      <c r="D13" s="57">
        <v>0</v>
      </c>
      <c r="E13" s="58">
        <v>0</v>
      </c>
    </row>
    <row r="14" spans="1:5" s="66" customFormat="1" ht="18" customHeight="1" x14ac:dyDescent="0.25">
      <c r="A14" s="54">
        <v>2015</v>
      </c>
      <c r="B14" s="55">
        <v>1183252</v>
      </c>
      <c r="C14" s="57">
        <v>0</v>
      </c>
      <c r="D14" s="57">
        <v>0</v>
      </c>
      <c r="E14" s="58">
        <v>0</v>
      </c>
    </row>
    <row r="15" spans="1:5" s="66" customFormat="1" ht="18" customHeight="1" thickBot="1" x14ac:dyDescent="0.3">
      <c r="A15" s="59">
        <v>2016</v>
      </c>
      <c r="B15" s="60">
        <v>1183252</v>
      </c>
      <c r="C15" s="72">
        <v>0</v>
      </c>
      <c r="D15" s="72">
        <v>0</v>
      </c>
      <c r="E15" s="103">
        <v>0</v>
      </c>
    </row>
    <row r="16" spans="1:5" s="66" customFormat="1" ht="18" customHeight="1" thickTop="1" x14ac:dyDescent="0.25">
      <c r="A16" s="54">
        <v>2017</v>
      </c>
      <c r="B16" s="55">
        <v>1183252</v>
      </c>
      <c r="C16" s="57">
        <v>0</v>
      </c>
      <c r="D16" s="57">
        <v>0</v>
      </c>
      <c r="E16" s="58">
        <v>0</v>
      </c>
    </row>
    <row r="17" spans="1:5" s="66" customFormat="1" ht="18" customHeight="1" x14ac:dyDescent="0.25">
      <c r="A17" s="54">
        <v>2018</v>
      </c>
      <c r="B17" s="55">
        <v>1183252</v>
      </c>
      <c r="C17" s="57">
        <v>0</v>
      </c>
      <c r="D17" s="57">
        <v>0</v>
      </c>
      <c r="E17" s="58">
        <v>0</v>
      </c>
    </row>
    <row r="18" spans="1:5" s="66" customFormat="1" ht="18" customHeight="1" x14ac:dyDescent="0.25">
      <c r="A18" s="54">
        <v>2019</v>
      </c>
      <c r="B18" s="55">
        <v>1183252</v>
      </c>
      <c r="C18" s="57">
        <v>0</v>
      </c>
      <c r="D18" s="57">
        <v>0</v>
      </c>
      <c r="E18" s="58">
        <v>0</v>
      </c>
    </row>
    <row r="19" spans="1:5" s="66" customFormat="1" ht="18" customHeight="1" x14ac:dyDescent="0.25">
      <c r="A19" s="54">
        <v>2020</v>
      </c>
      <c r="B19" s="55">
        <v>1183252</v>
      </c>
      <c r="C19" s="57">
        <v>0</v>
      </c>
      <c r="D19" s="57">
        <v>0</v>
      </c>
      <c r="E19" s="58">
        <v>0</v>
      </c>
    </row>
    <row r="20" spans="1:5" s="66" customFormat="1" ht="18" customHeight="1" x14ac:dyDescent="0.25">
      <c r="A20" s="54">
        <v>2021</v>
      </c>
      <c r="B20" s="55">
        <v>1183252</v>
      </c>
      <c r="C20" s="57">
        <v>0</v>
      </c>
      <c r="D20" s="57">
        <v>0</v>
      </c>
      <c r="E20" s="58">
        <v>0</v>
      </c>
    </row>
    <row r="21" spans="1:5" s="66" customFormat="1" ht="18" customHeight="1" x14ac:dyDescent="0.25">
      <c r="A21" s="54">
        <v>2022</v>
      </c>
      <c r="B21" s="55">
        <v>1183252</v>
      </c>
      <c r="C21" s="57">
        <v>0</v>
      </c>
      <c r="D21" s="57">
        <v>0</v>
      </c>
      <c r="E21" s="58">
        <v>0</v>
      </c>
    </row>
    <row r="22" spans="1:5" s="66" customFormat="1" ht="18" customHeight="1" x14ac:dyDescent="0.25">
      <c r="A22" s="54">
        <v>2023</v>
      </c>
      <c r="B22" s="55">
        <v>1183252</v>
      </c>
      <c r="C22" s="57">
        <v>0</v>
      </c>
      <c r="D22" s="57">
        <v>0</v>
      </c>
      <c r="E22" s="58">
        <v>0</v>
      </c>
    </row>
    <row r="23" spans="1:5" s="66" customFormat="1" ht="18" customHeight="1" x14ac:dyDescent="0.25">
      <c r="A23" s="54">
        <v>2024</v>
      </c>
      <c r="B23" s="55">
        <v>1183252</v>
      </c>
      <c r="C23" s="57">
        <v>0</v>
      </c>
      <c r="D23" s="57">
        <v>0</v>
      </c>
      <c r="E23" s="58">
        <v>0</v>
      </c>
    </row>
    <row r="24" spans="1:5" ht="18" customHeight="1" x14ac:dyDescent="0.3">
      <c r="A24" s="54">
        <v>2025</v>
      </c>
      <c r="B24" s="55">
        <v>1183252</v>
      </c>
      <c r="C24" s="57">
        <v>0</v>
      </c>
      <c r="D24" s="57">
        <v>0</v>
      </c>
      <c r="E24" s="58">
        <v>0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138</v>
      </c>
      <c r="B26" s="3"/>
      <c r="C26" s="3"/>
    </row>
    <row r="27" spans="1:5" ht="21.75" customHeight="1" x14ac:dyDescent="0.3">
      <c r="A27" s="37"/>
      <c r="B27" s="3"/>
      <c r="C27" s="3"/>
    </row>
    <row r="28" spans="1:5" ht="21.75" customHeight="1" x14ac:dyDescent="0.3">
      <c r="A28" s="3"/>
      <c r="B28" s="171"/>
      <c r="C28" s="171"/>
    </row>
    <row r="29" spans="1:5" ht="21.75" customHeight="1" x14ac:dyDescent="0.3">
      <c r="A29" s="3"/>
      <c r="B29" s="171"/>
      <c r="C29" s="171"/>
    </row>
    <row r="30" spans="1:5" ht="21.75" customHeight="1" x14ac:dyDescent="0.3">
      <c r="A30" s="187" t="str">
        <f>Headings!F44</f>
        <v>Page 44</v>
      </c>
      <c r="B30" s="195"/>
      <c r="C30" s="195"/>
      <c r="D30" s="195"/>
      <c r="E30" s="188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94" t="str">
        <f>Headings!E45</f>
        <v>July 2016 Marine Levy Property Tax Forecast (Alternative)</v>
      </c>
      <c r="B1" s="188"/>
      <c r="C1" s="188"/>
      <c r="D1" s="188"/>
      <c r="E1" s="188"/>
    </row>
    <row r="2" spans="1:5" ht="21.75" customHeight="1" x14ac:dyDescent="0.3">
      <c r="A2" s="194" t="s">
        <v>101</v>
      </c>
      <c r="B2" s="188"/>
      <c r="C2" s="188"/>
      <c r="D2" s="188"/>
      <c r="E2" s="188"/>
    </row>
    <row r="4" spans="1:5" s="24" customFormat="1" ht="66" customHeight="1" x14ac:dyDescent="0.3">
      <c r="A4" s="23" t="s">
        <v>127</v>
      </c>
      <c r="B4" s="41" t="s">
        <v>96</v>
      </c>
      <c r="C4" s="41" t="s">
        <v>39</v>
      </c>
      <c r="D4" s="23" t="str">
        <f>Headings!E51</f>
        <v>% Change from March 2016 Forecast</v>
      </c>
      <c r="E4" s="42" t="str">
        <f>Headings!F51</f>
        <v>$ Change from March 2016 Forecast</v>
      </c>
    </row>
    <row r="5" spans="1:5" s="66" customFormat="1" ht="18" customHeight="1" x14ac:dyDescent="0.25">
      <c r="A5" s="49">
        <v>2006</v>
      </c>
      <c r="B5" s="50" t="s">
        <v>94</v>
      </c>
      <c r="C5" s="51" t="s">
        <v>94</v>
      </c>
      <c r="D5" s="64" t="s">
        <v>94</v>
      </c>
      <c r="E5" s="53" t="s">
        <v>94</v>
      </c>
    </row>
    <row r="6" spans="1:5" s="66" customFormat="1" ht="18" customHeight="1" x14ac:dyDescent="0.25">
      <c r="A6" s="54">
        <v>2007</v>
      </c>
      <c r="B6" s="55" t="s">
        <v>94</v>
      </c>
      <c r="C6" s="56" t="s">
        <v>94</v>
      </c>
      <c r="D6" s="57" t="s">
        <v>94</v>
      </c>
      <c r="E6" s="58" t="s">
        <v>94</v>
      </c>
    </row>
    <row r="7" spans="1:5" s="66" customFormat="1" ht="18" customHeight="1" x14ac:dyDescent="0.25">
      <c r="A7" s="54">
        <v>2008</v>
      </c>
      <c r="B7" s="55" t="s">
        <v>94</v>
      </c>
      <c r="C7" s="56" t="s">
        <v>94</v>
      </c>
      <c r="D7" s="57" t="s">
        <v>94</v>
      </c>
      <c r="E7" s="58" t="s">
        <v>94</v>
      </c>
    </row>
    <row r="8" spans="1:5" s="66" customFormat="1" ht="18" customHeight="1" x14ac:dyDescent="0.25">
      <c r="A8" s="54">
        <v>2009</v>
      </c>
      <c r="B8" s="55" t="s">
        <v>94</v>
      </c>
      <c r="C8" s="56" t="s">
        <v>94</v>
      </c>
      <c r="D8" s="57" t="s">
        <v>94</v>
      </c>
      <c r="E8" s="58" t="s">
        <v>94</v>
      </c>
    </row>
    <row r="9" spans="1:5" s="66" customFormat="1" ht="18" customHeight="1" x14ac:dyDescent="0.25">
      <c r="A9" s="54">
        <v>2010</v>
      </c>
      <c r="B9" s="55" t="s">
        <v>94</v>
      </c>
      <c r="C9" s="56" t="s">
        <v>94</v>
      </c>
      <c r="D9" s="57" t="s">
        <v>94</v>
      </c>
      <c r="E9" s="58" t="s">
        <v>94</v>
      </c>
    </row>
    <row r="10" spans="1:5" s="66" customFormat="1" ht="18" customHeight="1" x14ac:dyDescent="0.25">
      <c r="A10" s="54">
        <v>2011</v>
      </c>
      <c r="B10" s="55">
        <v>1183252</v>
      </c>
      <c r="C10" s="56" t="s">
        <v>94</v>
      </c>
      <c r="D10" s="101" t="s">
        <v>220</v>
      </c>
      <c r="E10" s="102" t="s">
        <v>220</v>
      </c>
    </row>
    <row r="11" spans="1:5" s="66" customFormat="1" ht="18" customHeight="1" x14ac:dyDescent="0.25">
      <c r="A11" s="54">
        <v>2012</v>
      </c>
      <c r="B11" s="55">
        <v>1183252</v>
      </c>
      <c r="C11" s="56">
        <v>0</v>
      </c>
      <c r="D11" s="101" t="s">
        <v>220</v>
      </c>
      <c r="E11" s="102" t="s">
        <v>220</v>
      </c>
    </row>
    <row r="12" spans="1:5" s="66" customFormat="1" ht="18" customHeight="1" x14ac:dyDescent="0.25">
      <c r="A12" s="54">
        <v>2013</v>
      </c>
      <c r="B12" s="55">
        <v>1183252</v>
      </c>
      <c r="C12" s="57">
        <v>0</v>
      </c>
      <c r="D12" s="101" t="s">
        <v>220</v>
      </c>
      <c r="E12" s="102" t="s">
        <v>220</v>
      </c>
    </row>
    <row r="13" spans="1:5" s="66" customFormat="1" ht="18" customHeight="1" x14ac:dyDescent="0.25">
      <c r="A13" s="54">
        <v>2014</v>
      </c>
      <c r="B13" s="55">
        <v>1183252</v>
      </c>
      <c r="C13" s="57">
        <v>0</v>
      </c>
      <c r="D13" s="101" t="s">
        <v>220</v>
      </c>
      <c r="E13" s="102" t="s">
        <v>220</v>
      </c>
    </row>
    <row r="14" spans="1:5" s="66" customFormat="1" ht="18" customHeight="1" x14ac:dyDescent="0.25">
      <c r="A14" s="54">
        <v>2015</v>
      </c>
      <c r="B14" s="55">
        <v>1183252</v>
      </c>
      <c r="C14" s="57">
        <v>0</v>
      </c>
      <c r="D14" s="101" t="s">
        <v>220</v>
      </c>
      <c r="E14" s="102" t="s">
        <v>220</v>
      </c>
    </row>
    <row r="15" spans="1:5" s="66" customFormat="1" ht="18" customHeight="1" thickBot="1" x14ac:dyDescent="0.3">
      <c r="A15" s="54">
        <v>2016</v>
      </c>
      <c r="B15" s="55">
        <v>1183252</v>
      </c>
      <c r="C15" s="57">
        <v>0</v>
      </c>
      <c r="D15" s="101" t="s">
        <v>220</v>
      </c>
      <c r="E15" s="102" t="s">
        <v>220</v>
      </c>
    </row>
    <row r="16" spans="1:5" s="66" customFormat="1" ht="18" customHeight="1" thickTop="1" x14ac:dyDescent="0.25">
      <c r="A16" s="69">
        <v>2017</v>
      </c>
      <c r="B16" s="70">
        <v>5758614.0964493835</v>
      </c>
      <c r="C16" s="67">
        <v>3.8667689523866287</v>
      </c>
      <c r="D16" s="152" t="s">
        <v>220</v>
      </c>
      <c r="E16" s="181" t="s">
        <v>220</v>
      </c>
    </row>
    <row r="17" spans="1:5" s="66" customFormat="1" ht="18" customHeight="1" x14ac:dyDescent="0.25">
      <c r="A17" s="54">
        <v>2018</v>
      </c>
      <c r="B17" s="55">
        <v>5902730.2374138776</v>
      </c>
      <c r="C17" s="57">
        <v>2.5026184868569779E-2</v>
      </c>
      <c r="D17" s="101" t="s">
        <v>220</v>
      </c>
      <c r="E17" s="102" t="s">
        <v>220</v>
      </c>
    </row>
    <row r="18" spans="1:5" s="66" customFormat="1" ht="18" customHeight="1" x14ac:dyDescent="0.25">
      <c r="A18" s="54">
        <v>2019</v>
      </c>
      <c r="B18" s="55">
        <v>6047441.5397880161</v>
      </c>
      <c r="C18" s="57">
        <v>2.4515994557382959E-2</v>
      </c>
      <c r="D18" s="101" t="s">
        <v>220</v>
      </c>
      <c r="E18" s="102" t="s">
        <v>220</v>
      </c>
    </row>
    <row r="19" spans="1:5" s="66" customFormat="1" ht="18" customHeight="1" x14ac:dyDescent="0.25">
      <c r="A19" s="54">
        <v>2020</v>
      </c>
      <c r="B19" s="55">
        <v>6191557.9551858967</v>
      </c>
      <c r="C19" s="57">
        <v>2.3830972891543123E-2</v>
      </c>
      <c r="D19" s="101" t="s">
        <v>220</v>
      </c>
      <c r="E19" s="102" t="s">
        <v>220</v>
      </c>
    </row>
    <row r="20" spans="1:5" s="66" customFormat="1" ht="18" customHeight="1" x14ac:dyDescent="0.25">
      <c r="A20" s="54">
        <v>2021</v>
      </c>
      <c r="B20" s="55">
        <v>6335227.5347377546</v>
      </c>
      <c r="C20" s="57">
        <v>2.3204108011542379E-2</v>
      </c>
      <c r="D20" s="101" t="s">
        <v>220</v>
      </c>
      <c r="E20" s="102" t="s">
        <v>220</v>
      </c>
    </row>
    <row r="21" spans="1:5" s="66" customFormat="1" ht="18" customHeight="1" x14ac:dyDescent="0.25">
      <c r="A21" s="54">
        <v>2022</v>
      </c>
      <c r="B21" s="55">
        <v>6481042.8100851327</v>
      </c>
      <c r="C21" s="57">
        <v>2.3016580627583494E-2</v>
      </c>
      <c r="D21" s="101" t="s">
        <v>220</v>
      </c>
      <c r="E21" s="102" t="s">
        <v>220</v>
      </c>
    </row>
    <row r="22" spans="1:5" s="66" customFormat="1" ht="18" customHeight="1" x14ac:dyDescent="0.25">
      <c r="A22" s="54">
        <v>2023</v>
      </c>
      <c r="B22" s="55">
        <v>6628361.2381859841</v>
      </c>
      <c r="C22" s="57">
        <v>2.2730667335140842E-2</v>
      </c>
      <c r="D22" s="101" t="s">
        <v>220</v>
      </c>
      <c r="E22" s="102" t="s">
        <v>220</v>
      </c>
    </row>
    <row r="23" spans="1:5" s="66" customFormat="1" ht="18" customHeight="1" x14ac:dyDescent="0.25">
      <c r="A23" s="54">
        <v>2024</v>
      </c>
      <c r="B23" s="55">
        <v>6778216.8505678447</v>
      </c>
      <c r="C23" s="57">
        <v>2.2608244631952656E-2</v>
      </c>
      <c r="D23" s="101" t="s">
        <v>220</v>
      </c>
      <c r="E23" s="102" t="s">
        <v>220</v>
      </c>
    </row>
    <row r="24" spans="1:5" ht="18" customHeight="1" x14ac:dyDescent="0.3">
      <c r="A24" s="54">
        <v>2025</v>
      </c>
      <c r="B24" s="55">
        <v>6930348.0190735236</v>
      </c>
      <c r="C24" s="57">
        <v>2.2444128280276754E-2</v>
      </c>
      <c r="D24" s="101" t="s">
        <v>220</v>
      </c>
      <c r="E24" s="102" t="s">
        <v>220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268</v>
      </c>
      <c r="B26" s="3"/>
      <c r="C26" s="3"/>
    </row>
    <row r="27" spans="1:5" ht="21.75" customHeight="1" x14ac:dyDescent="0.3">
      <c r="A27" s="37" t="s">
        <v>277</v>
      </c>
      <c r="B27" s="3"/>
      <c r="C27" s="3"/>
    </row>
    <row r="28" spans="1:5" ht="21.75" customHeight="1" x14ac:dyDescent="0.3">
      <c r="A28" s="96" t="s">
        <v>278</v>
      </c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87" t="str">
        <f>Headings!F45</f>
        <v>Page 45</v>
      </c>
      <c r="B30" s="195"/>
      <c r="C30" s="195"/>
      <c r="D30" s="195"/>
      <c r="E30" s="188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7" ht="23.25" x14ac:dyDescent="0.3">
      <c r="A1" s="194" t="str">
        <f>Headings!E46</f>
        <v>July 2016 Transit Property Tax Forecast</v>
      </c>
      <c r="B1" s="188"/>
      <c r="C1" s="188"/>
      <c r="D1" s="188"/>
      <c r="E1" s="188"/>
    </row>
    <row r="2" spans="1:7" ht="21.75" customHeight="1" x14ac:dyDescent="0.3">
      <c r="A2" s="194" t="s">
        <v>101</v>
      </c>
      <c r="B2" s="188"/>
      <c r="C2" s="188"/>
      <c r="D2" s="188"/>
      <c r="E2" s="188"/>
    </row>
    <row r="4" spans="1:7" s="24" customFormat="1" ht="66" customHeight="1" x14ac:dyDescent="0.3">
      <c r="A4" s="23" t="s">
        <v>127</v>
      </c>
      <c r="B4" s="41" t="s">
        <v>96</v>
      </c>
      <c r="C4" s="41" t="s">
        <v>39</v>
      </c>
      <c r="D4" s="23" t="str">
        <f>Headings!E51</f>
        <v>% Change from March 2016 Forecast</v>
      </c>
      <c r="E4" s="42" t="str">
        <f>Headings!F51</f>
        <v>$ Change from March 2016 Forecast</v>
      </c>
    </row>
    <row r="5" spans="1:7" s="66" customFormat="1" ht="18" customHeight="1" x14ac:dyDescent="0.25">
      <c r="A5" s="49">
        <v>2006</v>
      </c>
      <c r="B5" s="50" t="s">
        <v>94</v>
      </c>
      <c r="C5" s="51" t="s">
        <v>94</v>
      </c>
      <c r="D5" s="64" t="s">
        <v>94</v>
      </c>
      <c r="E5" s="53" t="s">
        <v>94</v>
      </c>
    </row>
    <row r="6" spans="1:7" s="66" customFormat="1" ht="18" customHeight="1" x14ac:dyDescent="0.25">
      <c r="A6" s="54">
        <v>2007</v>
      </c>
      <c r="B6" s="55" t="s">
        <v>94</v>
      </c>
      <c r="C6" s="56" t="s">
        <v>94</v>
      </c>
      <c r="D6" s="57" t="s">
        <v>94</v>
      </c>
      <c r="E6" s="58" t="s">
        <v>94</v>
      </c>
    </row>
    <row r="7" spans="1:7" s="66" customFormat="1" ht="18" customHeight="1" x14ac:dyDescent="0.25">
      <c r="A7" s="54">
        <v>2008</v>
      </c>
      <c r="B7" s="55" t="s">
        <v>94</v>
      </c>
      <c r="C7" s="56" t="s">
        <v>94</v>
      </c>
      <c r="D7" s="57" t="s">
        <v>94</v>
      </c>
      <c r="E7" s="58" t="s">
        <v>94</v>
      </c>
    </row>
    <row r="8" spans="1:7" s="66" customFormat="1" ht="18" customHeight="1" x14ac:dyDescent="0.25">
      <c r="A8" s="54">
        <v>2009</v>
      </c>
      <c r="B8" s="55" t="s">
        <v>94</v>
      </c>
      <c r="C8" s="56" t="s">
        <v>94</v>
      </c>
      <c r="D8" s="57" t="s">
        <v>94</v>
      </c>
      <c r="E8" s="58" t="s">
        <v>94</v>
      </c>
    </row>
    <row r="9" spans="1:7" s="66" customFormat="1" ht="18" customHeight="1" x14ac:dyDescent="0.25">
      <c r="A9" s="54">
        <v>2010</v>
      </c>
      <c r="B9" s="55">
        <v>22122922</v>
      </c>
      <c r="C9" s="56" t="s">
        <v>94</v>
      </c>
      <c r="D9" s="57">
        <v>0</v>
      </c>
      <c r="E9" s="58">
        <v>0</v>
      </c>
    </row>
    <row r="10" spans="1:7" s="66" customFormat="1" ht="18" customHeight="1" x14ac:dyDescent="0.25">
      <c r="A10" s="54">
        <v>2011</v>
      </c>
      <c r="B10" s="55">
        <v>22623470</v>
      </c>
      <c r="C10" s="56">
        <v>2.2625763450234926E-2</v>
      </c>
      <c r="D10" s="57">
        <v>0</v>
      </c>
      <c r="E10" s="58">
        <v>0</v>
      </c>
    </row>
    <row r="11" spans="1:7" s="66" customFormat="1" ht="18" customHeight="1" x14ac:dyDescent="0.25">
      <c r="A11" s="54">
        <v>2012</v>
      </c>
      <c r="B11" s="55">
        <v>23823382</v>
      </c>
      <c r="C11" s="56">
        <v>5.3038371213611324E-2</v>
      </c>
      <c r="D11" s="57">
        <v>0</v>
      </c>
      <c r="E11" s="58">
        <v>0</v>
      </c>
    </row>
    <row r="12" spans="1:7" s="66" customFormat="1" ht="18" customHeight="1" x14ac:dyDescent="0.25">
      <c r="A12" s="54">
        <v>2013</v>
      </c>
      <c r="B12" s="55">
        <v>23473405</v>
      </c>
      <c r="C12" s="57">
        <v>-1.4690483492226236E-2</v>
      </c>
      <c r="D12" s="57">
        <v>0</v>
      </c>
      <c r="E12" s="58">
        <v>0</v>
      </c>
    </row>
    <row r="13" spans="1:7" s="66" customFormat="1" ht="18" customHeight="1" x14ac:dyDescent="0.25">
      <c r="A13" s="54">
        <v>2014</v>
      </c>
      <c r="B13" s="55">
        <v>25426081.857224997</v>
      </c>
      <c r="C13" s="57">
        <v>8.3186774872456626E-2</v>
      </c>
      <c r="D13" s="57">
        <v>0</v>
      </c>
      <c r="E13" s="58">
        <v>0</v>
      </c>
      <c r="F13" s="75"/>
      <c r="G13" s="95"/>
    </row>
    <row r="14" spans="1:7" s="66" customFormat="1" ht="18" customHeight="1" x14ac:dyDescent="0.25">
      <c r="A14" s="54">
        <v>2015</v>
      </c>
      <c r="B14" s="55">
        <v>26253065</v>
      </c>
      <c r="C14" s="57">
        <v>3.2524993328455265E-2</v>
      </c>
      <c r="D14" s="57">
        <v>0</v>
      </c>
      <c r="E14" s="58">
        <v>0</v>
      </c>
    </row>
    <row r="15" spans="1:7" s="66" customFormat="1" ht="18" customHeight="1" thickBot="1" x14ac:dyDescent="0.3">
      <c r="A15" s="59">
        <v>2016</v>
      </c>
      <c r="B15" s="60">
        <v>26951390</v>
      </c>
      <c r="C15" s="72">
        <v>2.6599751305228514E-2</v>
      </c>
      <c r="D15" s="72">
        <v>0</v>
      </c>
      <c r="E15" s="103">
        <v>0</v>
      </c>
    </row>
    <row r="16" spans="1:7" s="66" customFormat="1" ht="18" customHeight="1" thickTop="1" x14ac:dyDescent="0.25">
      <c r="A16" s="54">
        <v>2017</v>
      </c>
      <c r="B16" s="55">
        <v>27652968.30640287</v>
      </c>
      <c r="C16" s="57">
        <v>2.603124760551756E-2</v>
      </c>
      <c r="D16" s="57">
        <v>-1.2610931193450803E-3</v>
      </c>
      <c r="E16" s="58">
        <v>-34917.001651201397</v>
      </c>
    </row>
    <row r="17" spans="1:5" s="66" customFormat="1" ht="18" customHeight="1" x14ac:dyDescent="0.25">
      <c r="A17" s="54">
        <v>2018</v>
      </c>
      <c r="B17" s="55">
        <v>28348123.783212572</v>
      </c>
      <c r="C17" s="57">
        <v>2.5138548206007361E-2</v>
      </c>
      <c r="D17" s="57">
        <v>-1.7917242112379661E-3</v>
      </c>
      <c r="E17" s="58">
        <v>-50883.188366092741</v>
      </c>
    </row>
    <row r="18" spans="1:5" s="66" customFormat="1" ht="18" customHeight="1" x14ac:dyDescent="0.25">
      <c r="A18" s="54">
        <v>2019</v>
      </c>
      <c r="B18" s="55">
        <v>29045511.702243086</v>
      </c>
      <c r="C18" s="57">
        <v>2.4600849225989929E-2</v>
      </c>
      <c r="D18" s="57">
        <v>-2.2437878146834844E-3</v>
      </c>
      <c r="E18" s="58">
        <v>-65318.526141770184</v>
      </c>
    </row>
    <row r="19" spans="1:5" s="66" customFormat="1" ht="18" customHeight="1" x14ac:dyDescent="0.25">
      <c r="A19" s="54">
        <v>2020</v>
      </c>
      <c r="B19" s="55">
        <v>29740370.152367055</v>
      </c>
      <c r="C19" s="57">
        <v>2.3923092051096662E-2</v>
      </c>
      <c r="D19" s="57">
        <v>-2.8491760716223835E-3</v>
      </c>
      <c r="E19" s="58">
        <v>-84977.66733571142</v>
      </c>
    </row>
    <row r="20" spans="1:5" s="66" customFormat="1" ht="18" customHeight="1" x14ac:dyDescent="0.25">
      <c r="A20" s="54">
        <v>2021</v>
      </c>
      <c r="B20" s="55">
        <v>30433563.546016779</v>
      </c>
      <c r="C20" s="57">
        <v>2.3308162948151967E-2</v>
      </c>
      <c r="D20" s="57">
        <v>-3.6856319073095278E-3</v>
      </c>
      <c r="E20" s="58">
        <v>-112581.8481099084</v>
      </c>
    </row>
    <row r="21" spans="1:5" s="66" customFormat="1" ht="18" customHeight="1" x14ac:dyDescent="0.25">
      <c r="A21" s="54">
        <v>2022</v>
      </c>
      <c r="B21" s="55">
        <v>31137592.489583407</v>
      </c>
      <c r="C21" s="57">
        <v>2.3133306176981394E-2</v>
      </c>
      <c r="D21" s="57">
        <v>-4.8926029311240349E-3</v>
      </c>
      <c r="E21" s="58">
        <v>-153092.89904930443</v>
      </c>
    </row>
    <row r="22" spans="1:5" s="66" customFormat="1" ht="18" customHeight="1" x14ac:dyDescent="0.25">
      <c r="A22" s="54">
        <v>2023</v>
      </c>
      <c r="B22" s="55">
        <v>31849040.813176859</v>
      </c>
      <c r="C22" s="57">
        <v>2.284853345137261E-2</v>
      </c>
      <c r="D22" s="57">
        <v>-6.1296571701802138E-3</v>
      </c>
      <c r="E22" s="58">
        <v>-196427.73606464267</v>
      </c>
    </row>
    <row r="23" spans="1:5" s="66" customFormat="1" ht="18" customHeight="1" x14ac:dyDescent="0.25">
      <c r="A23" s="54">
        <v>2024</v>
      </c>
      <c r="B23" s="55">
        <v>32572901.104399823</v>
      </c>
      <c r="C23" s="57">
        <v>2.2727852165754348E-2</v>
      </c>
      <c r="D23" s="57">
        <v>-7.3213617264472619E-3</v>
      </c>
      <c r="E23" s="58">
        <v>-240236.85236126557</v>
      </c>
    </row>
    <row r="24" spans="1:5" ht="18" customHeight="1" x14ac:dyDescent="0.3">
      <c r="A24" s="54">
        <v>2025</v>
      </c>
      <c r="B24" s="55">
        <v>33307978.094514929</v>
      </c>
      <c r="C24" s="57">
        <v>2.2567132959975034E-2</v>
      </c>
      <c r="D24" s="57">
        <v>-8.5455523273276768E-3</v>
      </c>
      <c r="E24" s="58">
        <v>-287088.39865745604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138</v>
      </c>
      <c r="B26" s="3"/>
      <c r="C26" s="3"/>
    </row>
    <row r="27" spans="1:5" ht="21.75" customHeight="1" x14ac:dyDescent="0.3">
      <c r="A27" s="37"/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87" t="str">
        <f>Headings!F46</f>
        <v>Page 46</v>
      </c>
      <c r="B30" s="195"/>
      <c r="C30" s="195"/>
      <c r="D30" s="195"/>
      <c r="E30" s="188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94" t="str">
        <f>+Headings!E47</f>
        <v>July 2016 UTGO Bond Property Tax Forecast</v>
      </c>
      <c r="B1" s="188"/>
      <c r="C1" s="188"/>
      <c r="D1" s="188"/>
      <c r="E1" s="188"/>
    </row>
    <row r="2" spans="1:5" ht="21.75" customHeight="1" x14ac:dyDescent="0.3">
      <c r="A2" s="194" t="s">
        <v>101</v>
      </c>
      <c r="B2" s="188"/>
      <c r="C2" s="188"/>
      <c r="D2" s="188"/>
      <c r="E2" s="188"/>
    </row>
    <row r="4" spans="1:5" s="24" customFormat="1" ht="66" customHeight="1" x14ac:dyDescent="0.3">
      <c r="A4" s="23" t="s">
        <v>127</v>
      </c>
      <c r="B4" s="41" t="s">
        <v>96</v>
      </c>
      <c r="C4" s="41" t="s">
        <v>39</v>
      </c>
      <c r="D4" s="23" t="str">
        <f>Headings!E51</f>
        <v>% Change from March 2016 Forecast</v>
      </c>
      <c r="E4" s="42" t="str">
        <f>Headings!F51</f>
        <v>$ Change from March 2016 Forecast</v>
      </c>
    </row>
    <row r="5" spans="1:5" s="66" customFormat="1" ht="18" customHeight="1" x14ac:dyDescent="0.25">
      <c r="A5" s="49">
        <v>2006</v>
      </c>
      <c r="B5" s="50">
        <v>46680000</v>
      </c>
      <c r="C5" s="104" t="s">
        <v>94</v>
      </c>
      <c r="D5" s="64">
        <v>0</v>
      </c>
      <c r="E5" s="53">
        <v>0</v>
      </c>
    </row>
    <row r="6" spans="1:5" s="66" customFormat="1" ht="18" customHeight="1" x14ac:dyDescent="0.25">
      <c r="A6" s="54">
        <v>2007</v>
      </c>
      <c r="B6" s="55">
        <v>44200000</v>
      </c>
      <c r="C6" s="73">
        <v>-5.3127677806341089E-2</v>
      </c>
      <c r="D6" s="57">
        <v>0</v>
      </c>
      <c r="E6" s="58">
        <v>0</v>
      </c>
    </row>
    <row r="7" spans="1:5" s="66" customFormat="1" ht="18" customHeight="1" x14ac:dyDescent="0.25">
      <c r="A7" s="54">
        <v>2008</v>
      </c>
      <c r="B7" s="55">
        <v>40000000</v>
      </c>
      <c r="C7" s="73">
        <v>-9.5022624434389136E-2</v>
      </c>
      <c r="D7" s="57">
        <v>0</v>
      </c>
      <c r="E7" s="58">
        <v>0</v>
      </c>
    </row>
    <row r="8" spans="1:5" s="66" customFormat="1" ht="18" customHeight="1" x14ac:dyDescent="0.25">
      <c r="A8" s="54">
        <v>2009</v>
      </c>
      <c r="B8" s="55">
        <v>39300000</v>
      </c>
      <c r="C8" s="73">
        <v>-1.749999999999996E-2</v>
      </c>
      <c r="D8" s="57">
        <v>0</v>
      </c>
      <c r="E8" s="58">
        <v>0</v>
      </c>
    </row>
    <row r="9" spans="1:5" s="66" customFormat="1" ht="18" customHeight="1" x14ac:dyDescent="0.25">
      <c r="A9" s="54">
        <v>2010</v>
      </c>
      <c r="B9" s="55">
        <v>25050000</v>
      </c>
      <c r="C9" s="73">
        <v>-0.36259541984732824</v>
      </c>
      <c r="D9" s="57">
        <v>0</v>
      </c>
      <c r="E9" s="58">
        <v>0</v>
      </c>
    </row>
    <row r="10" spans="1:5" s="66" customFormat="1" ht="18" customHeight="1" x14ac:dyDescent="0.25">
      <c r="A10" s="54">
        <v>2011</v>
      </c>
      <c r="B10" s="55">
        <v>23500000</v>
      </c>
      <c r="C10" s="73">
        <v>-6.187624750498999E-2</v>
      </c>
      <c r="D10" s="57">
        <v>0</v>
      </c>
      <c r="E10" s="58">
        <v>0</v>
      </c>
    </row>
    <row r="11" spans="1:5" s="66" customFormat="1" ht="18" customHeight="1" x14ac:dyDescent="0.25">
      <c r="A11" s="54">
        <v>2012</v>
      </c>
      <c r="B11" s="55">
        <v>22460000</v>
      </c>
      <c r="C11" s="73">
        <v>-4.4255319148936212E-2</v>
      </c>
      <c r="D11" s="57">
        <v>0</v>
      </c>
      <c r="E11" s="58">
        <v>0</v>
      </c>
    </row>
    <row r="12" spans="1:5" s="66" customFormat="1" ht="18" customHeight="1" x14ac:dyDescent="0.25">
      <c r="A12" s="54">
        <v>2013</v>
      </c>
      <c r="B12" s="55">
        <v>21040000</v>
      </c>
      <c r="C12" s="73">
        <v>-6.3223508459483546E-2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55">
        <v>19630000</v>
      </c>
      <c r="C13" s="73">
        <v>-6.7015209125475317E-2</v>
      </c>
      <c r="D13" s="57">
        <v>0</v>
      </c>
      <c r="E13" s="58">
        <v>0</v>
      </c>
    </row>
    <row r="14" spans="1:5" s="66" customFormat="1" ht="18" customHeight="1" x14ac:dyDescent="0.25">
      <c r="A14" s="54">
        <v>2015</v>
      </c>
      <c r="B14" s="55">
        <v>11620000</v>
      </c>
      <c r="C14" s="73">
        <v>-0.40804890473764643</v>
      </c>
      <c r="D14" s="57">
        <v>0</v>
      </c>
      <c r="E14" s="58">
        <v>0</v>
      </c>
    </row>
    <row r="15" spans="1:5" s="66" customFormat="1" ht="18" customHeight="1" thickBot="1" x14ac:dyDescent="0.3">
      <c r="A15" s="59">
        <v>2016</v>
      </c>
      <c r="B15" s="60">
        <v>16820000</v>
      </c>
      <c r="C15" s="74">
        <v>0.44750430292598975</v>
      </c>
      <c r="D15" s="72">
        <v>0</v>
      </c>
      <c r="E15" s="103">
        <v>0</v>
      </c>
    </row>
    <row r="16" spans="1:5" s="66" customFormat="1" ht="18" customHeight="1" thickTop="1" x14ac:dyDescent="0.25">
      <c r="A16" s="54">
        <v>2017</v>
      </c>
      <c r="B16" s="55">
        <v>16880000</v>
      </c>
      <c r="C16" s="73">
        <v>3.5671819262781401E-3</v>
      </c>
      <c r="D16" s="57">
        <v>0</v>
      </c>
      <c r="E16" s="58">
        <v>0</v>
      </c>
    </row>
    <row r="17" spans="1:5" s="66" customFormat="1" ht="18" customHeight="1" x14ac:dyDescent="0.25">
      <c r="A17" s="54">
        <v>2018</v>
      </c>
      <c r="B17" s="55">
        <v>17300000</v>
      </c>
      <c r="C17" s="73">
        <v>2.4881516587677677E-2</v>
      </c>
      <c r="D17" s="57">
        <v>0</v>
      </c>
      <c r="E17" s="58">
        <v>0</v>
      </c>
    </row>
    <row r="18" spans="1:5" s="66" customFormat="1" ht="18" customHeight="1" x14ac:dyDescent="0.25">
      <c r="A18" s="54">
        <v>2019</v>
      </c>
      <c r="B18" s="55">
        <v>16370000</v>
      </c>
      <c r="C18" s="73">
        <v>-5.3757225433526012E-2</v>
      </c>
      <c r="D18" s="57">
        <v>0</v>
      </c>
      <c r="E18" s="58">
        <v>0</v>
      </c>
    </row>
    <row r="19" spans="1:5" s="66" customFormat="1" ht="18" customHeight="1" x14ac:dyDescent="0.25">
      <c r="A19" s="54">
        <v>2020</v>
      </c>
      <c r="B19" s="55">
        <v>15230000</v>
      </c>
      <c r="C19" s="73">
        <v>-6.9639584605986515E-2</v>
      </c>
      <c r="D19" s="57">
        <v>0</v>
      </c>
      <c r="E19" s="58">
        <v>0</v>
      </c>
    </row>
    <row r="20" spans="1:5" s="66" customFormat="1" ht="18" customHeight="1" x14ac:dyDescent="0.25">
      <c r="A20" s="54">
        <v>2021</v>
      </c>
      <c r="B20" s="55">
        <v>13950000</v>
      </c>
      <c r="C20" s="73">
        <v>-8.4044648719632353E-2</v>
      </c>
      <c r="D20" s="57">
        <v>0</v>
      </c>
      <c r="E20" s="58">
        <v>0</v>
      </c>
    </row>
    <row r="21" spans="1:5" s="66" customFormat="1" ht="18" customHeight="1" x14ac:dyDescent="0.25">
      <c r="A21" s="54">
        <v>2022</v>
      </c>
      <c r="B21" s="55">
        <v>14270000</v>
      </c>
      <c r="C21" s="73">
        <v>2.2939068100358506E-2</v>
      </c>
      <c r="D21" s="57">
        <v>0</v>
      </c>
      <c r="E21" s="58">
        <v>0</v>
      </c>
    </row>
    <row r="22" spans="1:5" s="66" customFormat="1" ht="18" customHeight="1" x14ac:dyDescent="0.25">
      <c r="A22" s="54">
        <v>2023</v>
      </c>
      <c r="B22" s="55">
        <v>14610000</v>
      </c>
      <c r="C22" s="73">
        <v>2.3826208829712758E-2</v>
      </c>
      <c r="D22" s="57">
        <v>0</v>
      </c>
      <c r="E22" s="58">
        <v>0</v>
      </c>
    </row>
    <row r="23" spans="1:5" s="66" customFormat="1" ht="18" customHeight="1" x14ac:dyDescent="0.25">
      <c r="A23" s="54">
        <v>2024</v>
      </c>
      <c r="B23" s="115" t="s">
        <v>94</v>
      </c>
      <c r="C23" s="116" t="s">
        <v>94</v>
      </c>
      <c r="D23" s="101" t="s">
        <v>94</v>
      </c>
      <c r="E23" s="102" t="s">
        <v>94</v>
      </c>
    </row>
    <row r="24" spans="1:5" ht="18" customHeight="1" x14ac:dyDescent="0.3">
      <c r="A24" s="54">
        <v>2025</v>
      </c>
      <c r="B24" s="115" t="s">
        <v>94</v>
      </c>
      <c r="C24" s="116" t="s">
        <v>94</v>
      </c>
      <c r="D24" s="101" t="s">
        <v>94</v>
      </c>
      <c r="E24" s="102" t="s">
        <v>94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149</v>
      </c>
      <c r="B26" s="3"/>
      <c r="C26" s="3"/>
    </row>
    <row r="27" spans="1:5" ht="21.75" customHeight="1" x14ac:dyDescent="0.3">
      <c r="A27" s="37"/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87" t="str">
        <f>+Headings!F47</f>
        <v>Page 47</v>
      </c>
      <c r="B30" s="195"/>
      <c r="C30" s="195"/>
      <c r="D30" s="195"/>
      <c r="E30" s="188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="75" zoomScaleNormal="75" workbookViewId="0">
      <selection activeCell="A29" sqref="A29:C29"/>
    </sheetView>
  </sheetViews>
  <sheetFormatPr defaultColWidth="10.75" defaultRowHeight="21.75" customHeight="1" x14ac:dyDescent="0.3"/>
  <cols>
    <col min="1" max="1" width="29.125" style="10" customWidth="1"/>
    <col min="2" max="2" width="19.125" style="10" customWidth="1"/>
    <col min="3" max="3" width="25.625" style="10" customWidth="1"/>
    <col min="4" max="4" width="8.375" style="10" customWidth="1"/>
    <col min="5" max="5" width="10.75" style="10"/>
    <col min="6" max="6" width="17.875" style="10" customWidth="1"/>
    <col min="7" max="16384" width="10.75" style="10"/>
  </cols>
  <sheetData>
    <row r="1" spans="1:3" ht="21.75" customHeight="1" x14ac:dyDescent="0.3">
      <c r="A1" s="22" t="s">
        <v>112</v>
      </c>
    </row>
    <row r="2" spans="1:3" ht="21.75" customHeight="1" x14ac:dyDescent="0.3">
      <c r="A2" s="22"/>
    </row>
    <row r="3" spans="1:3" ht="21.75" customHeight="1" x14ac:dyDescent="0.3">
      <c r="A3" s="4" t="s">
        <v>34</v>
      </c>
      <c r="B3" s="27" t="s">
        <v>97</v>
      </c>
      <c r="C3" s="28" t="s">
        <v>272</v>
      </c>
    </row>
    <row r="4" spans="1:3" ht="21.75" customHeight="1" x14ac:dyDescent="0.3">
      <c r="A4" s="119" t="s">
        <v>175</v>
      </c>
      <c r="B4" s="30">
        <v>40908</v>
      </c>
      <c r="C4" s="38">
        <v>11396.6879702309</v>
      </c>
    </row>
    <row r="5" spans="1:3" ht="21.75" customHeight="1" x14ac:dyDescent="0.3">
      <c r="A5" s="21" t="s">
        <v>31</v>
      </c>
      <c r="B5" s="29">
        <v>41639</v>
      </c>
      <c r="C5" s="39">
        <v>177</v>
      </c>
    </row>
    <row r="6" spans="1:3" ht="21.75" customHeight="1" x14ac:dyDescent="0.3">
      <c r="A6" s="48" t="s">
        <v>32</v>
      </c>
      <c r="B6" s="29">
        <v>42369</v>
      </c>
      <c r="C6" s="39">
        <v>18960</v>
      </c>
    </row>
    <row r="7" spans="1:3" ht="21.75" customHeight="1" x14ac:dyDescent="0.3">
      <c r="A7" s="21" t="s">
        <v>147</v>
      </c>
      <c r="B7" s="29">
        <v>42369</v>
      </c>
      <c r="C7" s="39">
        <v>16854</v>
      </c>
    </row>
    <row r="8" spans="1:3" ht="21.75" customHeight="1" x14ac:dyDescent="0.3">
      <c r="A8" s="21" t="s">
        <v>221</v>
      </c>
      <c r="B8" s="29">
        <v>42369</v>
      </c>
      <c r="C8" s="39">
        <v>22437</v>
      </c>
    </row>
    <row r="10" spans="1:3" ht="21.75" customHeight="1" x14ac:dyDescent="0.3">
      <c r="A10" s="22" t="s">
        <v>120</v>
      </c>
    </row>
    <row r="11" spans="1:3" ht="21.75" customHeight="1" x14ac:dyDescent="0.3">
      <c r="A11" s="10" t="s">
        <v>76</v>
      </c>
    </row>
    <row r="12" spans="1:3" ht="21.75" customHeight="1" x14ac:dyDescent="0.3">
      <c r="A12" s="10" t="s">
        <v>227</v>
      </c>
    </row>
    <row r="14" spans="1:3" ht="21.75" customHeight="1" x14ac:dyDescent="0.3">
      <c r="A14" s="22" t="s">
        <v>143</v>
      </c>
    </row>
    <row r="15" spans="1:3" ht="21.75" customHeight="1" x14ac:dyDescent="0.3">
      <c r="A15" s="10" t="s">
        <v>40</v>
      </c>
    </row>
    <row r="16" spans="1:3" ht="21.75" customHeight="1" x14ac:dyDescent="0.3">
      <c r="A16" s="10" t="s">
        <v>67</v>
      </c>
    </row>
    <row r="17" spans="1:6" ht="21.75" customHeight="1" x14ac:dyDescent="0.3">
      <c r="A17" s="10" t="s">
        <v>23</v>
      </c>
    </row>
    <row r="18" spans="1:6" ht="21.75" customHeight="1" x14ac:dyDescent="0.3">
      <c r="A18" s="10" t="s">
        <v>71</v>
      </c>
    </row>
    <row r="19" spans="1:6" ht="21.75" customHeight="1" x14ac:dyDescent="0.3">
      <c r="A19" s="10" t="s">
        <v>165</v>
      </c>
    </row>
    <row r="21" spans="1:6" ht="21.75" customHeight="1" x14ac:dyDescent="0.3">
      <c r="A21" s="22" t="s">
        <v>166</v>
      </c>
    </row>
    <row r="22" spans="1:6" ht="21.75" customHeight="1" x14ac:dyDescent="0.3">
      <c r="A22" s="10" t="s">
        <v>98</v>
      </c>
    </row>
    <row r="23" spans="1:6" ht="21.75" customHeight="1" x14ac:dyDescent="0.3">
      <c r="A23" s="10" t="s">
        <v>168</v>
      </c>
    </row>
    <row r="24" spans="1:6" ht="21.75" customHeight="1" x14ac:dyDescent="0.3">
      <c r="F24" s="19"/>
    </row>
    <row r="25" spans="1:6" ht="21.75" customHeight="1" x14ac:dyDescent="0.3">
      <c r="A25" s="22" t="s">
        <v>83</v>
      </c>
      <c r="F25" s="19"/>
    </row>
    <row r="26" spans="1:6" ht="21.75" customHeight="1" x14ac:dyDescent="0.3">
      <c r="A26" s="10" t="s">
        <v>10</v>
      </c>
      <c r="F26" s="19"/>
    </row>
    <row r="27" spans="1:6" ht="21.75" customHeight="1" x14ac:dyDescent="0.3">
      <c r="A27" s="10" t="s">
        <v>253</v>
      </c>
      <c r="F27" s="19"/>
    </row>
    <row r="28" spans="1:6" ht="21.75" customHeight="1" x14ac:dyDescent="0.3">
      <c r="E28" s="19"/>
      <c r="F28" s="19"/>
    </row>
    <row r="29" spans="1:6" ht="21.75" customHeight="1" x14ac:dyDescent="0.3">
      <c r="A29" s="204" t="s">
        <v>271</v>
      </c>
      <c r="B29" s="204"/>
      <c r="C29" s="204"/>
      <c r="E29" s="19"/>
      <c r="F29" s="19"/>
    </row>
  </sheetData>
  <mergeCells count="1">
    <mergeCell ref="A29:C29"/>
  </mergeCells>
  <phoneticPr fontId="4"/>
  <pageMargins left="0.75" right="0.75" top="1" bottom="1" header="0.5" footer="0.5"/>
  <pageSetup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94" t="str">
        <f>Headings!E5</f>
        <v>July 2016 Unincorporated New Construction Forecast</v>
      </c>
      <c r="B1" s="188"/>
      <c r="C1" s="188"/>
      <c r="D1" s="188"/>
      <c r="E1" s="188"/>
    </row>
    <row r="2" spans="1:5" ht="21.75" customHeight="1" x14ac:dyDescent="0.3">
      <c r="A2" s="194" t="s">
        <v>101</v>
      </c>
      <c r="B2" s="188"/>
      <c r="C2" s="188"/>
      <c r="D2" s="188"/>
      <c r="E2" s="188"/>
    </row>
    <row r="4" spans="1:5" ht="66" customHeight="1" x14ac:dyDescent="0.3">
      <c r="A4" s="23" t="s">
        <v>127</v>
      </c>
      <c r="B4" s="41" t="s">
        <v>96</v>
      </c>
      <c r="C4" s="41" t="s">
        <v>39</v>
      </c>
      <c r="D4" s="31" t="str">
        <f>Headings!E51</f>
        <v>% Change from March 2016 Forecast</v>
      </c>
      <c r="E4" s="45" t="str">
        <f>Headings!F51</f>
        <v>$ Change from March 2016 Forecast</v>
      </c>
    </row>
    <row r="5" spans="1:5" s="66" customFormat="1" ht="18" customHeight="1" x14ac:dyDescent="0.25">
      <c r="A5" s="49">
        <v>2006</v>
      </c>
      <c r="B5" s="50">
        <v>898303083</v>
      </c>
      <c r="C5" s="100" t="s">
        <v>94</v>
      </c>
      <c r="D5" s="64">
        <v>0</v>
      </c>
      <c r="E5" s="53">
        <v>0</v>
      </c>
    </row>
    <row r="6" spans="1:5" s="66" customFormat="1" ht="18" customHeight="1" x14ac:dyDescent="0.25">
      <c r="A6" s="54">
        <v>2007</v>
      </c>
      <c r="B6" s="55">
        <v>1051911167</v>
      </c>
      <c r="C6" s="56">
        <v>0.17099805946007196</v>
      </c>
      <c r="D6" s="57">
        <v>0</v>
      </c>
      <c r="E6" s="58">
        <v>0</v>
      </c>
    </row>
    <row r="7" spans="1:5" s="66" customFormat="1" ht="18" customHeight="1" x14ac:dyDescent="0.25">
      <c r="A7" s="54">
        <v>2008</v>
      </c>
      <c r="B7" s="55">
        <v>938271172</v>
      </c>
      <c r="C7" s="56">
        <v>-0.10803193136935296</v>
      </c>
      <c r="D7" s="57">
        <v>0</v>
      </c>
      <c r="E7" s="58">
        <v>0</v>
      </c>
    </row>
    <row r="8" spans="1:5" s="66" customFormat="1" ht="18" customHeight="1" x14ac:dyDescent="0.25">
      <c r="A8" s="54">
        <v>2009</v>
      </c>
      <c r="B8" s="55">
        <v>821583000</v>
      </c>
      <c r="C8" s="56">
        <v>-0.12436508280572001</v>
      </c>
      <c r="D8" s="57">
        <v>0</v>
      </c>
      <c r="E8" s="58">
        <v>0</v>
      </c>
    </row>
    <row r="9" spans="1:5" s="66" customFormat="1" ht="18" customHeight="1" x14ac:dyDescent="0.25">
      <c r="A9" s="54">
        <v>2010</v>
      </c>
      <c r="B9" s="55">
        <v>304665097</v>
      </c>
      <c r="C9" s="56">
        <v>-0.62917307563569347</v>
      </c>
      <c r="D9" s="57">
        <v>0</v>
      </c>
      <c r="E9" s="58">
        <v>0</v>
      </c>
    </row>
    <row r="10" spans="1:5" s="66" customFormat="1" ht="18" customHeight="1" x14ac:dyDescent="0.25">
      <c r="A10" s="54">
        <v>2011</v>
      </c>
      <c r="B10" s="55">
        <v>267511475.00000003</v>
      </c>
      <c r="C10" s="56">
        <v>-0.1219490593633703</v>
      </c>
      <c r="D10" s="57">
        <v>0</v>
      </c>
      <c r="E10" s="58">
        <v>0</v>
      </c>
    </row>
    <row r="11" spans="1:5" s="66" customFormat="1" ht="18" customHeight="1" x14ac:dyDescent="0.25">
      <c r="A11" s="54">
        <v>2012</v>
      </c>
      <c r="B11" s="55">
        <v>180324673</v>
      </c>
      <c r="C11" s="56">
        <v>-0.32591798912551329</v>
      </c>
      <c r="D11" s="57">
        <v>0</v>
      </c>
      <c r="E11" s="58">
        <v>0</v>
      </c>
    </row>
    <row r="12" spans="1:5" s="66" customFormat="1" ht="18" customHeight="1" x14ac:dyDescent="0.25">
      <c r="A12" s="54">
        <v>2013</v>
      </c>
      <c r="B12" s="55">
        <v>198251903</v>
      </c>
      <c r="C12" s="57">
        <v>9.9416400993556753E-2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55">
        <v>299208000</v>
      </c>
      <c r="C13" s="56">
        <v>0.50923141454031851</v>
      </c>
      <c r="D13" s="57">
        <v>0</v>
      </c>
      <c r="E13" s="58">
        <v>0</v>
      </c>
    </row>
    <row r="14" spans="1:5" s="66" customFormat="1" ht="18" customHeight="1" x14ac:dyDescent="0.25">
      <c r="A14" s="54">
        <v>2015</v>
      </c>
      <c r="B14" s="55">
        <v>251120765</v>
      </c>
      <c r="C14" s="56">
        <v>-0.16071507112109307</v>
      </c>
      <c r="D14" s="57">
        <v>0</v>
      </c>
      <c r="E14" s="58">
        <v>0</v>
      </c>
    </row>
    <row r="15" spans="1:5" s="66" customFormat="1" ht="18" customHeight="1" thickBot="1" x14ac:dyDescent="0.3">
      <c r="A15" s="59">
        <v>2016</v>
      </c>
      <c r="B15" s="60">
        <v>311033282</v>
      </c>
      <c r="C15" s="61">
        <v>0.23858049731570397</v>
      </c>
      <c r="D15" s="72">
        <v>0</v>
      </c>
      <c r="E15" s="103">
        <v>0</v>
      </c>
    </row>
    <row r="16" spans="1:5" s="66" customFormat="1" ht="18" customHeight="1" thickTop="1" x14ac:dyDescent="0.25">
      <c r="A16" s="54">
        <v>2017</v>
      </c>
      <c r="B16" s="55">
        <v>334464417.22319096</v>
      </c>
      <c r="C16" s="56">
        <v>7.533320894961637E-2</v>
      </c>
      <c r="D16" s="57">
        <v>3.8626569817805656E-3</v>
      </c>
      <c r="E16" s="58">
        <v>1286950.2689029574</v>
      </c>
    </row>
    <row r="17" spans="1:5" s="66" customFormat="1" ht="18" customHeight="1" x14ac:dyDescent="0.25">
      <c r="A17" s="54">
        <v>2018</v>
      </c>
      <c r="B17" s="55">
        <v>343544897.31221998</v>
      </c>
      <c r="C17" s="56">
        <v>2.7149315805900853E-2</v>
      </c>
      <c r="D17" s="57">
        <v>-8.3189615556067409E-3</v>
      </c>
      <c r="E17" s="58">
        <v>-2881911.3026990294</v>
      </c>
    </row>
    <row r="18" spans="1:5" s="66" customFormat="1" ht="18" customHeight="1" x14ac:dyDescent="0.25">
      <c r="A18" s="54">
        <v>2019</v>
      </c>
      <c r="B18" s="55">
        <v>350343214.83600354</v>
      </c>
      <c r="C18" s="56">
        <v>1.9788730896518336E-2</v>
      </c>
      <c r="D18" s="57">
        <v>5.0455090875369812E-3</v>
      </c>
      <c r="E18" s="58">
        <v>1758785.903950572</v>
      </c>
    </row>
    <row r="19" spans="1:5" s="66" customFormat="1" ht="18" customHeight="1" x14ac:dyDescent="0.25">
      <c r="A19" s="54">
        <v>2020</v>
      </c>
      <c r="B19" s="55">
        <v>349136772.23031569</v>
      </c>
      <c r="C19" s="56">
        <v>-3.4436020296627623E-3</v>
      </c>
      <c r="D19" s="57">
        <v>-2.5543819792014366E-3</v>
      </c>
      <c r="E19" s="58">
        <v>-894112.58433449268</v>
      </c>
    </row>
    <row r="20" spans="1:5" s="66" customFormat="1" ht="18" customHeight="1" x14ac:dyDescent="0.25">
      <c r="A20" s="54">
        <v>2021</v>
      </c>
      <c r="B20" s="55">
        <v>304206941.34740943</v>
      </c>
      <c r="C20" s="56">
        <v>-0.12868833779922595</v>
      </c>
      <c r="D20" s="57">
        <v>-2.3038284777748386E-2</v>
      </c>
      <c r="E20" s="58">
        <v>-7173675.3210795522</v>
      </c>
    </row>
    <row r="21" spans="1:5" s="66" customFormat="1" ht="18" customHeight="1" x14ac:dyDescent="0.25">
      <c r="A21" s="54">
        <v>2022</v>
      </c>
      <c r="B21" s="55">
        <v>315533629.36543715</v>
      </c>
      <c r="C21" s="56">
        <v>3.7233496276774414E-2</v>
      </c>
      <c r="D21" s="57">
        <v>-5.4312957820506269E-2</v>
      </c>
      <c r="E21" s="58">
        <v>-18121814.023357928</v>
      </c>
    </row>
    <row r="22" spans="1:5" s="66" customFormat="1" ht="18" customHeight="1" x14ac:dyDescent="0.25">
      <c r="A22" s="54">
        <v>2023</v>
      </c>
      <c r="B22" s="55">
        <v>325895696.1044904</v>
      </c>
      <c r="C22" s="56">
        <v>3.2839817295836848E-2</v>
      </c>
      <c r="D22" s="57">
        <v>-6.0904609152052092E-2</v>
      </c>
      <c r="E22" s="58">
        <v>-21135818.777321279</v>
      </c>
    </row>
    <row r="23" spans="1:5" s="66" customFormat="1" ht="18" customHeight="1" x14ac:dyDescent="0.25">
      <c r="A23" s="54">
        <v>2024</v>
      </c>
      <c r="B23" s="55">
        <v>386957664.0080148</v>
      </c>
      <c r="C23" s="56">
        <v>0.18736659806623024</v>
      </c>
      <c r="D23" s="57">
        <v>7.332797399307367E-2</v>
      </c>
      <c r="E23" s="58">
        <v>26436301.121676862</v>
      </c>
    </row>
    <row r="24" spans="1:5" ht="18" customHeight="1" x14ac:dyDescent="0.3">
      <c r="A24" s="54">
        <v>2025</v>
      </c>
      <c r="B24" s="55">
        <v>402652308.82821536</v>
      </c>
      <c r="C24" s="56">
        <v>4.0559074751586932E-2</v>
      </c>
      <c r="D24" s="57">
        <v>7.3194375252308985E-2</v>
      </c>
      <c r="E24" s="58">
        <v>27461832.514405549</v>
      </c>
    </row>
    <row r="25" spans="1:5" s="139" customFormat="1" ht="21.75" customHeight="1" x14ac:dyDescent="0.3">
      <c r="A25" s="32" t="s">
        <v>4</v>
      </c>
      <c r="B25" s="3"/>
      <c r="C25" s="3"/>
    </row>
    <row r="26" spans="1:5" ht="21.75" customHeight="1" x14ac:dyDescent="0.3">
      <c r="A26" s="165" t="s">
        <v>130</v>
      </c>
      <c r="B26" s="3"/>
      <c r="C26" s="3"/>
    </row>
    <row r="27" spans="1:5" ht="21.75" customHeight="1" x14ac:dyDescent="0.3">
      <c r="A27" s="166" t="s">
        <v>235</v>
      </c>
      <c r="B27" s="3"/>
      <c r="C27" s="3"/>
    </row>
    <row r="28" spans="1:5" ht="21.75" customHeight="1" x14ac:dyDescent="0.3">
      <c r="A28" s="164"/>
      <c r="B28" s="3"/>
      <c r="C28" s="3"/>
    </row>
    <row r="29" spans="1:5" ht="21.75" customHeight="1" x14ac:dyDescent="0.3">
      <c r="A29" s="167"/>
      <c r="B29" s="3"/>
      <c r="C29" s="3"/>
    </row>
    <row r="30" spans="1:5" ht="21.75" customHeight="1" x14ac:dyDescent="0.3">
      <c r="A30" s="187" t="str">
        <f>Headings!F5</f>
        <v>Page 5</v>
      </c>
      <c r="B30" s="195"/>
      <c r="C30" s="195"/>
      <c r="D30" s="195"/>
      <c r="E30" s="188"/>
    </row>
    <row r="32" spans="1:5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opLeftCell="A16" zoomScale="75" zoomScaleNormal="75" workbookViewId="0">
      <selection activeCell="E29" sqref="E29"/>
    </sheetView>
  </sheetViews>
  <sheetFormatPr defaultColWidth="10.75" defaultRowHeight="20.25" x14ac:dyDescent="0.3"/>
  <cols>
    <col min="1" max="2" width="10.75" style="12"/>
    <col min="3" max="3" width="34.75" style="12" bestFit="1" customWidth="1"/>
    <col min="4" max="4" width="10.75" style="12"/>
    <col min="5" max="5" width="57.25" style="12" bestFit="1" customWidth="1"/>
    <col min="6" max="6" width="10.75" style="12"/>
    <col min="7" max="7" width="30.625" style="12" bestFit="1" customWidth="1"/>
    <col min="8" max="8" width="9.5" style="12" bestFit="1" customWidth="1"/>
    <col min="9" max="16384" width="10.75" style="12"/>
  </cols>
  <sheetData>
    <row r="1" spans="1:8" x14ac:dyDescent="0.3">
      <c r="A1" s="12" t="s">
        <v>259</v>
      </c>
      <c r="B1" s="20" t="s">
        <v>105</v>
      </c>
      <c r="C1" s="20" t="s">
        <v>104</v>
      </c>
      <c r="D1" s="20" t="s">
        <v>106</v>
      </c>
      <c r="E1" s="20" t="s">
        <v>107</v>
      </c>
    </row>
    <row r="2" spans="1:8" x14ac:dyDescent="0.3">
      <c r="A2" s="12" t="s">
        <v>259</v>
      </c>
      <c r="B2" s="12">
        <v>2016</v>
      </c>
      <c r="C2" s="10" t="s">
        <v>75</v>
      </c>
      <c r="D2" s="12" t="s">
        <v>105</v>
      </c>
      <c r="E2" s="12" t="str">
        <f>CONCATENATE(Headings!A2," ",Headings!B2," ",Headings!C2," ",Headings!D2)</f>
        <v>July 2016 Countywide Assessed Value Forecast</v>
      </c>
      <c r="F2" s="12" t="str">
        <f>H2</f>
        <v>Page 2</v>
      </c>
      <c r="G2" s="12" t="str">
        <f>CONCATENATE(A2," ",B2," ",D2," ",H2)</f>
        <v>July 2016 Forecast Page 2</v>
      </c>
      <c r="H2" s="12" t="s">
        <v>77</v>
      </c>
    </row>
    <row r="3" spans="1:8" x14ac:dyDescent="0.3">
      <c r="A3" s="12" t="s">
        <v>259</v>
      </c>
      <c r="B3" s="12">
        <v>2016</v>
      </c>
      <c r="C3" s="10" t="s">
        <v>90</v>
      </c>
      <c r="D3" s="12" t="s">
        <v>105</v>
      </c>
      <c r="E3" s="12" t="str">
        <f>CONCATENATE(Headings!A3," ",Headings!B3," ",Headings!C3," ",Headings!D3)</f>
        <v>July 2016 Unincorporated Assessed Value Forecast</v>
      </c>
      <c r="F3" s="12" t="str">
        <f t="shared" ref="F3:F47" si="0">H3</f>
        <v>Page 3</v>
      </c>
      <c r="G3" s="12" t="str">
        <f t="shared" ref="G3:G47" si="1">CONCATENATE(A3," ",B3," ",D3," ",H3)</f>
        <v>July 2016 Forecast Page 3</v>
      </c>
      <c r="H3" s="12" t="s">
        <v>78</v>
      </c>
    </row>
    <row r="4" spans="1:8" x14ac:dyDescent="0.3">
      <c r="A4" s="12" t="s">
        <v>259</v>
      </c>
      <c r="B4" s="12">
        <v>2016</v>
      </c>
      <c r="C4" s="10" t="s">
        <v>114</v>
      </c>
      <c r="D4" s="12" t="s">
        <v>105</v>
      </c>
      <c r="E4" s="12" t="str">
        <f>CONCATENATE(Headings!A4," ",Headings!B4," ",Headings!C4," ",Headings!D4)</f>
        <v>July 2016 Countywide New Construction Forecast</v>
      </c>
      <c r="F4" s="12" t="str">
        <f t="shared" si="0"/>
        <v>Page 4</v>
      </c>
      <c r="G4" s="12" t="str">
        <f t="shared" si="1"/>
        <v>July 2016 Forecast Page 4</v>
      </c>
      <c r="H4" s="12" t="s">
        <v>79</v>
      </c>
    </row>
    <row r="5" spans="1:8" x14ac:dyDescent="0.3">
      <c r="A5" s="12" t="s">
        <v>259</v>
      </c>
      <c r="B5" s="12">
        <v>2016</v>
      </c>
      <c r="C5" s="10" t="s">
        <v>89</v>
      </c>
      <c r="D5" s="12" t="s">
        <v>105</v>
      </c>
      <c r="E5" s="12" t="str">
        <f>CONCATENATE(Headings!A5," ",Headings!B5," ",Headings!C5," ",Headings!D5)</f>
        <v>July 2016 Unincorporated New Construction Forecast</v>
      </c>
      <c r="F5" s="12" t="str">
        <f t="shared" si="0"/>
        <v>Page 5</v>
      </c>
      <c r="G5" s="12" t="str">
        <f t="shared" si="1"/>
        <v>July 2016 Forecast Page 5</v>
      </c>
      <c r="H5" s="12" t="s">
        <v>80</v>
      </c>
    </row>
    <row r="6" spans="1:8" x14ac:dyDescent="0.3">
      <c r="A6" s="12" t="s">
        <v>259</v>
      </c>
      <c r="B6" s="12">
        <v>2016</v>
      </c>
      <c r="C6" s="10" t="s">
        <v>33</v>
      </c>
      <c r="D6" s="12" t="s">
        <v>105</v>
      </c>
      <c r="E6" s="12" t="str">
        <f>CONCATENATE(Headings!A6," ",Headings!B6," ",Headings!C6," ",Headings!D6)</f>
        <v>July 2016 King County Sales and Use Taxbase Forecast</v>
      </c>
      <c r="F6" s="12" t="str">
        <f t="shared" si="0"/>
        <v>Page 6</v>
      </c>
      <c r="G6" s="12" t="str">
        <f t="shared" si="1"/>
        <v>July 2016 Forecast Page 6</v>
      </c>
      <c r="H6" s="12" t="s">
        <v>18</v>
      </c>
    </row>
    <row r="7" spans="1:8" x14ac:dyDescent="0.3">
      <c r="A7" s="12" t="s">
        <v>259</v>
      </c>
      <c r="B7" s="12">
        <v>2016</v>
      </c>
      <c r="C7" s="10" t="s">
        <v>103</v>
      </c>
      <c r="D7" s="12" t="s">
        <v>105</v>
      </c>
      <c r="E7" s="12" t="str">
        <f>CONCATENATE(Headings!A7," ",Headings!B7," ",Headings!C7," ",Headings!D7)</f>
        <v>July 2016 Local and Option Sales Tax Forecast</v>
      </c>
      <c r="F7" s="12" t="str">
        <f t="shared" si="0"/>
        <v>Page 7</v>
      </c>
      <c r="G7" s="12" t="str">
        <f t="shared" si="1"/>
        <v>July 2016 Forecast Page 7</v>
      </c>
      <c r="H7" s="12" t="s">
        <v>139</v>
      </c>
    </row>
    <row r="8" spans="1:8" x14ac:dyDescent="0.3">
      <c r="A8" s="12" t="s">
        <v>259</v>
      </c>
      <c r="B8" s="12">
        <v>2016</v>
      </c>
      <c r="C8" s="10" t="s">
        <v>56</v>
      </c>
      <c r="D8" s="12" t="s">
        <v>105</v>
      </c>
      <c r="E8" s="12" t="str">
        <f>CONCATENATE(Headings!A8," ",Headings!B8," ",Headings!C8," ",Headings!D8)</f>
        <v>July 2016 Metro Transit Sales Tax Forecast</v>
      </c>
      <c r="F8" s="12" t="str">
        <f t="shared" si="0"/>
        <v>Page 8</v>
      </c>
      <c r="G8" s="12" t="str">
        <f t="shared" si="1"/>
        <v>July 2016 Forecast Page 8</v>
      </c>
      <c r="H8" s="12" t="s">
        <v>140</v>
      </c>
    </row>
    <row r="9" spans="1:8" x14ac:dyDescent="0.3">
      <c r="A9" s="12" t="s">
        <v>259</v>
      </c>
      <c r="B9" s="12">
        <v>2016</v>
      </c>
      <c r="C9" s="10" t="s">
        <v>43</v>
      </c>
      <c r="D9" s="12" t="s">
        <v>105</v>
      </c>
      <c r="E9" s="12" t="str">
        <f>CONCATENATE(Headings!A9," ",Headings!B9," ",Headings!C9," ",Headings!D9)</f>
        <v>July 2016 Mental Health Sales Tax Forecast</v>
      </c>
      <c r="F9" s="12" t="str">
        <f t="shared" si="0"/>
        <v>Page 9</v>
      </c>
      <c r="G9" s="12" t="str">
        <f t="shared" si="1"/>
        <v>July 2016 Forecast Page 9</v>
      </c>
      <c r="H9" s="12" t="s">
        <v>141</v>
      </c>
    </row>
    <row r="10" spans="1:8" x14ac:dyDescent="0.3">
      <c r="A10" s="12" t="s">
        <v>259</v>
      </c>
      <c r="B10" s="12">
        <v>2016</v>
      </c>
      <c r="C10" s="10" t="s">
        <v>102</v>
      </c>
      <c r="D10" s="12" t="s">
        <v>105</v>
      </c>
      <c r="E10" s="12" t="str">
        <f>CONCATENATE(Headings!A10," ",Headings!B10," ",Headings!C10," ",Headings!D10)</f>
        <v>July 2016 Criminal Justice Sales Tax Forecast</v>
      </c>
      <c r="F10" s="12" t="str">
        <f t="shared" si="0"/>
        <v>Page 10</v>
      </c>
      <c r="G10" s="12" t="str">
        <f t="shared" si="1"/>
        <v>July 2016 Forecast Page 10</v>
      </c>
      <c r="H10" s="12" t="s">
        <v>99</v>
      </c>
    </row>
    <row r="11" spans="1:8" x14ac:dyDescent="0.3">
      <c r="A11" s="12" t="s">
        <v>259</v>
      </c>
      <c r="B11" s="12">
        <v>2016</v>
      </c>
      <c r="C11" s="10" t="s">
        <v>118</v>
      </c>
      <c r="D11" s="12" t="s">
        <v>105</v>
      </c>
      <c r="E11" s="12" t="str">
        <f>CONCATENATE(Headings!A11," ",Headings!B11," ",Headings!C11," ",Headings!D11)</f>
        <v>July 2016 Hotel Sales Tax Forecast</v>
      </c>
      <c r="F11" s="12" t="str">
        <f t="shared" si="0"/>
        <v>Page 11</v>
      </c>
      <c r="G11" s="12" t="str">
        <f t="shared" si="1"/>
        <v>July 2016 Forecast Page 11</v>
      </c>
      <c r="H11" s="12" t="s">
        <v>84</v>
      </c>
    </row>
    <row r="12" spans="1:8" x14ac:dyDescent="0.3">
      <c r="A12" s="12" t="s">
        <v>259</v>
      </c>
      <c r="B12" s="12">
        <v>2016</v>
      </c>
      <c r="C12" s="10" t="s">
        <v>113</v>
      </c>
      <c r="D12" s="12" t="s">
        <v>105</v>
      </c>
      <c r="E12" s="12" t="str">
        <f>CONCATENATE(Headings!A12," ",Headings!B12," ",Headings!C12," ",Headings!D12)</f>
        <v>July 2016 Rental Car Sales Tax Forecast</v>
      </c>
      <c r="F12" s="12" t="str">
        <f t="shared" si="0"/>
        <v>Page 12</v>
      </c>
      <c r="G12" s="12" t="str">
        <f t="shared" si="1"/>
        <v>July 2016 Forecast Page 12</v>
      </c>
      <c r="H12" s="12" t="s">
        <v>85</v>
      </c>
    </row>
    <row r="13" spans="1:8" x14ac:dyDescent="0.3">
      <c r="A13" s="12" t="s">
        <v>259</v>
      </c>
      <c r="B13" s="12">
        <v>2016</v>
      </c>
      <c r="C13" s="10" t="s">
        <v>125</v>
      </c>
      <c r="D13" s="12" t="s">
        <v>105</v>
      </c>
      <c r="E13" s="12" t="str">
        <f>CONCATENATE(Headings!A13," ",Headings!B13," ",Headings!C13," ",Headings!D13)</f>
        <v>July 2016 Real Estate Excise Tax (REET 1) Forecast</v>
      </c>
      <c r="F13" s="12" t="str">
        <f t="shared" si="0"/>
        <v>Page 13</v>
      </c>
      <c r="G13" s="12" t="str">
        <f t="shared" si="1"/>
        <v>July 2016 Forecast Page 13</v>
      </c>
      <c r="H13" s="12" t="s">
        <v>86</v>
      </c>
    </row>
    <row r="14" spans="1:8" x14ac:dyDescent="0.3">
      <c r="A14" s="12" t="s">
        <v>259</v>
      </c>
      <c r="B14" s="12">
        <v>2016</v>
      </c>
      <c r="C14" s="10" t="s">
        <v>124</v>
      </c>
      <c r="D14" s="12" t="s">
        <v>105</v>
      </c>
      <c r="E14" s="12" t="str">
        <f>CONCATENATE(Headings!A14," ",Headings!B14," ",Headings!C14," ",Headings!D14)</f>
        <v>July 2016 Investment Pool Nominal Rate of Return Forecast</v>
      </c>
      <c r="F14" s="12" t="str">
        <f t="shared" si="0"/>
        <v>Page 14</v>
      </c>
      <c r="G14" s="12" t="str">
        <f t="shared" si="1"/>
        <v>July 2016 Forecast Page 14</v>
      </c>
      <c r="H14" s="12" t="s">
        <v>87</v>
      </c>
    </row>
    <row r="15" spans="1:8" x14ac:dyDescent="0.3">
      <c r="A15" s="12" t="s">
        <v>259</v>
      </c>
      <c r="B15" s="12">
        <v>2016</v>
      </c>
      <c r="C15" s="10" t="s">
        <v>68</v>
      </c>
      <c r="D15" s="12" t="s">
        <v>105</v>
      </c>
      <c r="E15" s="12" t="str">
        <f>CONCATENATE(Headings!A15," ",Headings!B15," ",Headings!C15," ",Headings!D15)</f>
        <v>July 2016 Investment Pool Real Rate of Return Forecast</v>
      </c>
      <c r="F15" s="12" t="str">
        <f t="shared" si="0"/>
        <v>Page 15</v>
      </c>
      <c r="G15" s="12" t="str">
        <f t="shared" si="1"/>
        <v>July 2016 Forecast Page 15</v>
      </c>
      <c r="H15" s="12" t="s">
        <v>88</v>
      </c>
    </row>
    <row r="16" spans="1:8" x14ac:dyDescent="0.3">
      <c r="A16" s="12" t="s">
        <v>259</v>
      </c>
      <c r="B16" s="12">
        <v>2016</v>
      </c>
      <c r="C16" s="10" t="s">
        <v>70</v>
      </c>
      <c r="D16" s="12" t="s">
        <v>105</v>
      </c>
      <c r="E16" s="12" t="str">
        <f>CONCATENATE(Headings!A16," ",Headings!B16," ",Headings!C16," ",Headings!D16)</f>
        <v>July 2016 National CPI-U Forecast</v>
      </c>
      <c r="F16" s="12" t="str">
        <f t="shared" si="0"/>
        <v>Page 16</v>
      </c>
      <c r="G16" s="12" t="str">
        <f t="shared" si="1"/>
        <v>July 2016 Forecast Page 16</v>
      </c>
      <c r="H16" s="12" t="s">
        <v>62</v>
      </c>
    </row>
    <row r="17" spans="1:8" x14ac:dyDescent="0.3">
      <c r="A17" s="12" t="s">
        <v>259</v>
      </c>
      <c r="B17" s="12">
        <v>2016</v>
      </c>
      <c r="C17" s="10" t="s">
        <v>11</v>
      </c>
      <c r="D17" s="12" t="s">
        <v>105</v>
      </c>
      <c r="E17" s="12" t="str">
        <f>CONCATENATE(Headings!A17," ",Headings!B17," ",Headings!C17," ",Headings!D17)</f>
        <v>July 2016 National CPI-W Forecast</v>
      </c>
      <c r="F17" s="12" t="str">
        <f t="shared" si="0"/>
        <v>Page 17</v>
      </c>
      <c r="G17" s="12" t="str">
        <f t="shared" si="1"/>
        <v>July 2016 Forecast Page 17</v>
      </c>
      <c r="H17" s="12" t="s">
        <v>63</v>
      </c>
    </row>
    <row r="18" spans="1:8" x14ac:dyDescent="0.3">
      <c r="A18" s="12" t="s">
        <v>259</v>
      </c>
      <c r="B18" s="12">
        <v>2016</v>
      </c>
      <c r="C18" s="10" t="s">
        <v>5</v>
      </c>
      <c r="D18" s="12" t="s">
        <v>105</v>
      </c>
      <c r="E18" s="12" t="str">
        <f>CONCATENATE(Headings!A18," ",Headings!B18," ",Headings!C18," ",Headings!D18)</f>
        <v>July 2016 Seattle Annual CPI-U Forecast</v>
      </c>
      <c r="F18" s="12" t="str">
        <f t="shared" si="0"/>
        <v>Page 18</v>
      </c>
      <c r="G18" s="12" t="str">
        <f t="shared" si="1"/>
        <v>July 2016 Forecast Page 18</v>
      </c>
      <c r="H18" s="12" t="s">
        <v>57</v>
      </c>
    </row>
    <row r="19" spans="1:8" x14ac:dyDescent="0.3">
      <c r="A19" s="12" t="s">
        <v>259</v>
      </c>
      <c r="B19" s="12">
        <v>2016</v>
      </c>
      <c r="C19" s="10" t="s">
        <v>203</v>
      </c>
      <c r="D19" s="12" t="s">
        <v>105</v>
      </c>
      <c r="E19" s="12" t="str">
        <f>CONCATENATE(Headings!A19," ",Headings!B19," ",Headings!C19," ",Headings!D19)</f>
        <v>July 2016 June-June Seattle CPI-W Forecast</v>
      </c>
      <c r="F19" s="12" t="str">
        <f t="shared" si="0"/>
        <v>Page 19</v>
      </c>
      <c r="G19" s="12" t="str">
        <f t="shared" si="1"/>
        <v>July 2016 Forecast Page 19</v>
      </c>
      <c r="H19" s="12" t="s">
        <v>58</v>
      </c>
    </row>
    <row r="20" spans="1:8" x14ac:dyDescent="0.3">
      <c r="A20" s="12" t="s">
        <v>259</v>
      </c>
      <c r="B20" s="12">
        <v>2016</v>
      </c>
      <c r="C20" s="10" t="s">
        <v>41</v>
      </c>
      <c r="D20" s="12" t="s">
        <v>105</v>
      </c>
      <c r="E20" s="12" t="str">
        <f>CONCATENATE(Headings!A20," ",Headings!B20," ",Headings!C20," ",Headings!D20)</f>
        <v>July 2016 Outyear COLA Comparison Forecast</v>
      </c>
      <c r="F20" s="12" t="str">
        <f t="shared" si="0"/>
        <v>Page 20</v>
      </c>
      <c r="G20" s="12" t="str">
        <f t="shared" si="1"/>
        <v>July 2016 Forecast Page 20</v>
      </c>
      <c r="H20" s="12" t="s">
        <v>59</v>
      </c>
    </row>
    <row r="21" spans="1:8" x14ac:dyDescent="0.3">
      <c r="A21" s="12" t="s">
        <v>259</v>
      </c>
      <c r="B21" s="12">
        <v>2016</v>
      </c>
      <c r="C21" s="10" t="s">
        <v>116</v>
      </c>
      <c r="D21" s="12" t="s">
        <v>105</v>
      </c>
      <c r="E21" s="12" t="str">
        <f>CONCATENATE(Headings!A21," ",Headings!B21," ",Headings!C21," ",Headings!D21)</f>
        <v>July 2016 Pharmaceuticals PPI Forecast</v>
      </c>
      <c r="F21" s="12" t="str">
        <f t="shared" si="0"/>
        <v>Page 21</v>
      </c>
      <c r="G21" s="12" t="str">
        <f t="shared" si="1"/>
        <v>July 2016 Forecast Page 21</v>
      </c>
      <c r="H21" s="12" t="s">
        <v>64</v>
      </c>
    </row>
    <row r="22" spans="1:8" x14ac:dyDescent="0.3">
      <c r="A22" s="12" t="s">
        <v>259</v>
      </c>
      <c r="B22" s="12">
        <v>2016</v>
      </c>
      <c r="C22" s="10" t="s">
        <v>117</v>
      </c>
      <c r="D22" s="12" t="s">
        <v>105</v>
      </c>
      <c r="E22" s="12" t="str">
        <f>CONCATENATE(Headings!A22," ",Headings!B22," ",Headings!C22," ",Headings!D22)</f>
        <v>July 2016 Transportation CPI Forecast</v>
      </c>
      <c r="F22" s="12" t="str">
        <f t="shared" si="0"/>
        <v>Page 22</v>
      </c>
      <c r="G22" s="12" t="str">
        <f t="shared" si="1"/>
        <v>July 2016 Forecast Page 22</v>
      </c>
      <c r="H22" s="12" t="s">
        <v>65</v>
      </c>
    </row>
    <row r="23" spans="1:8" x14ac:dyDescent="0.3">
      <c r="A23" s="12" t="s">
        <v>259</v>
      </c>
      <c r="B23" s="12">
        <v>2016</v>
      </c>
      <c r="C23" s="10" t="s">
        <v>12</v>
      </c>
      <c r="D23" s="12" t="s">
        <v>105</v>
      </c>
      <c r="E23" s="12" t="str">
        <f>CONCATENATE(Headings!A23," ",Headings!B23," ",Headings!C23," ",Headings!D23)</f>
        <v>July 2016 Retail Gas Forecast</v>
      </c>
      <c r="F23" s="12" t="str">
        <f t="shared" si="0"/>
        <v>Page 23</v>
      </c>
      <c r="G23" s="12" t="str">
        <f t="shared" si="1"/>
        <v>July 2016 Forecast Page 23</v>
      </c>
      <c r="H23" s="12" t="s">
        <v>151</v>
      </c>
    </row>
    <row r="24" spans="1:8" x14ac:dyDescent="0.3">
      <c r="A24" s="12" t="s">
        <v>259</v>
      </c>
      <c r="B24" s="12">
        <v>2016</v>
      </c>
      <c r="C24" s="10" t="s">
        <v>19</v>
      </c>
      <c r="D24" s="12" t="s">
        <v>105</v>
      </c>
      <c r="E24" s="12" t="str">
        <f>CONCATENATE(Headings!A24," ",Headings!B24," ",Headings!C24," ",Headings!D24)</f>
        <v>July 2016 Diesel and Gasoline Forecast</v>
      </c>
      <c r="F24" s="12" t="str">
        <f t="shared" si="0"/>
        <v>Page 24</v>
      </c>
      <c r="G24" s="12" t="str">
        <f t="shared" si="1"/>
        <v>July 2016 Forecast Page 24</v>
      </c>
      <c r="H24" s="12" t="s">
        <v>152</v>
      </c>
    </row>
    <row r="25" spans="1:8" x14ac:dyDescent="0.3">
      <c r="A25" s="12" t="s">
        <v>259</v>
      </c>
      <c r="B25" s="12">
        <v>2016</v>
      </c>
      <c r="C25" s="10" t="s">
        <v>7</v>
      </c>
      <c r="D25" s="12" t="s">
        <v>105</v>
      </c>
      <c r="E25" s="12" t="str">
        <f>CONCATENATE(Headings!A25," ",Headings!B25," ",Headings!C25," ",Headings!D25)</f>
        <v>July 2016 Recorded Documents Forecast</v>
      </c>
      <c r="F25" s="12" t="str">
        <f t="shared" si="0"/>
        <v>Page 25</v>
      </c>
      <c r="G25" s="12" t="str">
        <f t="shared" si="1"/>
        <v>July 2016 Forecast Page 25</v>
      </c>
      <c r="H25" s="12" t="s">
        <v>167</v>
      </c>
    </row>
    <row r="26" spans="1:8" x14ac:dyDescent="0.3">
      <c r="A26" s="12" t="s">
        <v>259</v>
      </c>
      <c r="B26" s="12">
        <v>2016</v>
      </c>
      <c r="C26" s="10" t="s">
        <v>155</v>
      </c>
      <c r="D26" s="12" t="s">
        <v>105</v>
      </c>
      <c r="E26" s="12" t="str">
        <f>CONCATENATE(Headings!A26," ",Headings!B26," ",Headings!C26," ",Headings!D26)</f>
        <v>July 2016 Gambling Tax Forecast</v>
      </c>
      <c r="F26" s="12" t="str">
        <f t="shared" si="0"/>
        <v>Page 26</v>
      </c>
      <c r="G26" s="12" t="str">
        <f t="shared" si="1"/>
        <v>July 2016 Forecast Page 26</v>
      </c>
      <c r="H26" s="12" t="s">
        <v>37</v>
      </c>
    </row>
    <row r="27" spans="1:8" x14ac:dyDescent="0.3">
      <c r="A27" s="12" t="s">
        <v>259</v>
      </c>
      <c r="B27" s="12">
        <v>2016</v>
      </c>
      <c r="C27" s="10" t="s">
        <v>156</v>
      </c>
      <c r="D27" s="12" t="s">
        <v>105</v>
      </c>
      <c r="E27" s="12" t="str">
        <f>CONCATENATE(Headings!A27," ",Headings!B27," ",Headings!C27," ",Headings!D27)</f>
        <v>July 2016 E-911 Tax Forecast</v>
      </c>
      <c r="F27" s="12" t="str">
        <f t="shared" si="0"/>
        <v>Page 27</v>
      </c>
      <c r="G27" s="12" t="str">
        <f t="shared" si="1"/>
        <v>July 2016 Forecast Page 27</v>
      </c>
      <c r="H27" s="12" t="s">
        <v>50</v>
      </c>
    </row>
    <row r="28" spans="1:8" x14ac:dyDescent="0.3">
      <c r="A28" s="12" t="s">
        <v>259</v>
      </c>
      <c r="B28" s="12">
        <v>2016</v>
      </c>
      <c r="C28" s="10" t="s">
        <v>200</v>
      </c>
      <c r="D28" s="12" t="s">
        <v>105</v>
      </c>
      <c r="E28" s="12" t="s">
        <v>276</v>
      </c>
      <c r="F28" s="12" t="str">
        <f t="shared" si="0"/>
        <v>Page 28</v>
      </c>
      <c r="G28" s="12" t="str">
        <f>CONCATENATE(A28," ",B28," ",D28," ",H28)</f>
        <v>July 2016 Forecast Page 28</v>
      </c>
      <c r="H28" s="12" t="s">
        <v>51</v>
      </c>
    </row>
    <row r="29" spans="1:8" x14ac:dyDescent="0.3">
      <c r="A29" s="12" t="s">
        <v>259</v>
      </c>
      <c r="B29" s="12">
        <v>2016</v>
      </c>
      <c r="C29" s="10" t="s">
        <v>137</v>
      </c>
      <c r="D29" s="12" t="s">
        <v>105</v>
      </c>
      <c r="E29" s="12" t="str">
        <f>CONCATENATE(Headings!A29," ",Headings!B29," ",Headings!C29," ",Headings!D29)</f>
        <v>July 2016 Current Expense Property Tax Forecast</v>
      </c>
      <c r="F29" s="12" t="str">
        <f t="shared" si="0"/>
        <v>Page 29</v>
      </c>
      <c r="G29" s="12" t="str">
        <f t="shared" si="1"/>
        <v>July 2016 Forecast Page 29</v>
      </c>
      <c r="H29" s="12" t="s">
        <v>52</v>
      </c>
    </row>
    <row r="30" spans="1:8" x14ac:dyDescent="0.3">
      <c r="A30" s="12" t="s">
        <v>259</v>
      </c>
      <c r="B30" s="12">
        <v>2016</v>
      </c>
      <c r="C30" s="94" t="s">
        <v>177</v>
      </c>
      <c r="D30" s="12" t="s">
        <v>105</v>
      </c>
      <c r="E30" s="12" t="str">
        <f>CONCATENATE(Headings!A30," ",Headings!B30," ",Headings!C30," ",Headings!D30)</f>
        <v>July 2016 Dev. Disabilities &amp; Mental Health Property Tax Forecast</v>
      </c>
      <c r="F30" s="12" t="str">
        <f t="shared" si="0"/>
        <v>Page 30</v>
      </c>
      <c r="G30" s="12" t="str">
        <f t="shared" si="1"/>
        <v>July 2016 Forecast Page 30</v>
      </c>
      <c r="H30" s="12" t="s">
        <v>53</v>
      </c>
    </row>
    <row r="31" spans="1:8" x14ac:dyDescent="0.3">
      <c r="A31" s="12" t="s">
        <v>259</v>
      </c>
      <c r="B31" s="12">
        <v>2016</v>
      </c>
      <c r="C31" s="10" t="s">
        <v>26</v>
      </c>
      <c r="D31" s="12" t="s">
        <v>105</v>
      </c>
      <c r="E31" s="12" t="str">
        <f>CONCATENATE(Headings!A31," ",Headings!B31," ",Headings!C31," ",Headings!D31)</f>
        <v>July 2016 Veterans Aid Property Tax Forecast</v>
      </c>
      <c r="F31" s="12" t="str">
        <f t="shared" si="0"/>
        <v>Page 31</v>
      </c>
      <c r="G31" s="12" t="str">
        <f t="shared" si="1"/>
        <v>July 2016 Forecast Page 31</v>
      </c>
      <c r="H31" s="12" t="s">
        <v>54</v>
      </c>
    </row>
    <row r="32" spans="1:8" x14ac:dyDescent="0.3">
      <c r="A32" s="12" t="s">
        <v>259</v>
      </c>
      <c r="B32" s="12">
        <v>2016</v>
      </c>
      <c r="C32" s="44" t="s">
        <v>128</v>
      </c>
      <c r="D32" s="12" t="s">
        <v>105</v>
      </c>
      <c r="E32" s="12" t="str">
        <f>CONCATENATE(Headings!A32," ",Headings!B32," ",Headings!C32," ",Headings!D32)</f>
        <v>July 2016 Inter County River Improvement Property Tax Forecast</v>
      </c>
      <c r="F32" s="12" t="str">
        <f t="shared" si="0"/>
        <v>Page 32</v>
      </c>
      <c r="G32" s="12" t="str">
        <f t="shared" si="1"/>
        <v>July 2016 Forecast Page 32</v>
      </c>
      <c r="H32" s="12" t="s">
        <v>55</v>
      </c>
    </row>
    <row r="33" spans="1:8" x14ac:dyDescent="0.3">
      <c r="A33" s="12" t="s">
        <v>259</v>
      </c>
      <c r="B33" s="12">
        <v>2016</v>
      </c>
      <c r="C33" s="10" t="s">
        <v>29</v>
      </c>
      <c r="D33" s="12" t="s">
        <v>105</v>
      </c>
      <c r="E33" s="12" t="str">
        <f>CONCATENATE(Headings!A33," ",Headings!B33," ",Headings!C33," ",Headings!D33)</f>
        <v>July 2016 AFIS Lid Lift Forecast</v>
      </c>
      <c r="F33" s="12" t="str">
        <f t="shared" si="0"/>
        <v>Page 33</v>
      </c>
      <c r="G33" s="12" t="str">
        <f t="shared" si="1"/>
        <v>July 2016 Forecast Page 33</v>
      </c>
      <c r="H33" s="12" t="s">
        <v>162</v>
      </c>
    </row>
    <row r="34" spans="1:8" x14ac:dyDescent="0.3">
      <c r="A34" s="12" t="s">
        <v>259</v>
      </c>
      <c r="B34" s="12">
        <v>2016</v>
      </c>
      <c r="C34" s="10" t="s">
        <v>154</v>
      </c>
      <c r="D34" s="12" t="s">
        <v>105</v>
      </c>
      <c r="E34" s="12" t="str">
        <f>CONCATENATE(Headings!A34," ",Headings!B34," ",Headings!C34," ",Headings!D34)</f>
        <v>July 2016 Parks Lid Lift Forecast</v>
      </c>
      <c r="F34" s="12" t="str">
        <f t="shared" si="0"/>
        <v>Page 34</v>
      </c>
      <c r="G34" s="12" t="str">
        <f t="shared" si="1"/>
        <v>July 2016 Forecast Page 34</v>
      </c>
      <c r="H34" s="12" t="s">
        <v>163</v>
      </c>
    </row>
    <row r="35" spans="1:8" x14ac:dyDescent="0.3">
      <c r="A35" s="12" t="s">
        <v>259</v>
      </c>
      <c r="B35" s="12">
        <v>2016</v>
      </c>
      <c r="C35" s="10" t="s">
        <v>30</v>
      </c>
      <c r="D35" s="12" t="s">
        <v>105</v>
      </c>
      <c r="E35" s="12" t="str">
        <f>CONCATENATE(Headings!A35," ",Headings!B35," ",Headings!C35," ",Headings!D35)</f>
        <v>July 2016 Children and Family Justice Center Lid Lift Forecast</v>
      </c>
      <c r="F35" s="12" t="str">
        <f t="shared" si="0"/>
        <v>Page 35</v>
      </c>
      <c r="G35" s="12" t="str">
        <f t="shared" si="1"/>
        <v>July 2016 Forecast Page 35</v>
      </c>
      <c r="H35" s="12" t="s">
        <v>132</v>
      </c>
    </row>
    <row r="36" spans="1:8" x14ac:dyDescent="0.3">
      <c r="A36" s="12" t="s">
        <v>259</v>
      </c>
      <c r="B36" s="12">
        <v>2016</v>
      </c>
      <c r="C36" s="10" t="s">
        <v>45</v>
      </c>
      <c r="D36" s="12" t="s">
        <v>105</v>
      </c>
      <c r="E36" s="12" t="str">
        <f>CONCATENATE(Headings!A36," ",Headings!B36," ",Headings!C36," ",Headings!D36)</f>
        <v>July 2016 Veterans and Human Services Lid Lift Forecast</v>
      </c>
      <c r="F36" s="12" t="str">
        <f t="shared" si="0"/>
        <v>Page 36</v>
      </c>
      <c r="G36" s="12" t="str">
        <f t="shared" si="1"/>
        <v>July 2016 Forecast Page 36</v>
      </c>
      <c r="H36" s="12" t="s">
        <v>133</v>
      </c>
    </row>
    <row r="37" spans="1:8" x14ac:dyDescent="0.3">
      <c r="A37" s="12" t="s">
        <v>259</v>
      </c>
      <c r="B37" s="12">
        <v>2016</v>
      </c>
      <c r="C37" s="10" t="s">
        <v>198</v>
      </c>
      <c r="D37" s="12" t="s">
        <v>105</v>
      </c>
      <c r="E37" s="12" t="str">
        <f>CONCATENATE(Headings!A37," ",Headings!B37," ",Headings!C37," ",Headings!D37)</f>
        <v>July 2016 PSERN Forecast</v>
      </c>
      <c r="F37" s="12" t="str">
        <f t="shared" si="0"/>
        <v>Page 37</v>
      </c>
      <c r="G37" s="12" t="str">
        <f t="shared" si="1"/>
        <v>July 2016 Forecast Page 37</v>
      </c>
      <c r="H37" s="12" t="s">
        <v>0</v>
      </c>
    </row>
    <row r="38" spans="1:8" x14ac:dyDescent="0.3">
      <c r="A38" s="12" t="s">
        <v>259</v>
      </c>
      <c r="B38" s="12">
        <v>2016</v>
      </c>
      <c r="C38" s="10" t="s">
        <v>219</v>
      </c>
      <c r="D38" s="12" t="s">
        <v>105</v>
      </c>
      <c r="E38" s="12" t="str">
        <f>CONCATENATE(Headings!A38," ",Headings!B38," ",Headings!C38," ",Headings!D38)</f>
        <v>July 2016 Best Start For Kids Forecast</v>
      </c>
      <c r="F38" s="12" t="str">
        <f t="shared" si="0"/>
        <v>Page 38</v>
      </c>
      <c r="G38" s="12" t="str">
        <f t="shared" si="1"/>
        <v>July 2016 Forecast Page 38</v>
      </c>
      <c r="H38" s="12" t="s">
        <v>1</v>
      </c>
    </row>
    <row r="39" spans="1:8" x14ac:dyDescent="0.3">
      <c r="A39" s="12" t="s">
        <v>259</v>
      </c>
      <c r="B39" s="12">
        <v>2016</v>
      </c>
      <c r="C39" s="10" t="s">
        <v>60</v>
      </c>
      <c r="D39" s="12" t="s">
        <v>105</v>
      </c>
      <c r="E39" s="12" t="str">
        <f>CONCATENATE(Headings!A39," ",Headings!B39," ",Headings!C39," ",Headings!D39)</f>
        <v>July 2016 Emergency Medical Services (EMS) Property Tax Forecast</v>
      </c>
      <c r="F39" s="12" t="str">
        <f t="shared" si="0"/>
        <v>Page 39</v>
      </c>
      <c r="G39" s="12" t="str">
        <f t="shared" si="1"/>
        <v>July 2016 Forecast Page 39</v>
      </c>
      <c r="H39" s="12" t="s">
        <v>2</v>
      </c>
    </row>
    <row r="40" spans="1:8" x14ac:dyDescent="0.3">
      <c r="A40" s="12" t="s">
        <v>259</v>
      </c>
      <c r="B40" s="12">
        <v>2016</v>
      </c>
      <c r="C40" s="10" t="s">
        <v>81</v>
      </c>
      <c r="D40" s="12" t="s">
        <v>105</v>
      </c>
      <c r="E40" s="12" t="str">
        <f>CONCATENATE(Headings!A40," ",Headings!B40," ",Headings!C40," ",Headings!D40)</f>
        <v>July 2016 Conservation Futures Property Tax Forecast</v>
      </c>
      <c r="F40" s="12" t="str">
        <f t="shared" si="0"/>
        <v>Page 40</v>
      </c>
      <c r="G40" s="12" t="str">
        <f t="shared" si="1"/>
        <v>July 2016 Forecast Page 40</v>
      </c>
      <c r="H40" s="12" t="s">
        <v>3</v>
      </c>
    </row>
    <row r="41" spans="1:8" x14ac:dyDescent="0.3">
      <c r="A41" s="12" t="s">
        <v>259</v>
      </c>
      <c r="B41" s="12">
        <v>2016</v>
      </c>
      <c r="C41" s="10" t="s">
        <v>28</v>
      </c>
      <c r="D41" s="12" t="s">
        <v>105</v>
      </c>
      <c r="E41" s="12" t="str">
        <f>CONCATENATE(Headings!A41," ",Headings!B41," ",Headings!C41," ",Headings!D41)</f>
        <v>July 2016 Unincorporated Area/Roads Property Tax Levy Forecast</v>
      </c>
      <c r="F41" s="12" t="str">
        <f t="shared" si="0"/>
        <v>Page 41</v>
      </c>
      <c r="G41" s="12" t="str">
        <f>CONCATENATE(A41," ",B41," ",D41," ",H41)</f>
        <v>July 2016 Forecast Page 41</v>
      </c>
      <c r="H41" s="12" t="s">
        <v>122</v>
      </c>
    </row>
    <row r="42" spans="1:8" x14ac:dyDescent="0.3">
      <c r="A42" s="12" t="s">
        <v>259</v>
      </c>
      <c r="B42" s="12">
        <v>2016</v>
      </c>
      <c r="C42" s="10"/>
      <c r="F42" s="12" t="str">
        <f>H42</f>
        <v>Page 42</v>
      </c>
      <c r="G42" s="12" t="str">
        <f>CONCATENATE(A42," ",B42," ",D42," ",H42)</f>
        <v>July 2016  Page 42</v>
      </c>
      <c r="H42" s="12" t="s">
        <v>157</v>
      </c>
    </row>
    <row r="43" spans="1:8" x14ac:dyDescent="0.3">
      <c r="A43" s="12" t="s">
        <v>259</v>
      </c>
      <c r="B43" s="12">
        <v>2016</v>
      </c>
      <c r="C43" s="10" t="s">
        <v>82</v>
      </c>
      <c r="D43" s="12" t="s">
        <v>105</v>
      </c>
      <c r="E43" s="12" t="str">
        <f>CONCATENATE(Headings!A43," ",Headings!B43," ",Headings!C43," ",Headings!D43)</f>
        <v>July 2016 Flood District Property Tax Forecast</v>
      </c>
      <c r="F43" s="12" t="str">
        <f t="shared" si="0"/>
        <v>Page 43</v>
      </c>
      <c r="G43" s="12" t="str">
        <f t="shared" si="1"/>
        <v>July 2016 Forecast Page 43</v>
      </c>
      <c r="H43" s="12" t="s">
        <v>134</v>
      </c>
    </row>
    <row r="44" spans="1:8" x14ac:dyDescent="0.3">
      <c r="A44" s="12" t="s">
        <v>259</v>
      </c>
      <c r="B44" s="12">
        <v>2016</v>
      </c>
      <c r="C44" s="10" t="s">
        <v>265</v>
      </c>
      <c r="D44" s="12" t="s">
        <v>266</v>
      </c>
      <c r="E44" s="12" t="str">
        <f>CONCATENATE(Headings!A44," ",Headings!B44," ",Headings!C44," ",Headings!D44)</f>
        <v>July 2016 Marine Levy Property Tax Forecast (Base)</v>
      </c>
      <c r="F44" s="12" t="str">
        <f t="shared" si="0"/>
        <v>Page 44</v>
      </c>
      <c r="G44" s="12" t="str">
        <f>CONCATENATE(A44," ",B44," ",D44," ",H44)</f>
        <v>July 2016 Forecast (Base) Page 44</v>
      </c>
      <c r="H44" s="12" t="s">
        <v>199</v>
      </c>
    </row>
    <row r="45" spans="1:8" x14ac:dyDescent="0.3">
      <c r="A45" s="12" t="s">
        <v>259</v>
      </c>
      <c r="B45" s="12">
        <v>2016</v>
      </c>
      <c r="C45" s="10" t="s">
        <v>265</v>
      </c>
      <c r="D45" s="12" t="s">
        <v>267</v>
      </c>
      <c r="E45" s="12" t="str">
        <f>CONCATENATE(Headings!A45," ",Headings!B45," ",Headings!C45," ",Headings!D45)</f>
        <v>July 2016 Marine Levy Property Tax Forecast (Alternative)</v>
      </c>
      <c r="F45" s="12" t="str">
        <f t="shared" ref="F45" si="2">H45</f>
        <v>Page 45</v>
      </c>
      <c r="G45" s="12" t="str">
        <f>CONCATENATE(A45," ",B45," ",D45," ",H45)</f>
        <v>July 2016 Forecast (Alternative) Page 45</v>
      </c>
      <c r="H45" s="12" t="s">
        <v>205</v>
      </c>
    </row>
    <row r="46" spans="1:8" x14ac:dyDescent="0.3">
      <c r="A46" s="12" t="s">
        <v>259</v>
      </c>
      <c r="B46" s="12">
        <v>2016</v>
      </c>
      <c r="C46" s="10" t="s">
        <v>27</v>
      </c>
      <c r="D46" s="12" t="s">
        <v>105</v>
      </c>
      <c r="E46" s="12" t="str">
        <f>CONCATENATE(Headings!A46," ",Headings!B46," ",Headings!C46," ",Headings!D46)</f>
        <v>July 2016 Transit Property Tax Forecast</v>
      </c>
      <c r="F46" s="12" t="str">
        <f t="shared" si="0"/>
        <v>Page 46</v>
      </c>
      <c r="G46" s="12" t="str">
        <f t="shared" si="1"/>
        <v>July 2016 Forecast Page 46</v>
      </c>
      <c r="H46" s="12" t="s">
        <v>208</v>
      </c>
    </row>
    <row r="47" spans="1:8" x14ac:dyDescent="0.3">
      <c r="A47" s="12" t="s">
        <v>259</v>
      </c>
      <c r="B47" s="12">
        <v>2016</v>
      </c>
      <c r="C47" s="10" t="s">
        <v>73</v>
      </c>
      <c r="D47" s="12" t="s">
        <v>105</v>
      </c>
      <c r="E47" s="12" t="str">
        <f>CONCATENATE(Headings!A47," ",Headings!B47," ",Headings!C47," ",Headings!D47)</f>
        <v>July 2016 UTGO Bond Property Tax Forecast</v>
      </c>
      <c r="F47" s="12" t="str">
        <f t="shared" si="0"/>
        <v>Page 47</v>
      </c>
      <c r="G47" s="12" t="str">
        <f t="shared" si="1"/>
        <v>July 2016 Forecast Page 47</v>
      </c>
      <c r="H47" s="12" t="s">
        <v>224</v>
      </c>
    </row>
    <row r="49" spans="3:6" x14ac:dyDescent="0.3">
      <c r="C49" s="10"/>
    </row>
    <row r="50" spans="3:6" x14ac:dyDescent="0.3">
      <c r="C50" s="10"/>
    </row>
    <row r="51" spans="3:6" x14ac:dyDescent="0.3">
      <c r="C51" s="10"/>
      <c r="E51" s="12" t="s">
        <v>273</v>
      </c>
      <c r="F51" s="12" t="s">
        <v>257</v>
      </c>
    </row>
    <row r="52" spans="3:6" x14ac:dyDescent="0.3">
      <c r="F52" s="12" t="s">
        <v>258</v>
      </c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94" t="str">
        <f>Headings!E6</f>
        <v>July 2016 King County Sales and Use Taxbase Forecast</v>
      </c>
      <c r="B1" s="188"/>
      <c r="C1" s="188"/>
      <c r="D1" s="188"/>
      <c r="E1" s="188"/>
    </row>
    <row r="2" spans="1:5" ht="21.75" customHeight="1" x14ac:dyDescent="0.3">
      <c r="A2" s="194" t="s">
        <v>101</v>
      </c>
      <c r="B2" s="188"/>
      <c r="C2" s="188"/>
      <c r="D2" s="188"/>
      <c r="E2" s="188"/>
    </row>
    <row r="4" spans="1:5" ht="66" customHeight="1" x14ac:dyDescent="0.3">
      <c r="A4" s="23" t="s">
        <v>127</v>
      </c>
      <c r="B4" s="41" t="s">
        <v>96</v>
      </c>
      <c r="C4" s="41" t="s">
        <v>39</v>
      </c>
      <c r="D4" s="31" t="str">
        <f>Headings!E51</f>
        <v>% Change from March 2016 Forecast</v>
      </c>
      <c r="E4" s="45" t="str">
        <f>Headings!F51</f>
        <v>$ Change from March 2016 Forecast</v>
      </c>
    </row>
    <row r="5" spans="1:5" s="66" customFormat="1" ht="18" customHeight="1" x14ac:dyDescent="0.25">
      <c r="A5" s="49">
        <v>2006</v>
      </c>
      <c r="B5" s="50">
        <v>45401665730</v>
      </c>
      <c r="C5" s="100" t="s">
        <v>94</v>
      </c>
      <c r="D5" s="64">
        <v>0</v>
      </c>
      <c r="E5" s="53">
        <v>0</v>
      </c>
    </row>
    <row r="6" spans="1:5" s="66" customFormat="1" ht="18" customHeight="1" x14ac:dyDescent="0.25">
      <c r="A6" s="54">
        <v>2007</v>
      </c>
      <c r="B6" s="55">
        <v>49268622240</v>
      </c>
      <c r="C6" s="56">
        <v>8.5172128551328274E-2</v>
      </c>
      <c r="D6" s="57">
        <v>0</v>
      </c>
      <c r="E6" s="58">
        <v>0</v>
      </c>
    </row>
    <row r="7" spans="1:5" s="66" customFormat="1" ht="18" customHeight="1" x14ac:dyDescent="0.25">
      <c r="A7" s="54">
        <v>2008</v>
      </c>
      <c r="B7" s="55">
        <v>47440908710</v>
      </c>
      <c r="C7" s="56">
        <v>-3.7096907664613488E-2</v>
      </c>
      <c r="D7" s="57">
        <v>0</v>
      </c>
      <c r="E7" s="58">
        <v>0</v>
      </c>
    </row>
    <row r="8" spans="1:5" s="66" customFormat="1" ht="18" customHeight="1" x14ac:dyDescent="0.25">
      <c r="A8" s="54">
        <v>2009</v>
      </c>
      <c r="B8" s="55">
        <v>40783082660</v>
      </c>
      <c r="C8" s="56">
        <v>-0.14033934490374989</v>
      </c>
      <c r="D8" s="57">
        <v>0</v>
      </c>
      <c r="E8" s="58">
        <v>0</v>
      </c>
    </row>
    <row r="9" spans="1:5" s="66" customFormat="1" ht="18" customHeight="1" x14ac:dyDescent="0.25">
      <c r="A9" s="54">
        <v>2010</v>
      </c>
      <c r="B9" s="55">
        <v>40506885020</v>
      </c>
      <c r="C9" s="56">
        <v>-6.772358095208264E-3</v>
      </c>
      <c r="D9" s="57">
        <v>0</v>
      </c>
      <c r="E9" s="58">
        <v>0</v>
      </c>
    </row>
    <row r="10" spans="1:5" s="66" customFormat="1" ht="18" customHeight="1" x14ac:dyDescent="0.25">
      <c r="A10" s="54">
        <v>2011</v>
      </c>
      <c r="B10" s="55">
        <v>42349096619</v>
      </c>
      <c r="C10" s="56">
        <v>4.5478974699990404E-2</v>
      </c>
      <c r="D10" s="57">
        <v>0</v>
      </c>
      <c r="E10" s="58">
        <v>0</v>
      </c>
    </row>
    <row r="11" spans="1:5" s="66" customFormat="1" ht="18" customHeight="1" x14ac:dyDescent="0.25">
      <c r="A11" s="54">
        <v>2012</v>
      </c>
      <c r="B11" s="55">
        <v>45178847087</v>
      </c>
      <c r="C11" s="56">
        <v>6.6819618218973531E-2</v>
      </c>
      <c r="D11" s="57">
        <v>0</v>
      </c>
      <c r="E11" s="58">
        <v>0</v>
      </c>
    </row>
    <row r="12" spans="1:5" s="66" customFormat="1" ht="18" customHeight="1" x14ac:dyDescent="0.25">
      <c r="A12" s="54">
        <v>2013</v>
      </c>
      <c r="B12" s="55">
        <v>48553937855.999901</v>
      </c>
      <c r="C12" s="57">
        <v>7.4705110612950154E-2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55">
        <v>52335343480</v>
      </c>
      <c r="C13" s="56">
        <v>7.788051373330207E-2</v>
      </c>
      <c r="D13" s="57">
        <v>0</v>
      </c>
      <c r="E13" s="58">
        <v>0</v>
      </c>
    </row>
    <row r="14" spans="1:5" s="75" customFormat="1" ht="18" customHeight="1" thickBot="1" x14ac:dyDescent="0.3">
      <c r="A14" s="54">
        <v>2015</v>
      </c>
      <c r="B14" s="55">
        <v>57615757460</v>
      </c>
      <c r="C14" s="56">
        <v>0.10089575474015788</v>
      </c>
      <c r="D14" s="57">
        <v>-5.9397294015439694E-4</v>
      </c>
      <c r="E14" s="58">
        <v>-34242539.999900818</v>
      </c>
    </row>
    <row r="15" spans="1:5" s="75" customFormat="1" ht="18" customHeight="1" thickTop="1" x14ac:dyDescent="0.25">
      <c r="A15" s="69">
        <v>2016</v>
      </c>
      <c r="B15" s="70">
        <v>62689400359.297203</v>
      </c>
      <c r="C15" s="71">
        <v>8.8059987804891771E-2</v>
      </c>
      <c r="D15" s="67">
        <v>2.0738085235203041E-2</v>
      </c>
      <c r="E15" s="63">
        <v>1273645165.9833069</v>
      </c>
    </row>
    <row r="16" spans="1:5" s="66" customFormat="1" ht="18" customHeight="1" x14ac:dyDescent="0.25">
      <c r="A16" s="54">
        <v>2017</v>
      </c>
      <c r="B16" s="55">
        <v>65902052534.920807</v>
      </c>
      <c r="C16" s="56">
        <v>5.1247135196869742E-2</v>
      </c>
      <c r="D16" s="57">
        <v>3.2354328621241102E-2</v>
      </c>
      <c r="E16" s="58">
        <v>2065392283.8458023</v>
      </c>
    </row>
    <row r="17" spans="1:5" s="66" customFormat="1" ht="18" customHeight="1" x14ac:dyDescent="0.25">
      <c r="A17" s="54">
        <v>2018</v>
      </c>
      <c r="B17" s="55">
        <v>67985951193.734901</v>
      </c>
      <c r="C17" s="56">
        <v>3.1621149549323269E-2</v>
      </c>
      <c r="D17" s="57">
        <v>3.1072121660726371E-2</v>
      </c>
      <c r="E17" s="58">
        <v>2048806967.3627014</v>
      </c>
    </row>
    <row r="18" spans="1:5" s="66" customFormat="1" ht="18" customHeight="1" x14ac:dyDescent="0.25">
      <c r="A18" s="54">
        <v>2019</v>
      </c>
      <c r="B18" s="55">
        <v>70350875823.654602</v>
      </c>
      <c r="C18" s="56">
        <v>3.478549006662468E-2</v>
      </c>
      <c r="D18" s="57">
        <v>2.6661702609693139E-2</v>
      </c>
      <c r="E18" s="58">
        <v>1826964154.5739059</v>
      </c>
    </row>
    <row r="19" spans="1:5" s="66" customFormat="1" ht="18" customHeight="1" x14ac:dyDescent="0.25">
      <c r="A19" s="54">
        <v>2020</v>
      </c>
      <c r="B19" s="55">
        <v>72378927440.489502</v>
      </c>
      <c r="C19" s="56">
        <v>2.882766693507155E-2</v>
      </c>
      <c r="D19" s="57">
        <v>1.5818803512628765E-2</v>
      </c>
      <c r="E19" s="58">
        <v>1127118367.6427002</v>
      </c>
    </row>
    <row r="20" spans="1:5" s="66" customFormat="1" ht="18" customHeight="1" x14ac:dyDescent="0.25">
      <c r="A20" s="54">
        <v>2021</v>
      </c>
      <c r="B20" s="55">
        <v>75182066376.296494</v>
      </c>
      <c r="C20" s="56">
        <v>3.8728660881466537E-2</v>
      </c>
      <c r="D20" s="57">
        <v>1.6046256210641818E-2</v>
      </c>
      <c r="E20" s="58">
        <v>1187338363.9232941</v>
      </c>
    </row>
    <row r="21" spans="1:5" s="66" customFormat="1" ht="18" customHeight="1" x14ac:dyDescent="0.25">
      <c r="A21" s="54">
        <v>2022</v>
      </c>
      <c r="B21" s="55">
        <v>78713843922.021698</v>
      </c>
      <c r="C21" s="56">
        <v>4.6976329807805195E-2</v>
      </c>
      <c r="D21" s="57">
        <v>2.5084615312728875E-2</v>
      </c>
      <c r="E21" s="58">
        <v>1926188789.7592926</v>
      </c>
    </row>
    <row r="22" spans="1:5" s="66" customFormat="1" ht="18" customHeight="1" x14ac:dyDescent="0.25">
      <c r="A22" s="54">
        <v>2023</v>
      </c>
      <c r="B22" s="55">
        <v>82051384419.544907</v>
      </c>
      <c r="C22" s="56">
        <v>4.2400933955525799E-2</v>
      </c>
      <c r="D22" s="57">
        <v>2.7437241328656103E-2</v>
      </c>
      <c r="E22" s="58">
        <v>2191144670.557312</v>
      </c>
    </row>
    <row r="23" spans="1:5" s="66" customFormat="1" ht="18" customHeight="1" x14ac:dyDescent="0.25">
      <c r="A23" s="54">
        <v>2024</v>
      </c>
      <c r="B23" s="55">
        <v>85353901096.721603</v>
      </c>
      <c r="C23" s="56">
        <v>4.0249371787443255E-2</v>
      </c>
      <c r="D23" s="57">
        <v>2.8254796802452686E-2</v>
      </c>
      <c r="E23" s="58">
        <v>2345388651.9994965</v>
      </c>
    </row>
    <row r="24" spans="1:5" s="66" customFormat="1" ht="18" customHeight="1" x14ac:dyDescent="0.25">
      <c r="A24" s="54">
        <v>2025</v>
      </c>
      <c r="B24" s="55">
        <v>88696843585.651505</v>
      </c>
      <c r="C24" s="56">
        <v>3.9165667251011005E-2</v>
      </c>
      <c r="D24" s="57">
        <v>2.859080647713319E-2</v>
      </c>
      <c r="E24" s="58">
        <v>2465425778.7655029</v>
      </c>
    </row>
    <row r="25" spans="1:5" ht="21.75" customHeight="1" x14ac:dyDescent="0.3">
      <c r="A25" s="32" t="s">
        <v>4</v>
      </c>
      <c r="B25" s="40"/>
      <c r="C25" s="5"/>
      <c r="D25" s="5"/>
    </row>
    <row r="26" spans="1:5" ht="21.75" customHeight="1" x14ac:dyDescent="0.3">
      <c r="A26" s="168" t="s">
        <v>174</v>
      </c>
      <c r="B26" s="40"/>
      <c r="C26" s="5"/>
      <c r="D26" s="5"/>
    </row>
    <row r="27" spans="1:5" ht="21.75" customHeight="1" x14ac:dyDescent="0.3">
      <c r="A27" s="166"/>
      <c r="B27" s="3"/>
      <c r="C27" s="3"/>
    </row>
    <row r="28" spans="1:5" ht="21.75" customHeight="1" x14ac:dyDescent="0.3">
      <c r="A28" s="166"/>
      <c r="B28" s="3"/>
      <c r="C28" s="3"/>
    </row>
    <row r="29" spans="1:5" ht="21.75" customHeight="1" x14ac:dyDescent="0.3">
      <c r="A29" s="164"/>
    </row>
    <row r="30" spans="1:5" ht="21.75" customHeight="1" x14ac:dyDescent="0.3">
      <c r="A30" s="187" t="str">
        <f>Headings!F6</f>
        <v>Page 6</v>
      </c>
      <c r="B30" s="195"/>
      <c r="C30" s="195"/>
      <c r="D30" s="195"/>
      <c r="E30" s="188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94" t="str">
        <f>Headings!E7</f>
        <v>July 2016 Local and Option Sales Tax Forecast</v>
      </c>
      <c r="B1" s="188"/>
      <c r="C1" s="188"/>
      <c r="D1" s="188"/>
      <c r="E1" s="188"/>
    </row>
    <row r="2" spans="1:5" ht="21.75" customHeight="1" x14ac:dyDescent="0.3">
      <c r="A2" s="194" t="s">
        <v>101</v>
      </c>
      <c r="B2" s="188"/>
      <c r="C2" s="188"/>
      <c r="D2" s="188"/>
      <c r="E2" s="188"/>
    </row>
    <row r="4" spans="1:5" ht="66" customHeight="1" x14ac:dyDescent="0.3">
      <c r="A4" s="23" t="s">
        <v>127</v>
      </c>
      <c r="B4" s="41" t="s">
        <v>96</v>
      </c>
      <c r="C4" s="41" t="s">
        <v>39</v>
      </c>
      <c r="D4" s="31" t="str">
        <f>Headings!E51</f>
        <v>% Change from March 2016 Forecast</v>
      </c>
      <c r="E4" s="45" t="str">
        <f>Headings!F51</f>
        <v>$ Change from March 2016 Forecast</v>
      </c>
    </row>
    <row r="5" spans="1:5" s="171" customFormat="1" ht="18" customHeight="1" x14ac:dyDescent="0.3">
      <c r="A5" s="49">
        <v>2006</v>
      </c>
      <c r="B5" s="50">
        <v>83477704.429999992</v>
      </c>
      <c r="C5" s="100" t="s">
        <v>94</v>
      </c>
      <c r="D5" s="64">
        <v>0</v>
      </c>
      <c r="E5" s="53">
        <v>0</v>
      </c>
    </row>
    <row r="6" spans="1:5" s="66" customFormat="1" ht="18" customHeight="1" x14ac:dyDescent="0.25">
      <c r="A6" s="54">
        <v>2007</v>
      </c>
      <c r="B6" s="55">
        <v>91912631.210000008</v>
      </c>
      <c r="C6" s="56">
        <v>0.10104406724639992</v>
      </c>
      <c r="D6" s="57">
        <v>0</v>
      </c>
      <c r="E6" s="58">
        <v>0</v>
      </c>
    </row>
    <row r="7" spans="1:5" s="66" customFormat="1" ht="18" customHeight="1" x14ac:dyDescent="0.25">
      <c r="A7" s="54">
        <v>2008</v>
      </c>
      <c r="B7" s="55">
        <v>87672895.88000001</v>
      </c>
      <c r="C7" s="56">
        <v>-4.6127885516770162E-2</v>
      </c>
      <c r="D7" s="57">
        <v>0</v>
      </c>
      <c r="E7" s="58">
        <v>0</v>
      </c>
    </row>
    <row r="8" spans="1:5" s="66" customFormat="1" ht="18" customHeight="1" x14ac:dyDescent="0.25">
      <c r="A8" s="54">
        <v>2009</v>
      </c>
      <c r="B8" s="55">
        <v>76142480.19627364</v>
      </c>
      <c r="C8" s="56">
        <v>-0.13151630920813118</v>
      </c>
      <c r="D8" s="57">
        <v>0</v>
      </c>
      <c r="E8" s="58">
        <v>0</v>
      </c>
    </row>
    <row r="9" spans="1:5" s="66" customFormat="1" ht="18" customHeight="1" x14ac:dyDescent="0.25">
      <c r="A9" s="54">
        <v>2010</v>
      </c>
      <c r="B9" s="55">
        <v>76040263.195849806</v>
      </c>
      <c r="C9" s="56">
        <v>-1.342443799576154E-3</v>
      </c>
      <c r="D9" s="57">
        <v>0</v>
      </c>
      <c r="E9" s="58">
        <v>0</v>
      </c>
    </row>
    <row r="10" spans="1:5" s="66" customFormat="1" ht="18" customHeight="1" x14ac:dyDescent="0.25">
      <c r="A10" s="54">
        <v>2011</v>
      </c>
      <c r="B10" s="55">
        <v>81032753.428631201</v>
      </c>
      <c r="C10" s="56">
        <v>6.5655877859374323E-2</v>
      </c>
      <c r="D10" s="57">
        <v>0</v>
      </c>
      <c r="E10" s="58">
        <v>0</v>
      </c>
    </row>
    <row r="11" spans="1:5" s="66" customFormat="1" ht="18" customHeight="1" x14ac:dyDescent="0.25">
      <c r="A11" s="54">
        <v>2012</v>
      </c>
      <c r="B11" s="55">
        <v>83194188.868622601</v>
      </c>
      <c r="C11" s="56">
        <v>2.6673602321745982E-2</v>
      </c>
      <c r="D11" s="57">
        <v>0</v>
      </c>
      <c r="E11" s="58">
        <v>0</v>
      </c>
    </row>
    <row r="12" spans="1:5" s="66" customFormat="1" ht="18" customHeight="1" x14ac:dyDescent="0.25">
      <c r="A12" s="54">
        <v>2013</v>
      </c>
      <c r="B12" s="55">
        <v>89323495.415051565</v>
      </c>
      <c r="C12" s="57">
        <v>7.3674695670248758E-2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55">
        <v>96310935</v>
      </c>
      <c r="C13" s="56">
        <v>7.8226222031286596E-2</v>
      </c>
      <c r="D13" s="57">
        <v>0</v>
      </c>
      <c r="E13" s="58">
        <v>0</v>
      </c>
    </row>
    <row r="14" spans="1:5" s="66" customFormat="1" ht="18" customHeight="1" thickBot="1" x14ac:dyDescent="0.3">
      <c r="A14" s="59">
        <v>2015</v>
      </c>
      <c r="B14" s="60">
        <v>104719894.34955275</v>
      </c>
      <c r="C14" s="61">
        <v>8.7310535917367593E-2</v>
      </c>
      <c r="D14" s="72">
        <v>-1.1859296225935623E-5</v>
      </c>
      <c r="E14" s="103">
        <v>-1241.9189761281013</v>
      </c>
    </row>
    <row r="15" spans="1:5" s="66" customFormat="1" ht="18" customHeight="1" thickTop="1" x14ac:dyDescent="0.25">
      <c r="A15" s="54">
        <v>2016</v>
      </c>
      <c r="B15" s="55">
        <v>114452510</v>
      </c>
      <c r="C15" s="56">
        <v>9.2939509831436506E-2</v>
      </c>
      <c r="D15" s="57">
        <v>4.2953853994547986E-2</v>
      </c>
      <c r="E15" s="58">
        <v>4713704.6236709505</v>
      </c>
    </row>
    <row r="16" spans="1:5" s="66" customFormat="1" ht="18" customHeight="1" x14ac:dyDescent="0.25">
      <c r="A16" s="54">
        <v>2017</v>
      </c>
      <c r="B16" s="55">
        <v>120212978</v>
      </c>
      <c r="C16" s="56">
        <v>5.0330639319312365E-2</v>
      </c>
      <c r="D16" s="57">
        <v>5.4090991332558236E-2</v>
      </c>
      <c r="E16" s="58">
        <v>6168764.5606749505</v>
      </c>
    </row>
    <row r="17" spans="1:5" s="66" customFormat="1" ht="18" customHeight="1" x14ac:dyDescent="0.25">
      <c r="A17" s="54">
        <v>2018</v>
      </c>
      <c r="B17" s="55">
        <v>124274487</v>
      </c>
      <c r="C17" s="56">
        <v>3.3785944475978269E-2</v>
      </c>
      <c r="D17" s="57">
        <v>5.5147348102429605E-2</v>
      </c>
      <c r="E17" s="58">
        <v>6495214.5377278179</v>
      </c>
    </row>
    <row r="18" spans="1:5" s="66" customFormat="1" ht="18" customHeight="1" x14ac:dyDescent="0.25">
      <c r="A18" s="54">
        <v>2019</v>
      </c>
      <c r="B18" s="55">
        <v>128574384</v>
      </c>
      <c r="C18" s="56">
        <v>3.4599997986714648E-2</v>
      </c>
      <c r="D18" s="57">
        <v>5.061582524188557E-2</v>
      </c>
      <c r="E18" s="58">
        <v>6194365.6232560128</v>
      </c>
    </row>
    <row r="19" spans="1:5" s="66" customFormat="1" ht="18" customHeight="1" x14ac:dyDescent="0.25">
      <c r="A19" s="54">
        <v>2020</v>
      </c>
      <c r="B19" s="55">
        <v>127365785</v>
      </c>
      <c r="C19" s="56">
        <v>-9.399998369815199E-3</v>
      </c>
      <c r="D19" s="57">
        <v>3.8420636253537754E-2</v>
      </c>
      <c r="E19" s="58">
        <v>4712420.3100260049</v>
      </c>
    </row>
    <row r="20" spans="1:5" s="66" customFormat="1" ht="18" customHeight="1" x14ac:dyDescent="0.25">
      <c r="A20" s="54">
        <v>2021</v>
      </c>
      <c r="B20" s="55">
        <v>132282104</v>
      </c>
      <c r="C20" s="56">
        <v>3.8599997636727945E-2</v>
      </c>
      <c r="D20" s="57">
        <v>3.8680617531633654E-2</v>
      </c>
      <c r="E20" s="58">
        <v>4926204.8263338655</v>
      </c>
    </row>
    <row r="21" spans="1:5" s="66" customFormat="1" ht="18" customHeight="1" x14ac:dyDescent="0.25">
      <c r="A21" s="54">
        <v>2022</v>
      </c>
      <c r="B21" s="55">
        <v>138472907</v>
      </c>
      <c r="C21" s="56">
        <v>4.6800004027755637E-2</v>
      </c>
      <c r="D21" s="57">
        <v>4.7891792871376904E-2</v>
      </c>
      <c r="E21" s="58">
        <v>6328626.5103475749</v>
      </c>
    </row>
    <row r="22" spans="1:5" s="66" customFormat="1" ht="18" customHeight="1" x14ac:dyDescent="0.25">
      <c r="A22" s="54">
        <v>2023</v>
      </c>
      <c r="B22" s="55">
        <v>144330311</v>
      </c>
      <c r="C22" s="56">
        <v>4.2300000244813285E-2</v>
      </c>
      <c r="D22" s="57">
        <v>5.0342963078300995E-2</v>
      </c>
      <c r="E22" s="58">
        <v>6917755.2220255435</v>
      </c>
    </row>
    <row r="23" spans="1:5" s="66" customFormat="1" ht="18" customHeight="1" x14ac:dyDescent="0.25">
      <c r="A23" s="54">
        <v>2024</v>
      </c>
      <c r="B23" s="55">
        <v>150117956</v>
      </c>
      <c r="C23" s="56">
        <v>4.0099996735959431E-2</v>
      </c>
      <c r="D23" s="57">
        <v>5.1167129259500177E-2</v>
      </c>
      <c r="E23" s="58">
        <v>7307215.6130252481</v>
      </c>
    </row>
    <row r="24" spans="1:5" s="66" customFormat="1" ht="18" customHeight="1" x14ac:dyDescent="0.25">
      <c r="A24" s="54">
        <v>2025</v>
      </c>
      <c r="B24" s="55">
        <v>155972557</v>
      </c>
      <c r="C24" s="56">
        <v>3.9000004769582652E-2</v>
      </c>
      <c r="D24" s="57">
        <v>5.1474229856238063E-2</v>
      </c>
      <c r="E24" s="58">
        <v>7635534.0172064006</v>
      </c>
    </row>
    <row r="25" spans="1:5" s="66" customFormat="1" ht="21.75" customHeight="1" x14ac:dyDescent="0.25">
      <c r="A25" s="32" t="s">
        <v>4</v>
      </c>
      <c r="B25" s="135"/>
      <c r="C25" s="56"/>
      <c r="D25" s="162"/>
      <c r="E25" s="163"/>
    </row>
    <row r="26" spans="1:5" ht="21.75" customHeight="1" x14ac:dyDescent="0.3">
      <c r="A26" s="37" t="s">
        <v>66</v>
      </c>
      <c r="B26" s="3"/>
      <c r="C26" s="3"/>
    </row>
    <row r="27" spans="1:5" s="36" customFormat="1" ht="21.75" customHeight="1" x14ac:dyDescent="0.25">
      <c r="A27" s="96" t="s">
        <v>190</v>
      </c>
      <c r="B27" s="37"/>
      <c r="C27" s="37"/>
    </row>
    <row r="28" spans="1:5" ht="21.75" customHeight="1" x14ac:dyDescent="0.3">
      <c r="A28" s="166" t="s">
        <v>254</v>
      </c>
      <c r="B28" s="3"/>
      <c r="C28" s="3"/>
      <c r="D28" s="153"/>
      <c r="E28" s="153"/>
    </row>
    <row r="29" spans="1:5" ht="21.75" customHeight="1" x14ac:dyDescent="0.3">
      <c r="A29" s="166" t="s">
        <v>225</v>
      </c>
      <c r="B29" s="3"/>
      <c r="C29" s="3"/>
      <c r="D29" s="153"/>
      <c r="E29" s="153"/>
    </row>
    <row r="30" spans="1:5" ht="21.75" customHeight="1" x14ac:dyDescent="0.3">
      <c r="A30" s="187" t="str">
        <f>Headings!F7</f>
        <v>Page 7</v>
      </c>
      <c r="B30" s="187"/>
      <c r="C30" s="187"/>
      <c r="D30" s="187"/>
      <c r="E30" s="187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94" t="str">
        <f>Headings!E8</f>
        <v>July 2016 Metro Transit Sales Tax Forecast</v>
      </c>
      <c r="B1" s="188"/>
      <c r="C1" s="188"/>
      <c r="D1" s="188"/>
      <c r="E1" s="188"/>
    </row>
    <row r="2" spans="1:5" ht="21.75" customHeight="1" x14ac:dyDescent="0.3">
      <c r="A2" s="194" t="s">
        <v>101</v>
      </c>
      <c r="B2" s="188"/>
      <c r="C2" s="188"/>
      <c r="D2" s="188"/>
      <c r="E2" s="188"/>
    </row>
    <row r="4" spans="1:5" ht="66" customHeight="1" x14ac:dyDescent="0.3">
      <c r="A4" s="23" t="s">
        <v>127</v>
      </c>
      <c r="B4" s="41" t="s">
        <v>96</v>
      </c>
      <c r="C4" s="41" t="s">
        <v>39</v>
      </c>
      <c r="D4" s="31" t="str">
        <f>Headings!E51</f>
        <v>% Change from March 2016 Forecast</v>
      </c>
      <c r="E4" s="45" t="str">
        <f>Headings!F51</f>
        <v>$ Change from March 2016 Forecast</v>
      </c>
    </row>
    <row r="5" spans="1:5" s="66" customFormat="1" ht="18" customHeight="1" x14ac:dyDescent="0.25">
      <c r="A5" s="49">
        <v>2006</v>
      </c>
      <c r="B5" s="50">
        <v>367263688.86999995</v>
      </c>
      <c r="C5" s="100" t="s">
        <v>94</v>
      </c>
      <c r="D5" s="64">
        <v>0</v>
      </c>
      <c r="E5" s="53">
        <v>0</v>
      </c>
    </row>
    <row r="6" spans="1:5" s="66" customFormat="1" ht="18" customHeight="1" x14ac:dyDescent="0.25">
      <c r="A6" s="54">
        <v>2007</v>
      </c>
      <c r="B6" s="55">
        <v>442042299.67999995</v>
      </c>
      <c r="C6" s="56">
        <v>0.2036101391893097</v>
      </c>
      <c r="D6" s="57">
        <v>0</v>
      </c>
      <c r="E6" s="58">
        <v>0</v>
      </c>
    </row>
    <row r="7" spans="1:5" s="66" customFormat="1" ht="18" customHeight="1" x14ac:dyDescent="0.25">
      <c r="A7" s="54">
        <v>2008</v>
      </c>
      <c r="B7" s="55">
        <v>432934212.59000003</v>
      </c>
      <c r="C7" s="56">
        <v>-2.06045600083824E-2</v>
      </c>
      <c r="D7" s="57">
        <v>0</v>
      </c>
      <c r="E7" s="58">
        <v>0</v>
      </c>
    </row>
    <row r="8" spans="1:5" s="66" customFormat="1" ht="18" customHeight="1" x14ac:dyDescent="0.25">
      <c r="A8" s="54">
        <v>2009</v>
      </c>
      <c r="B8" s="55">
        <v>376904265.79065436</v>
      </c>
      <c r="C8" s="56">
        <v>-0.12941907839565336</v>
      </c>
      <c r="D8" s="57">
        <v>0</v>
      </c>
      <c r="E8" s="58">
        <v>0</v>
      </c>
    </row>
    <row r="9" spans="1:5" s="66" customFormat="1" ht="18" customHeight="1" x14ac:dyDescent="0.25">
      <c r="A9" s="54">
        <v>2010</v>
      </c>
      <c r="B9" s="55">
        <v>375199113.66660088</v>
      </c>
      <c r="C9" s="56">
        <v>-4.5240987667689581E-3</v>
      </c>
      <c r="D9" s="57">
        <v>0</v>
      </c>
      <c r="E9" s="58">
        <v>0</v>
      </c>
    </row>
    <row r="10" spans="1:5" s="66" customFormat="1" ht="18" customHeight="1" x14ac:dyDescent="0.25">
      <c r="A10" s="54">
        <v>2011</v>
      </c>
      <c r="B10" s="55">
        <v>399483215.29509997</v>
      </c>
      <c r="C10" s="56">
        <v>6.4723238259239979E-2</v>
      </c>
      <c r="D10" s="57">
        <v>0</v>
      </c>
      <c r="E10" s="58">
        <v>0</v>
      </c>
    </row>
    <row r="11" spans="1:5" s="66" customFormat="1" ht="18" customHeight="1" x14ac:dyDescent="0.25">
      <c r="A11" s="54">
        <v>2012</v>
      </c>
      <c r="B11" s="55">
        <v>412549491.71823603</v>
      </c>
      <c r="C11" s="56">
        <v>3.2707948476593529E-2</v>
      </c>
      <c r="D11" s="57">
        <v>0</v>
      </c>
      <c r="E11" s="58">
        <v>0</v>
      </c>
    </row>
    <row r="12" spans="1:5" s="66" customFormat="1" ht="18" customHeight="1" x14ac:dyDescent="0.25">
      <c r="A12" s="54">
        <v>2013</v>
      </c>
      <c r="B12" s="55">
        <v>442835694.9931376</v>
      </c>
      <c r="C12" s="57">
        <v>7.3412290847243433E-2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55">
        <v>479433577.19999999</v>
      </c>
      <c r="C13" s="56">
        <v>8.2644381698791403E-2</v>
      </c>
      <c r="D13" s="57">
        <v>0</v>
      </c>
      <c r="E13" s="58">
        <v>0</v>
      </c>
    </row>
    <row r="14" spans="1:5" s="66" customFormat="1" ht="18" customHeight="1" thickBot="1" x14ac:dyDescent="0.3">
      <c r="A14" s="59">
        <v>2015</v>
      </c>
      <c r="B14" s="60">
        <v>526663507.63999999</v>
      </c>
      <c r="C14" s="61">
        <v>9.8511937181858356E-2</v>
      </c>
      <c r="D14" s="72">
        <v>2.4868477463968475E-6</v>
      </c>
      <c r="E14" s="103">
        <v>1309.7287000417709</v>
      </c>
    </row>
    <row r="15" spans="1:5" s="66" customFormat="1" ht="18" customHeight="1" thickTop="1" x14ac:dyDescent="0.25">
      <c r="A15" s="54">
        <v>2016</v>
      </c>
      <c r="B15" s="55">
        <v>575186245.2411648</v>
      </c>
      <c r="C15" s="56">
        <v>9.2132332879103718E-2</v>
      </c>
      <c r="D15" s="57">
        <v>2.0513032950455479E-2</v>
      </c>
      <c r="E15" s="58">
        <v>11561649.896002412</v>
      </c>
    </row>
    <row r="16" spans="1:5" s="66" customFormat="1" ht="18" customHeight="1" x14ac:dyDescent="0.25">
      <c r="A16" s="54">
        <v>2017</v>
      </c>
      <c r="B16" s="55">
        <v>604328946.37470925</v>
      </c>
      <c r="C16" s="56">
        <v>5.0666547356892133E-2</v>
      </c>
      <c r="D16" s="57">
        <v>3.2032531633302108E-2</v>
      </c>
      <c r="E16" s="58">
        <v>18757340.973575354</v>
      </c>
    </row>
    <row r="17" spans="1:5" s="66" customFormat="1" ht="18" customHeight="1" x14ac:dyDescent="0.25">
      <c r="A17" s="54">
        <v>2018</v>
      </c>
      <c r="B17" s="55">
        <v>623213855.04047489</v>
      </c>
      <c r="C17" s="56">
        <v>3.12493862474299E-2</v>
      </c>
      <c r="D17" s="57">
        <v>3.0774933884190947E-2</v>
      </c>
      <c r="E17" s="58">
        <v>18606743.872117877</v>
      </c>
    </row>
    <row r="18" spans="1:5" s="66" customFormat="1" ht="18" customHeight="1" x14ac:dyDescent="0.25">
      <c r="A18" s="54">
        <v>2019</v>
      </c>
      <c r="B18" s="55">
        <v>644653323.72809553</v>
      </c>
      <c r="C18" s="56">
        <v>3.4401463501205765E-2</v>
      </c>
      <c r="D18" s="57">
        <v>2.6415717590873244E-2</v>
      </c>
      <c r="E18" s="58">
        <v>16590724.257017732</v>
      </c>
    </row>
    <row r="19" spans="1:5" s="66" customFormat="1" ht="18" customHeight="1" x14ac:dyDescent="0.25">
      <c r="A19" s="54">
        <v>2020</v>
      </c>
      <c r="B19" s="55">
        <v>663031757.49153888</v>
      </c>
      <c r="C19" s="56">
        <v>2.8509018858630775E-2</v>
      </c>
      <c r="D19" s="57">
        <v>1.5671717592621315E-2</v>
      </c>
      <c r="E19" s="58">
        <v>10230516.689955235</v>
      </c>
    </row>
    <row r="20" spans="1:5" s="66" customFormat="1" ht="18" customHeight="1" x14ac:dyDescent="0.25">
      <c r="A20" s="54">
        <v>2021</v>
      </c>
      <c r="B20" s="55">
        <v>688454868.8766712</v>
      </c>
      <c r="C20" s="56">
        <v>3.834373104738753E-2</v>
      </c>
      <c r="D20" s="57">
        <v>1.5904241635415373E-2</v>
      </c>
      <c r="E20" s="58">
        <v>10777937.664741278</v>
      </c>
    </row>
    <row r="21" spans="1:5" s="66" customFormat="1" ht="18" customHeight="1" x14ac:dyDescent="0.25">
      <c r="A21" s="54">
        <v>2022</v>
      </c>
      <c r="B21" s="55">
        <v>720500517.43537486</v>
      </c>
      <c r="C21" s="56">
        <v>4.6547203030158579E-2</v>
      </c>
      <c r="D21" s="57">
        <v>2.4882925364460018E-2</v>
      </c>
      <c r="E21" s="58">
        <v>17492886.413366437</v>
      </c>
    </row>
    <row r="22" spans="1:5" s="66" customFormat="1" ht="18" customHeight="1" x14ac:dyDescent="0.25">
      <c r="A22" s="54">
        <v>2023</v>
      </c>
      <c r="B22" s="55">
        <v>750781419.37393248</v>
      </c>
      <c r="C22" s="56">
        <v>4.202759221650898E-2</v>
      </c>
      <c r="D22" s="57">
        <v>2.7228784013987983E-2</v>
      </c>
      <c r="E22" s="58">
        <v>19900985.474692225</v>
      </c>
    </row>
    <row r="23" spans="1:5" s="66" customFormat="1" ht="18" customHeight="1" x14ac:dyDescent="0.25">
      <c r="A23" s="54">
        <v>2024</v>
      </c>
      <c r="B23" s="55">
        <v>780744531.16452777</v>
      </c>
      <c r="C23" s="56">
        <v>3.990923458865181E-2</v>
      </c>
      <c r="D23" s="57">
        <v>2.8050755748860956E-2</v>
      </c>
      <c r="E23" s="58">
        <v>21302911.382037997</v>
      </c>
    </row>
    <row r="24" spans="1:5" s="66" customFormat="1" ht="18" customHeight="1" x14ac:dyDescent="0.25">
      <c r="A24" s="54">
        <v>2025</v>
      </c>
      <c r="B24" s="55">
        <v>811075549.02024758</v>
      </c>
      <c r="C24" s="56">
        <v>3.8848838057794932E-2</v>
      </c>
      <c r="D24" s="57">
        <v>2.8394167595798603E-2</v>
      </c>
      <c r="E24" s="58">
        <v>22393957.295163274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3" t="s">
        <v>42</v>
      </c>
      <c r="B26" s="3"/>
      <c r="C26" s="3"/>
    </row>
    <row r="27" spans="1:5" ht="21.75" customHeight="1" x14ac:dyDescent="0.3">
      <c r="A27" s="37" t="s">
        <v>236</v>
      </c>
      <c r="B27" s="3"/>
      <c r="C27" s="3"/>
    </row>
    <row r="28" spans="1:5" ht="21.75" customHeight="1" x14ac:dyDescent="0.3">
      <c r="A28" s="168" t="s">
        <v>179</v>
      </c>
      <c r="B28" s="3"/>
      <c r="C28" s="3"/>
    </row>
    <row r="29" spans="1:5" ht="21.75" customHeight="1" x14ac:dyDescent="0.3">
      <c r="A29" s="166"/>
    </row>
    <row r="30" spans="1:5" ht="21.75" customHeight="1" x14ac:dyDescent="0.3">
      <c r="A30" s="187" t="str">
        <f>Headings!F8</f>
        <v>Page 8</v>
      </c>
      <c r="B30" s="195"/>
      <c r="C30" s="195"/>
      <c r="D30" s="195"/>
      <c r="E30" s="188"/>
    </row>
    <row r="31" spans="1:5" ht="21.75" customHeight="1" x14ac:dyDescent="0.3">
      <c r="A31" s="3"/>
      <c r="B31" s="3"/>
      <c r="C31" s="3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94" t="str">
        <f>Headings!E9</f>
        <v>July 2016 Mental Health Sales Tax Forecast</v>
      </c>
      <c r="B1" s="188"/>
      <c r="C1" s="188"/>
      <c r="D1" s="188"/>
      <c r="E1" s="188"/>
    </row>
    <row r="2" spans="1:5" ht="21.75" customHeight="1" x14ac:dyDescent="0.3">
      <c r="A2" s="194" t="s">
        <v>101</v>
      </c>
      <c r="B2" s="188"/>
      <c r="C2" s="188"/>
      <c r="D2" s="188"/>
      <c r="E2" s="188"/>
    </row>
    <row r="4" spans="1:5" ht="66" customHeight="1" x14ac:dyDescent="0.3">
      <c r="A4" s="23" t="s">
        <v>127</v>
      </c>
      <c r="B4" s="41" t="s">
        <v>96</v>
      </c>
      <c r="C4" s="41" t="s">
        <v>39</v>
      </c>
      <c r="D4" s="31" t="str">
        <f>Headings!E51</f>
        <v>% Change from March 2016 Forecast</v>
      </c>
      <c r="E4" s="45" t="str">
        <f>Headings!F51</f>
        <v>$ Change from March 2016 Forecast</v>
      </c>
    </row>
    <row r="5" spans="1:5" ht="18" customHeight="1" x14ac:dyDescent="0.3">
      <c r="A5" s="49">
        <v>2006</v>
      </c>
      <c r="B5" s="50" t="s">
        <v>94</v>
      </c>
      <c r="C5" s="51" t="s">
        <v>94</v>
      </c>
      <c r="D5" s="64" t="s">
        <v>94</v>
      </c>
      <c r="E5" s="53" t="s">
        <v>94</v>
      </c>
    </row>
    <row r="6" spans="1:5" ht="18" customHeight="1" x14ac:dyDescent="0.3">
      <c r="A6" s="54">
        <v>2007</v>
      </c>
      <c r="B6" s="55" t="s">
        <v>94</v>
      </c>
      <c r="C6" s="56" t="s">
        <v>94</v>
      </c>
      <c r="D6" s="57" t="s">
        <v>94</v>
      </c>
      <c r="E6" s="58" t="s">
        <v>94</v>
      </c>
    </row>
    <row r="7" spans="1:5" ht="18" customHeight="1" x14ac:dyDescent="0.3">
      <c r="A7" s="54">
        <v>2008</v>
      </c>
      <c r="B7" s="55">
        <v>35564903.519999996</v>
      </c>
      <c r="C7" s="56" t="s">
        <v>94</v>
      </c>
      <c r="D7" s="57" t="s">
        <v>94</v>
      </c>
      <c r="E7" s="58" t="s">
        <v>94</v>
      </c>
    </row>
    <row r="8" spans="1:5" ht="18" customHeight="1" x14ac:dyDescent="0.3">
      <c r="A8" s="54">
        <v>2009</v>
      </c>
      <c r="B8" s="55">
        <v>41773812.241183825</v>
      </c>
      <c r="C8" s="56">
        <v>0.17457965878333503</v>
      </c>
      <c r="D8" s="57">
        <v>0</v>
      </c>
      <c r="E8" s="58">
        <v>0</v>
      </c>
    </row>
    <row r="9" spans="1:5" ht="18" customHeight="1" x14ac:dyDescent="0.3">
      <c r="A9" s="54">
        <v>2010</v>
      </c>
      <c r="B9" s="55">
        <v>40717980.148511201</v>
      </c>
      <c r="C9" s="56">
        <v>-2.5274975780920084E-2</v>
      </c>
      <c r="D9" s="57">
        <v>0</v>
      </c>
      <c r="E9" s="58">
        <v>0</v>
      </c>
    </row>
    <row r="10" spans="1:5" ht="18" customHeight="1" x14ac:dyDescent="0.3">
      <c r="A10" s="54">
        <v>2011</v>
      </c>
      <c r="B10" s="55">
        <v>43099477.537233301</v>
      </c>
      <c r="C10" s="56">
        <v>5.8487611125012329E-2</v>
      </c>
      <c r="D10" s="57">
        <v>-9.9920072216264089E-16</v>
      </c>
      <c r="E10" s="58">
        <v>0</v>
      </c>
    </row>
    <row r="11" spans="1:5" ht="18" customHeight="1" x14ac:dyDescent="0.3">
      <c r="A11" s="54">
        <v>2012</v>
      </c>
      <c r="B11" s="55">
        <v>45000360</v>
      </c>
      <c r="C11" s="56">
        <v>4.4104536096163605E-2</v>
      </c>
      <c r="D11" s="57">
        <v>0</v>
      </c>
      <c r="E11" s="58">
        <v>0</v>
      </c>
    </row>
    <row r="12" spans="1:5" ht="18" customHeight="1" x14ac:dyDescent="0.3">
      <c r="A12" s="54">
        <v>2013</v>
      </c>
      <c r="B12" s="55">
        <v>48298262.639202163</v>
      </c>
      <c r="C12" s="57">
        <v>7.3286139026491393E-2</v>
      </c>
      <c r="D12" s="57">
        <v>0</v>
      </c>
      <c r="E12" s="58">
        <v>0</v>
      </c>
    </row>
    <row r="13" spans="1:5" ht="18" customHeight="1" x14ac:dyDescent="0.3">
      <c r="A13" s="54">
        <v>2014</v>
      </c>
      <c r="B13" s="55">
        <v>52288413.001330756</v>
      </c>
      <c r="C13" s="56">
        <v>8.2614780410132482E-2</v>
      </c>
      <c r="D13" s="57">
        <v>3.8040492705171403E-5</v>
      </c>
      <c r="E13" s="58">
        <v>1989.001330755651</v>
      </c>
    </row>
    <row r="14" spans="1:5" ht="18" customHeight="1" thickBot="1" x14ac:dyDescent="0.35">
      <c r="A14" s="59">
        <v>2015</v>
      </c>
      <c r="B14" s="60">
        <v>57487652.461434349</v>
      </c>
      <c r="C14" s="61">
        <v>9.9433873810078621E-2</v>
      </c>
      <c r="D14" s="74">
        <v>1.6259779547223019E-6</v>
      </c>
      <c r="E14" s="103">
        <v>93.473503589630127</v>
      </c>
    </row>
    <row r="15" spans="1:5" ht="18" customHeight="1" thickTop="1" x14ac:dyDescent="0.3">
      <c r="A15" s="54">
        <v>2016</v>
      </c>
      <c r="B15" s="55">
        <v>62759980.428323917</v>
      </c>
      <c r="C15" s="56">
        <v>9.1712354586517719E-2</v>
      </c>
      <c r="D15" s="57">
        <v>2.216193882090467E-2</v>
      </c>
      <c r="E15" s="58">
        <v>1360726.5090090483</v>
      </c>
    </row>
    <row r="16" spans="1:5" ht="18" customHeight="1" x14ac:dyDescent="0.3">
      <c r="A16" s="54">
        <v>2017</v>
      </c>
      <c r="B16" s="55" t="s">
        <v>280</v>
      </c>
      <c r="C16" s="56" t="s">
        <v>94</v>
      </c>
      <c r="D16" s="73" t="s">
        <v>94</v>
      </c>
      <c r="E16" s="57" t="s">
        <v>94</v>
      </c>
    </row>
    <row r="17" spans="1:5" ht="18" customHeight="1" x14ac:dyDescent="0.3">
      <c r="A17" s="54">
        <v>2018</v>
      </c>
      <c r="B17" s="55" t="s">
        <v>94</v>
      </c>
      <c r="C17" s="56" t="s">
        <v>94</v>
      </c>
      <c r="D17" s="73" t="s">
        <v>94</v>
      </c>
      <c r="E17" s="57" t="s">
        <v>94</v>
      </c>
    </row>
    <row r="18" spans="1:5" ht="18" customHeight="1" x14ac:dyDescent="0.3">
      <c r="A18" s="54">
        <v>2019</v>
      </c>
      <c r="B18" s="55" t="s">
        <v>94</v>
      </c>
      <c r="C18" s="56" t="s">
        <v>94</v>
      </c>
      <c r="D18" s="73" t="s">
        <v>94</v>
      </c>
      <c r="E18" s="57" t="s">
        <v>94</v>
      </c>
    </row>
    <row r="19" spans="1:5" ht="18" customHeight="1" x14ac:dyDescent="0.3">
      <c r="A19" s="54">
        <v>2020</v>
      </c>
      <c r="B19" s="55" t="s">
        <v>94</v>
      </c>
      <c r="C19" s="56" t="s">
        <v>94</v>
      </c>
      <c r="D19" s="73" t="s">
        <v>94</v>
      </c>
      <c r="E19" s="57" t="s">
        <v>94</v>
      </c>
    </row>
    <row r="20" spans="1:5" ht="18" customHeight="1" x14ac:dyDescent="0.3">
      <c r="A20" s="54">
        <v>2021</v>
      </c>
      <c r="B20" s="55" t="s">
        <v>94</v>
      </c>
      <c r="C20" s="56" t="s">
        <v>94</v>
      </c>
      <c r="D20" s="73" t="s">
        <v>94</v>
      </c>
      <c r="E20" s="57" t="s">
        <v>94</v>
      </c>
    </row>
    <row r="21" spans="1:5" ht="18" customHeight="1" x14ac:dyDescent="0.3">
      <c r="A21" s="54">
        <v>2022</v>
      </c>
      <c r="B21" s="55" t="s">
        <v>94</v>
      </c>
      <c r="C21" s="56" t="s">
        <v>94</v>
      </c>
      <c r="D21" s="73" t="s">
        <v>94</v>
      </c>
      <c r="E21" s="57" t="s">
        <v>94</v>
      </c>
    </row>
    <row r="22" spans="1:5" ht="18" customHeight="1" x14ac:dyDescent="0.3">
      <c r="A22" s="54">
        <v>2023</v>
      </c>
      <c r="B22" s="55" t="s">
        <v>94</v>
      </c>
      <c r="C22" s="56" t="s">
        <v>94</v>
      </c>
      <c r="D22" s="73" t="s">
        <v>94</v>
      </c>
      <c r="E22" s="57" t="s">
        <v>94</v>
      </c>
    </row>
    <row r="23" spans="1:5" ht="18" customHeight="1" x14ac:dyDescent="0.3">
      <c r="A23" s="54">
        <v>2024</v>
      </c>
      <c r="B23" s="55" t="s">
        <v>94</v>
      </c>
      <c r="C23" s="56" t="s">
        <v>94</v>
      </c>
      <c r="D23" s="73" t="s">
        <v>94</v>
      </c>
      <c r="E23" s="57" t="s">
        <v>94</v>
      </c>
    </row>
    <row r="24" spans="1:5" s="139" customFormat="1" ht="18" customHeight="1" x14ac:dyDescent="0.3">
      <c r="A24" s="54">
        <v>2025</v>
      </c>
      <c r="B24" s="55" t="s">
        <v>94</v>
      </c>
      <c r="C24" s="56" t="s">
        <v>94</v>
      </c>
      <c r="D24" s="73" t="s">
        <v>94</v>
      </c>
      <c r="E24" s="57" t="s">
        <v>94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3" t="s">
        <v>35</v>
      </c>
      <c r="B26" s="3"/>
      <c r="C26" s="3"/>
    </row>
    <row r="27" spans="1:5" ht="21.75" customHeight="1" x14ac:dyDescent="0.3">
      <c r="A27" s="96" t="s">
        <v>237</v>
      </c>
      <c r="B27" s="3"/>
      <c r="C27" s="3"/>
    </row>
    <row r="28" spans="1:5" ht="21.75" customHeight="1" x14ac:dyDescent="0.3">
      <c r="A28" s="168" t="s">
        <v>180</v>
      </c>
      <c r="B28" s="3"/>
      <c r="C28" s="3"/>
    </row>
    <row r="29" spans="1:5" ht="21.75" customHeight="1" x14ac:dyDescent="0.3">
      <c r="A29" s="166"/>
    </row>
    <row r="30" spans="1:5" ht="21.75" customHeight="1" x14ac:dyDescent="0.3">
      <c r="A30" s="187" t="str">
        <f>Headings!F9</f>
        <v>Page 9</v>
      </c>
      <c r="B30" s="195"/>
      <c r="C30" s="195"/>
      <c r="D30" s="195"/>
      <c r="E30" s="188"/>
    </row>
    <row r="31" spans="1:5" ht="21.75" customHeight="1" x14ac:dyDescent="0.3">
      <c r="A31" s="3"/>
      <c r="B31" s="3"/>
      <c r="C31" s="3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50</vt:i4>
      </vt:variant>
      <vt:variant>
        <vt:lpstr>Named Ranges</vt:lpstr>
      </vt:variant>
      <vt:variant>
        <vt:i4>49</vt:i4>
      </vt:variant>
    </vt:vector>
  </HeadingPairs>
  <TitlesOfParts>
    <vt:vector size="99" baseType="lpstr">
      <vt:lpstr>Contents</vt:lpstr>
      <vt:lpstr>Countywide AV</vt:lpstr>
      <vt:lpstr>Unincorporated AV</vt:lpstr>
      <vt:lpstr>Countywide NC</vt:lpstr>
      <vt:lpstr>Unincorporated NC</vt:lpstr>
      <vt:lpstr>Sales and Use Taxbase</vt:lpstr>
      <vt:lpstr>Local Sales Tax</vt:lpstr>
      <vt:lpstr>Transit Sales Tax</vt:lpstr>
      <vt:lpstr>Mental Health Sales Tax</vt:lpstr>
      <vt:lpstr>CJ Sales Tax</vt:lpstr>
      <vt:lpstr>Hotel Sales Tax</vt:lpstr>
      <vt:lpstr>Rental Car Sales Tax</vt:lpstr>
      <vt:lpstr>REET</vt:lpstr>
      <vt:lpstr>Investment Pool Nom</vt:lpstr>
      <vt:lpstr>Investment Pool Real</vt:lpstr>
      <vt:lpstr>CPI-U</vt:lpstr>
      <vt:lpstr>CPI-W</vt:lpstr>
      <vt:lpstr>Seattle CPI-U</vt:lpstr>
      <vt:lpstr>Seattle CPI-W</vt:lpstr>
      <vt:lpstr>COLA(new)</vt:lpstr>
      <vt:lpstr>Pharmaceuticals PPI</vt:lpstr>
      <vt:lpstr>Transportation CPI</vt:lpstr>
      <vt:lpstr>Retail Gas</vt:lpstr>
      <vt:lpstr>Diesel and Gas</vt:lpstr>
      <vt:lpstr>Docs</vt:lpstr>
      <vt:lpstr>Gambling</vt:lpstr>
      <vt:lpstr>Gambling2</vt:lpstr>
      <vt:lpstr>E911</vt:lpstr>
      <vt:lpstr>Delinquencies</vt:lpstr>
      <vt:lpstr>CX</vt:lpstr>
      <vt:lpstr>DD-MH</vt:lpstr>
      <vt:lpstr>Veterans</vt:lpstr>
      <vt:lpstr>ICRI</vt:lpstr>
      <vt:lpstr>AFIS</vt:lpstr>
      <vt:lpstr>Parks</vt:lpstr>
      <vt:lpstr>YSC</vt:lpstr>
      <vt:lpstr>Veterans_Lid</vt:lpstr>
      <vt:lpstr>PSERN</vt:lpstr>
      <vt:lpstr>BSFK</vt:lpstr>
      <vt:lpstr>EMS</vt:lpstr>
      <vt:lpstr>CF</vt:lpstr>
      <vt:lpstr>Roads</vt:lpstr>
      <vt:lpstr>Roads2</vt:lpstr>
      <vt:lpstr>Flood</vt:lpstr>
      <vt:lpstr>Marine(Base)</vt:lpstr>
      <vt:lpstr>Marine(Alt)</vt:lpstr>
      <vt:lpstr>Transit</vt:lpstr>
      <vt:lpstr>UTGO</vt:lpstr>
      <vt:lpstr>Appendix</vt:lpstr>
      <vt:lpstr>Headings</vt:lpstr>
      <vt:lpstr>AFIS!Print_Area</vt:lpstr>
      <vt:lpstr>Appendix!Print_Area</vt:lpstr>
      <vt:lpstr>BSFK!Print_Area</vt:lpstr>
      <vt:lpstr>CF!Print_Area</vt:lpstr>
      <vt:lpstr>'CJ Sales Tax'!Print_Area</vt:lpstr>
      <vt:lpstr>'COLA(new)'!Print_Area</vt:lpstr>
      <vt:lpstr>Contents!Print_Area</vt:lpstr>
      <vt:lpstr>'Countywide AV'!Print_Area</vt:lpstr>
      <vt:lpstr>'Countywide NC'!Print_Area</vt:lpstr>
      <vt:lpstr>'CPI-U'!Print_Area</vt:lpstr>
      <vt:lpstr>'CPI-W'!Print_Area</vt:lpstr>
      <vt:lpstr>CX!Print_Area</vt:lpstr>
      <vt:lpstr>'DD-MH'!Print_Area</vt:lpstr>
      <vt:lpstr>Delinquencies!Print_Area</vt:lpstr>
      <vt:lpstr>'Diesel and Gas'!Print_Area</vt:lpstr>
      <vt:lpstr>Docs!Print_Area</vt:lpstr>
      <vt:lpstr>'E911'!Print_Area</vt:lpstr>
      <vt:lpstr>EMS!Print_Area</vt:lpstr>
      <vt:lpstr>Flood!Print_Area</vt:lpstr>
      <vt:lpstr>Gambling!Print_Area</vt:lpstr>
      <vt:lpstr>Gambling2!Print_Area</vt:lpstr>
      <vt:lpstr>'Hotel Sales Tax'!Print_Area</vt:lpstr>
      <vt:lpstr>ICRI!Print_Area</vt:lpstr>
      <vt:lpstr>'Investment Pool Nom'!Print_Area</vt:lpstr>
      <vt:lpstr>'Investment Pool Real'!Print_Area</vt:lpstr>
      <vt:lpstr>'Local Sales Tax'!Print_Area</vt:lpstr>
      <vt:lpstr>'Marine(Alt)'!Print_Area</vt:lpstr>
      <vt:lpstr>'Marine(Base)'!Print_Area</vt:lpstr>
      <vt:lpstr>'Mental Health Sales Tax'!Print_Area</vt:lpstr>
      <vt:lpstr>Parks!Print_Area</vt:lpstr>
      <vt:lpstr>'Pharmaceuticals PPI'!Print_Area</vt:lpstr>
      <vt:lpstr>PSERN!Print_Area</vt:lpstr>
      <vt:lpstr>REET!Print_Area</vt:lpstr>
      <vt:lpstr>'Rental Car Sales Tax'!Print_Area</vt:lpstr>
      <vt:lpstr>'Retail Gas'!Print_Area</vt:lpstr>
      <vt:lpstr>Roads!Print_Area</vt:lpstr>
      <vt:lpstr>Roads2!Print_Area</vt:lpstr>
      <vt:lpstr>'Sales and Use Taxbase'!Print_Area</vt:lpstr>
      <vt:lpstr>'Seattle CPI-U'!Print_Area</vt:lpstr>
      <vt:lpstr>'Seattle CPI-W'!Print_Area</vt:lpstr>
      <vt:lpstr>Transit!Print_Area</vt:lpstr>
      <vt:lpstr>'Transit Sales Tax'!Print_Area</vt:lpstr>
      <vt:lpstr>'Transportation CPI'!Print_Area</vt:lpstr>
      <vt:lpstr>'Unincorporated AV'!Print_Area</vt:lpstr>
      <vt:lpstr>'Unincorporated NC'!Print_Area</vt:lpstr>
      <vt:lpstr>UTGO!Print_Area</vt:lpstr>
      <vt:lpstr>Veterans!Print_Area</vt:lpstr>
      <vt:lpstr>Veterans_Lid!Print_Area</vt:lpstr>
      <vt:lpstr>YSC!Print_Area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Cacallori</dc:creator>
  <cp:lastModifiedBy>Cacallori, Anthony</cp:lastModifiedBy>
  <cp:lastPrinted>2016-07-19T21:41:59Z</cp:lastPrinted>
  <dcterms:created xsi:type="dcterms:W3CDTF">2010-06-11T22:06:58Z</dcterms:created>
  <dcterms:modified xsi:type="dcterms:W3CDTF">2016-07-20T17:52:08Z</dcterms:modified>
</cp:coreProperties>
</file>