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ate1904="1"/>
  <mc:AlternateContent xmlns:mc="http://schemas.openxmlformats.org/markup-compatibility/2006">
    <mc:Choice Requires="x15">
      <x15ac:absPath xmlns:x15ac="http://schemas.microsoft.com/office/spreadsheetml/2010/11/ac" url="C:\Users\cacalla\Dropbox\Economics\Forecast History\2024_2 July\"/>
    </mc:Choice>
  </mc:AlternateContent>
  <xr:revisionPtr revIDLastSave="0" documentId="13_ncr:1_{75946D17-1C4B-4F12-98E9-16EC5D65D039}" xr6:coauthVersionLast="47" xr6:coauthVersionMax="47" xr10:uidLastSave="{00000000-0000-0000-0000-000000000000}"/>
  <bookViews>
    <workbookView xWindow="-108" yWindow="-108" windowWidth="23256" windowHeight="12576" tabRatio="681" xr2:uid="{00000000-000D-0000-FFFF-FFFF00000000}"/>
  </bookViews>
  <sheets>
    <sheet name="Contents" sheetId="20" r:id="rId1"/>
    <sheet name="Countywide AV" sheetId="16" r:id="rId2"/>
    <sheet name="Unincorporated AV" sheetId="18" r:id="rId3"/>
    <sheet name="Countywide NC" sheetId="17" r:id="rId4"/>
    <sheet name="Unincorporated NC" sheetId="19" r:id="rId5"/>
    <sheet name="Sales and Use Taxbase" sheetId="26" r:id="rId6"/>
    <sheet name="Local Sales Tax" sheetId="1" r:id="rId7"/>
    <sheet name="Transit Sales Tax" sheetId="8" r:id="rId8"/>
    <sheet name="Mental Health Sales Tax" sheetId="21" r:id="rId9"/>
    <sheet name="CJ Sales Tax" sheetId="9" r:id="rId10"/>
    <sheet name="Health Thru Housing Sales Tax" sheetId="85" r:id="rId11"/>
    <sheet name="Hotel Sales Tax" sheetId="10" r:id="rId12"/>
    <sheet name="Hotel Tax (HB 2015)" sheetId="80" r:id="rId13"/>
    <sheet name="Rental Car Sales Tax" sheetId="11" r:id="rId14"/>
    <sheet name="REET" sheetId="4" r:id="rId15"/>
    <sheet name="Investment Pool Nom" sheetId="5" r:id="rId16"/>
    <sheet name="Investment Pool Real" sheetId="35" r:id="rId17"/>
    <sheet name="CPI-U" sheetId="34" r:id="rId18"/>
    <sheet name="CPI-W" sheetId="7" r:id="rId19"/>
    <sheet name="Seattle CPI-U" sheetId="33" r:id="rId20"/>
    <sheet name="Seattle CPI-W" sheetId="13" r:id="rId21"/>
    <sheet name="COLA(new)" sheetId="62" r:id="rId22"/>
    <sheet name="Pharmaceuticals PPI" sheetId="14" r:id="rId23"/>
    <sheet name="Transportation CPI" sheetId="15" r:id="rId24"/>
    <sheet name="Retail Gas" sheetId="37" r:id="rId25"/>
    <sheet name="Diesel and Gas" sheetId="32" r:id="rId26"/>
    <sheet name="Docs" sheetId="81" r:id="rId27"/>
    <sheet name="Gambling" sheetId="69" r:id="rId28"/>
    <sheet name="E911" sheetId="82" r:id="rId29"/>
    <sheet name="Delinquencies" sheetId="83" r:id="rId30"/>
    <sheet name="CX" sheetId="39" r:id="rId31"/>
    <sheet name="DD-MH" sheetId="40" r:id="rId32"/>
    <sheet name="Veterans" sheetId="41" r:id="rId33"/>
    <sheet name="AFIS" sheetId="42" r:id="rId34"/>
    <sheet name="Parks" sheetId="43" r:id="rId35"/>
    <sheet name="VSHSL" sheetId="46" r:id="rId36"/>
    <sheet name="PSERN" sheetId="63" r:id="rId37"/>
    <sheet name="BSFK" sheetId="64" r:id="rId38"/>
    <sheet name="CCC" sheetId="87" r:id="rId39"/>
    <sheet name="EMS" sheetId="48" r:id="rId40"/>
    <sheet name="CF" sheetId="49" r:id="rId41"/>
    <sheet name="Roads" sheetId="50" r:id="rId42"/>
    <sheet name="Roads2" sheetId="68" r:id="rId43"/>
    <sheet name="Flood" sheetId="56" r:id="rId44"/>
    <sheet name="Marine" sheetId="70" r:id="rId45"/>
    <sheet name="Transit " sheetId="53" r:id="rId46"/>
    <sheet name="UTGO" sheetId="54" r:id="rId47"/>
    <sheet name="KC I+P Index" sheetId="78" r:id="rId48"/>
    <sheet name="Appendix" sheetId="77" r:id="rId49"/>
    <sheet name="Headings" sheetId="29" r:id="rId50"/>
  </sheets>
  <definedNames>
    <definedName name="_xlnm.Print_Area" localSheetId="33">AFIS!$A$1:$E$30</definedName>
    <definedName name="_xlnm.Print_Area" localSheetId="48">Appendix!$A$1:$C$30</definedName>
    <definedName name="_xlnm.Print_Area" localSheetId="37">BSFK!$A$1:$E$30</definedName>
    <definedName name="_xlnm.Print_Area" localSheetId="38">CCC!$A$1:$E$30</definedName>
    <definedName name="_xlnm.Print_Area" localSheetId="40">CF!$A$1:$E$30</definedName>
    <definedName name="_xlnm.Print_Area" localSheetId="9">'CJ Sales Tax'!$A$1:$E$30</definedName>
    <definedName name="_xlnm.Print_Area" localSheetId="21">'COLA(new)'!$A$1:$D$31</definedName>
    <definedName name="_xlnm.Print_Area" localSheetId="0">Contents!$A$1:$F$30</definedName>
    <definedName name="_xlnm.Print_Area" localSheetId="1">'Countywide AV'!$A$1:$E$30</definedName>
    <definedName name="_xlnm.Print_Area" localSheetId="3">'Countywide NC'!$A$1:$E$30</definedName>
    <definedName name="_xlnm.Print_Area" localSheetId="17">'CPI-U'!$A$1:$D$30</definedName>
    <definedName name="_xlnm.Print_Area" localSheetId="18">'CPI-W'!$A$1:$D$30</definedName>
    <definedName name="_xlnm.Print_Area" localSheetId="30">CX!$A$1:$E$30</definedName>
    <definedName name="_xlnm.Print_Area" localSheetId="31">'DD-MH'!$A$1:$E$30</definedName>
    <definedName name="_xlnm.Print_Area" localSheetId="29">Delinquencies!$A$1:$E$30</definedName>
    <definedName name="_xlnm.Print_Area" localSheetId="25">'Diesel and Gas'!$A$1:$E$30</definedName>
    <definedName name="_xlnm.Print_Area" localSheetId="26">Docs!$A$1:$E$30</definedName>
    <definedName name="_xlnm.Print_Area" localSheetId="28">'E911'!$A$1:$E$30</definedName>
    <definedName name="_xlnm.Print_Area" localSheetId="39">EMS!$A$1:$E$30</definedName>
    <definedName name="_xlnm.Print_Area" localSheetId="43">Flood!$A$1:$E$30</definedName>
    <definedName name="_xlnm.Print_Area" localSheetId="27">Gambling!$A$1:$E$30</definedName>
    <definedName name="_xlnm.Print_Area" localSheetId="10">'Health Thru Housing Sales Tax'!$A$1:$E$30</definedName>
    <definedName name="_xlnm.Print_Area" localSheetId="11">'Hotel Sales Tax'!$A$1:$E$30</definedName>
    <definedName name="_xlnm.Print_Area" localSheetId="12">'Hotel Tax (HB 2015)'!$A$1:$E$31</definedName>
    <definedName name="_xlnm.Print_Area" localSheetId="15">'Investment Pool Nom'!$A$1:$D$30</definedName>
    <definedName name="_xlnm.Print_Area" localSheetId="16">'Investment Pool Real'!$A$1:$D$30</definedName>
    <definedName name="_xlnm.Print_Area" localSheetId="47">'KC I+P Index'!$A$1:$D$30</definedName>
    <definedName name="_xlnm.Print_Area" localSheetId="6">'Local Sales Tax'!$A$1:$E$30</definedName>
    <definedName name="_xlnm.Print_Area" localSheetId="44">Marine!$A$1:$E$30</definedName>
    <definedName name="_xlnm.Print_Area" localSheetId="8">'Mental Health Sales Tax'!$A$1:$E$30</definedName>
    <definedName name="_xlnm.Print_Area" localSheetId="34">Parks!$A$1:$E$30</definedName>
    <definedName name="_xlnm.Print_Area" localSheetId="22">'Pharmaceuticals PPI'!$A$1:$D$30</definedName>
    <definedName name="_xlnm.Print_Area" localSheetId="36">PSERN!$A$1:$E$30</definedName>
    <definedName name="_xlnm.Print_Area" localSheetId="14">REET!$A$1:$E$30</definedName>
    <definedName name="_xlnm.Print_Area" localSheetId="13">'Rental Car Sales Tax'!$A$1:$E$30</definedName>
    <definedName name="_xlnm.Print_Area" localSheetId="24">'Retail Gas'!$A$1:$E$31</definedName>
    <definedName name="_xlnm.Print_Area" localSheetId="41">Roads!$A$1:$E$30</definedName>
    <definedName name="_xlnm.Print_Area" localSheetId="42">Roads2!$A$1:$E$27</definedName>
    <definedName name="_xlnm.Print_Area" localSheetId="5">'Sales and Use Taxbase'!$A$1:$E$30</definedName>
    <definedName name="_xlnm.Print_Area" localSheetId="19">'Seattle CPI-U'!$A$1:$D$30</definedName>
    <definedName name="_xlnm.Print_Area" localSheetId="20">'Seattle CPI-W'!$A$1:$D$30</definedName>
    <definedName name="_xlnm.Print_Area" localSheetId="45">'Transit '!$A$1:$E$30</definedName>
    <definedName name="_xlnm.Print_Area" localSheetId="7">'Transit Sales Tax'!$A$1:$E$30</definedName>
    <definedName name="_xlnm.Print_Area" localSheetId="23">'Transportation CPI'!$A$1:$D$30</definedName>
    <definedName name="_xlnm.Print_Area" localSheetId="2">'Unincorporated AV'!$A$1:$E$30</definedName>
    <definedName name="_xlnm.Print_Area" localSheetId="4">'Unincorporated NC'!$A$1:$E$30</definedName>
    <definedName name="_xlnm.Print_Area" localSheetId="46">UTGO!$A$1:$E$30</definedName>
    <definedName name="_xlnm.Print_Area" localSheetId="32">Veterans!$A$1:$E$30</definedName>
    <definedName name="_xlnm.Print_Area" localSheetId="35">VSHSL!$A$1:$E$30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0" i="87" l="1"/>
  <c r="F39" i="29"/>
  <c r="E4" i="87"/>
  <c r="D4" i="87"/>
  <c r="E4" i="49" l="1"/>
  <c r="D4" i="49"/>
  <c r="F43" i="29"/>
  <c r="A2" i="29"/>
  <c r="G2" i="29" s="1"/>
  <c r="A24" i="68"/>
  <c r="F11" i="29"/>
  <c r="A30" i="85" s="1"/>
  <c r="E4" i="85"/>
  <c r="D4" i="85"/>
  <c r="F49" i="29"/>
  <c r="D4" i="78"/>
  <c r="A30" i="78"/>
  <c r="D4" i="81"/>
  <c r="E4" i="81"/>
  <c r="E4" i="83"/>
  <c r="D4" i="83"/>
  <c r="E4" i="82"/>
  <c r="D4" i="82"/>
  <c r="E4" i="80"/>
  <c r="D4" i="80"/>
  <c r="F13" i="29"/>
  <c r="A31" i="80" s="1"/>
  <c r="F48" i="29"/>
  <c r="F47" i="29"/>
  <c r="A30" i="54" s="1"/>
  <c r="A30" i="77"/>
  <c r="F45" i="29"/>
  <c r="A30" i="70" s="1"/>
  <c r="F46" i="29"/>
  <c r="E4" i="70"/>
  <c r="D4" i="70"/>
  <c r="E4" i="69"/>
  <c r="D4" i="69"/>
  <c r="F3" i="29"/>
  <c r="A30" i="18"/>
  <c r="F4" i="29"/>
  <c r="A30" i="17" s="1"/>
  <c r="F5" i="29"/>
  <c r="A30" i="19" s="1"/>
  <c r="F6" i="29"/>
  <c r="F7" i="29"/>
  <c r="F8" i="29"/>
  <c r="A30" i="8" s="1"/>
  <c r="F9" i="29"/>
  <c r="A30" i="21" s="1"/>
  <c r="F10" i="29"/>
  <c r="A30" i="9" s="1"/>
  <c r="F12" i="29"/>
  <c r="F14" i="29"/>
  <c r="A30" i="11" s="1"/>
  <c r="F15" i="29"/>
  <c r="A30" i="4"/>
  <c r="F16" i="29"/>
  <c r="A30" i="5" s="1"/>
  <c r="F17" i="29"/>
  <c r="A30" i="35" s="1"/>
  <c r="F18" i="29"/>
  <c r="A30" i="34" s="1"/>
  <c r="F19" i="29"/>
  <c r="A30" i="7" s="1"/>
  <c r="F20" i="29"/>
  <c r="F21" i="29"/>
  <c r="A30" i="13" s="1"/>
  <c r="F22" i="29"/>
  <c r="A31" i="62" s="1"/>
  <c r="F23" i="29"/>
  <c r="A30" i="14" s="1"/>
  <c r="F24" i="29"/>
  <c r="F25" i="29"/>
  <c r="F26" i="29"/>
  <c r="A30" i="32"/>
  <c r="F27" i="29"/>
  <c r="A30" i="81" s="1"/>
  <c r="F28" i="29"/>
  <c r="A30" i="69" s="1"/>
  <c r="F29" i="29"/>
  <c r="A30" i="82" s="1"/>
  <c r="F30" i="29"/>
  <c r="A30" i="83" s="1"/>
  <c r="F31" i="29"/>
  <c r="F32" i="29"/>
  <c r="F33" i="29"/>
  <c r="A30" i="41" s="1"/>
  <c r="F34" i="29"/>
  <c r="A30" i="42" s="1"/>
  <c r="F35" i="29"/>
  <c r="A30" i="43"/>
  <c r="F36" i="29"/>
  <c r="A30" i="46" s="1"/>
  <c r="F37" i="29"/>
  <c r="A30" i="63" s="1"/>
  <c r="F38" i="29"/>
  <c r="F40" i="29"/>
  <c r="A30" i="48" s="1"/>
  <c r="F41" i="29"/>
  <c r="A30" i="49" s="1"/>
  <c r="F42" i="29"/>
  <c r="A30" i="50" s="1"/>
  <c r="F44" i="29"/>
  <c r="A30" i="56" s="1"/>
  <c r="F2" i="29"/>
  <c r="D4" i="15"/>
  <c r="E4" i="64"/>
  <c r="D4" i="64"/>
  <c r="E4" i="63"/>
  <c r="D4" i="63"/>
  <c r="D4" i="16"/>
  <c r="E4" i="16"/>
  <c r="A30" i="16"/>
  <c r="D4" i="18"/>
  <c r="E4" i="18"/>
  <c r="D4" i="17"/>
  <c r="E4" i="17"/>
  <c r="D4" i="19"/>
  <c r="E4" i="19"/>
  <c r="D4" i="26"/>
  <c r="E4" i="26"/>
  <c r="A30" i="26"/>
  <c r="D4" i="1"/>
  <c r="E4" i="1"/>
  <c r="A30" i="1"/>
  <c r="D4" i="8"/>
  <c r="E4" i="8"/>
  <c r="D4" i="21"/>
  <c r="E4" i="21"/>
  <c r="D4" i="9"/>
  <c r="E4" i="9"/>
  <c r="D4" i="10"/>
  <c r="E4" i="10"/>
  <c r="A30" i="10"/>
  <c r="D4" i="11"/>
  <c r="E4" i="11"/>
  <c r="D4" i="4"/>
  <c r="E4" i="4"/>
  <c r="D4" i="5"/>
  <c r="D4" i="35"/>
  <c r="D4" i="34"/>
  <c r="D4" i="7"/>
  <c r="D4" i="33"/>
  <c r="A30" i="33"/>
  <c r="D4" i="13"/>
  <c r="D4" i="14"/>
  <c r="A30" i="15"/>
  <c r="D4" i="37"/>
  <c r="E4" i="37"/>
  <c r="A31" i="37"/>
  <c r="D4" i="39"/>
  <c r="E4" i="39"/>
  <c r="A30" i="39"/>
  <c r="D4" i="40"/>
  <c r="E4" i="40"/>
  <c r="A30" i="40"/>
  <c r="D4" i="41"/>
  <c r="E4" i="41"/>
  <c r="D4" i="42"/>
  <c r="E4" i="42"/>
  <c r="D4" i="43"/>
  <c r="E4" i="43"/>
  <c r="D4" i="46"/>
  <c r="E4" i="46"/>
  <c r="D4" i="48"/>
  <c r="E4" i="48"/>
  <c r="D4" i="50"/>
  <c r="E4" i="50"/>
  <c r="D4" i="56"/>
  <c r="E4" i="56"/>
  <c r="D4" i="53"/>
  <c r="E4" i="53"/>
  <c r="A30" i="53"/>
  <c r="D4" i="54"/>
  <c r="E4" i="54"/>
  <c r="E2" i="29" l="1"/>
  <c r="A1" i="16" s="1"/>
  <c r="A30" i="64"/>
  <c r="A3" i="29"/>
  <c r="A4" i="29" l="1"/>
  <c r="G3" i="29"/>
  <c r="E3" i="29"/>
  <c r="A1" i="18" s="1"/>
  <c r="A5" i="29" l="1"/>
  <c r="E4" i="29"/>
  <c r="A1" i="17" s="1"/>
  <c r="G4" i="29"/>
  <c r="E5" i="29" l="1"/>
  <c r="A1" i="19" s="1"/>
  <c r="A6" i="29"/>
  <c r="G5" i="29"/>
  <c r="E6" i="29" l="1"/>
  <c r="A1" i="26" s="1"/>
  <c r="A7" i="29"/>
  <c r="G6" i="29"/>
  <c r="A8" i="29" l="1"/>
  <c r="E7" i="29"/>
  <c r="A1" i="1" s="1"/>
  <c r="G7" i="29"/>
  <c r="A9" i="29" l="1"/>
  <c r="E8" i="29"/>
  <c r="A1" i="8" s="1"/>
  <c r="G8" i="29"/>
  <c r="G9" i="29" l="1"/>
  <c r="A10" i="29"/>
  <c r="E9" i="29"/>
  <c r="A1" i="21" s="1"/>
  <c r="E10" i="29" l="1"/>
  <c r="A1" i="9" s="1"/>
  <c r="A11" i="29"/>
  <c r="G10" i="29"/>
  <c r="E11" i="29" l="1"/>
  <c r="A1" i="85" s="1"/>
  <c r="A12" i="29"/>
  <c r="G11" i="29"/>
  <c r="E12" i="29" l="1"/>
  <c r="A1" i="10" s="1"/>
  <c r="G12" i="29"/>
  <c r="A13" i="29"/>
  <c r="A14" i="29" l="1"/>
  <c r="E13" i="29"/>
  <c r="A1" i="80" s="1"/>
  <c r="G13" i="29"/>
  <c r="A15" i="29" l="1"/>
  <c r="E14" i="29"/>
  <c r="A1" i="11" s="1"/>
  <c r="G14" i="29"/>
  <c r="A16" i="29" l="1"/>
  <c r="G15" i="29"/>
  <c r="E15" i="29"/>
  <c r="A1" i="4" s="1"/>
  <c r="G16" i="29" l="1"/>
  <c r="E16" i="29"/>
  <c r="A1" i="5" s="1"/>
  <c r="A17" i="29"/>
  <c r="A18" i="29" l="1"/>
  <c r="G17" i="29"/>
  <c r="E17" i="29"/>
  <c r="A1" i="35" s="1"/>
  <c r="E18" i="29" l="1"/>
  <c r="A1" i="34" s="1"/>
  <c r="A19" i="29"/>
  <c r="G18" i="29"/>
  <c r="E19" i="29" l="1"/>
  <c r="A1" i="7" s="1"/>
  <c r="A20" i="29"/>
  <c r="G19" i="29"/>
  <c r="E20" i="29" l="1"/>
  <c r="A1" i="33" s="1"/>
  <c r="A21" i="29"/>
  <c r="G20" i="29"/>
  <c r="G21" i="29" l="1"/>
  <c r="E21" i="29"/>
  <c r="A1" i="13" s="1"/>
  <c r="A22" i="29"/>
  <c r="G22" i="29" l="1"/>
  <c r="E22" i="29"/>
  <c r="A1" i="62" s="1"/>
  <c r="A23" i="29"/>
  <c r="G23" i="29" l="1"/>
  <c r="E23" i="29"/>
  <c r="A1" i="14" s="1"/>
  <c r="A24" i="29"/>
  <c r="G24" i="29" l="1"/>
  <c r="A25" i="29"/>
  <c r="E24" i="29"/>
  <c r="A1" i="15" s="1"/>
  <c r="E25" i="29" l="1"/>
  <c r="A1" i="37" s="1"/>
  <c r="G25" i="29"/>
  <c r="A26" i="29"/>
  <c r="A27" i="29" l="1"/>
  <c r="E26" i="29"/>
  <c r="A1" i="32" s="1"/>
  <c r="G26" i="29"/>
  <c r="A28" i="29" l="1"/>
  <c r="E27" i="29"/>
  <c r="A1" i="81" s="1"/>
  <c r="G27" i="29"/>
  <c r="E28" i="29" l="1"/>
  <c r="A1" i="69" s="1"/>
  <c r="A29" i="29"/>
  <c r="G28" i="29"/>
  <c r="A30" i="29" l="1"/>
  <c r="G29" i="29"/>
  <c r="E29" i="29"/>
  <c r="A1" i="82" s="1"/>
  <c r="A31" i="29" l="1"/>
  <c r="E30" i="29"/>
  <c r="A1" i="83" s="1"/>
  <c r="G30" i="29"/>
  <c r="G31" i="29" l="1"/>
  <c r="E31" i="29"/>
  <c r="A1" i="39" s="1"/>
  <c r="A32" i="29"/>
  <c r="A33" i="29" l="1"/>
  <c r="E32" i="29"/>
  <c r="A1" i="40" s="1"/>
  <c r="G32" i="29"/>
  <c r="A34" i="29" l="1"/>
  <c r="G33" i="29"/>
  <c r="E33" i="29"/>
  <c r="A1" i="41" s="1"/>
  <c r="E34" i="29" l="1"/>
  <c r="A1" i="42" s="1"/>
  <c r="G34" i="29"/>
  <c r="A35" i="29"/>
  <c r="E35" i="29" l="1"/>
  <c r="A1" i="43" s="1"/>
  <c r="A36" i="29"/>
  <c r="G35" i="29"/>
  <c r="G36" i="29" l="1"/>
  <c r="E36" i="29"/>
  <c r="A1" i="46" s="1"/>
  <c r="A37" i="29"/>
  <c r="E37" i="29" l="1"/>
  <c r="A1" i="63" s="1"/>
  <c r="A38" i="29"/>
  <c r="A39" i="29" s="1"/>
  <c r="A40" i="29" s="1"/>
  <c r="A41" i="29" s="1"/>
  <c r="A42" i="29" s="1"/>
  <c r="A43" i="29" s="1"/>
  <c r="A44" i="29" s="1"/>
  <c r="A45" i="29" s="1"/>
  <c r="A46" i="29" s="1"/>
  <c r="A47" i="29" s="1"/>
  <c r="A48" i="29" s="1"/>
  <c r="A49" i="29" s="1"/>
  <c r="G37" i="29"/>
  <c r="E39" i="29" l="1"/>
  <c r="A1" i="87" s="1"/>
  <c r="G39" i="29"/>
  <c r="G38" i="29"/>
  <c r="E38" i="29"/>
  <c r="A1" i="64" s="1"/>
  <c r="G40" i="29" l="1"/>
  <c r="E40" i="29"/>
  <c r="A1" i="48" s="1"/>
  <c r="G41" i="29" l="1"/>
  <c r="E41" i="29"/>
  <c r="A1" i="49" s="1"/>
  <c r="G42" i="29" l="1"/>
  <c r="E42" i="29"/>
  <c r="A1" i="50" s="1"/>
  <c r="E43" i="29" l="1"/>
  <c r="A1" i="68" s="1"/>
  <c r="G44" i="29" l="1"/>
  <c r="E44" i="29"/>
  <c r="A1" i="56" s="1"/>
  <c r="E45" i="29" l="1"/>
  <c r="A1" i="70" s="1"/>
  <c r="G45" i="29"/>
  <c r="E46" i="29" l="1"/>
  <c r="A1" i="53" s="1"/>
  <c r="G46" i="29"/>
  <c r="G47" i="29" l="1"/>
  <c r="E47" i="29"/>
  <c r="A1" i="54" s="1"/>
  <c r="E48" i="29" l="1"/>
  <c r="A1" i="78" s="1"/>
  <c r="G48" i="29"/>
  <c r="E49" i="29" l="1"/>
  <c r="G49" i="29"/>
</calcChain>
</file>

<file path=xl/sharedStrings.xml><?xml version="1.0" encoding="utf-8"?>
<sst xmlns="http://schemas.openxmlformats.org/spreadsheetml/2006/main" count="961" uniqueCount="295">
  <si>
    <t>Page 37</t>
  </si>
  <si>
    <t>Page 38</t>
  </si>
  <si>
    <t>Page 39</t>
  </si>
  <si>
    <t>Page 40</t>
  </si>
  <si>
    <t>Notes:</t>
  </si>
  <si>
    <t>Seattle Annual CPI-U</t>
  </si>
  <si>
    <t>YOY Change</t>
  </si>
  <si>
    <t>Recorded Documents</t>
  </si>
  <si>
    <t xml:space="preserve">The Investment Pool Real Rate of Return Forecast is deflated by the </t>
  </si>
  <si>
    <t>National CPI-W</t>
  </si>
  <si>
    <t>Retail Gas</t>
  </si>
  <si>
    <t>Veteran's Aid</t>
  </si>
  <si>
    <t>Transit</t>
  </si>
  <si>
    <t>UTGO</t>
  </si>
  <si>
    <t>Seattle CPI-U</t>
  </si>
  <si>
    <t>Page 6</t>
  </si>
  <si>
    <t>1. Values are nominal annual returns for the King County investment pool.</t>
  </si>
  <si>
    <t>Veterans Aid Property Tax</t>
  </si>
  <si>
    <t xml:space="preserve"> </t>
  </si>
  <si>
    <t>Transit Property Tax</t>
  </si>
  <si>
    <t>Unincorporated Area/Roads Property Tax Levy</t>
  </si>
  <si>
    <t>AFIS Lid Lift</t>
  </si>
  <si>
    <t>King County Sales and Use Taxbase</t>
  </si>
  <si>
    <t>Area</t>
  </si>
  <si>
    <t>1. Distribution is 0.1% of countywide taxable sales less sales at lodging establishments with</t>
  </si>
  <si>
    <t>Page 26</t>
  </si>
  <si>
    <t>Diesel &amp; Gas Wholesale</t>
  </si>
  <si>
    <t>Annual Growth</t>
  </si>
  <si>
    <t>The Local Option and Criminal Justice Sales Tax Forecasts</t>
  </si>
  <si>
    <t>Outyear COLA Comparison</t>
  </si>
  <si>
    <t>1. Distribution is 0.9% of countywide taxable sales less sales at lodging establishments with</t>
  </si>
  <si>
    <t>Mental Health Sales Tax</t>
  </si>
  <si>
    <t>Seattle CPI-W</t>
  </si>
  <si>
    <t xml:space="preserve">1. Values are real annual returns for the King County investment pool using </t>
  </si>
  <si>
    <t>EMS</t>
  </si>
  <si>
    <t>Conservation Futures</t>
  </si>
  <si>
    <t>Flood</t>
  </si>
  <si>
    <t>Page 27</t>
  </si>
  <si>
    <t>Page 28</t>
  </si>
  <si>
    <t>Page 29</t>
  </si>
  <si>
    <t>Page 30</t>
  </si>
  <si>
    <t>Page 31</t>
  </si>
  <si>
    <t>Page 32</t>
  </si>
  <si>
    <t>Metro Transit Sales Tax</t>
  </si>
  <si>
    <t>Page 18</t>
  </si>
  <si>
    <t>Page 19</t>
  </si>
  <si>
    <t>Page 20</t>
  </si>
  <si>
    <t>Emergency Medical Services (EMS) Property Tax</t>
  </si>
  <si>
    <t>1. Series CUUR0000SAT. Values are annual growth.</t>
  </si>
  <si>
    <t>Page 16</t>
  </si>
  <si>
    <t>Page 17</t>
  </si>
  <si>
    <t>Page 21</t>
  </si>
  <si>
    <t>Page 22</t>
  </si>
  <si>
    <t xml:space="preserve">1. Distribution is 1% of taxable sales in unincorporated KC and 0.15% of taxable sales in </t>
  </si>
  <si>
    <t>Investment Pool Real Rate of Return</t>
  </si>
  <si>
    <t>1. Values listed are the sum of official public records, recorded maps and marriage records.</t>
  </si>
  <si>
    <t>National CPI-U</t>
  </si>
  <si>
    <t>Parks</t>
  </si>
  <si>
    <t>UTGO Bond Property Tax</t>
  </si>
  <si>
    <t>Current Expense</t>
  </si>
  <si>
    <t>Countywide Assessed Value</t>
  </si>
  <si>
    <t xml:space="preserve">The Uninc Area Assessed Value, Uninc New Construction and UAL/Roads Levy </t>
  </si>
  <si>
    <t>Page 2</t>
  </si>
  <si>
    <t>Page 3</t>
  </si>
  <si>
    <t>Page 4</t>
  </si>
  <si>
    <t>Page 5</t>
  </si>
  <si>
    <t>Conservation Futures Property Tax</t>
  </si>
  <si>
    <t>Flood District Property Tax</t>
  </si>
  <si>
    <t>Investment Pool Real Rate of Return:</t>
  </si>
  <si>
    <t>Page 11</t>
  </si>
  <si>
    <t>Page 12</t>
  </si>
  <si>
    <t>Page 13</t>
  </si>
  <si>
    <t>Page 14</t>
  </si>
  <si>
    <t>Page 15</t>
  </si>
  <si>
    <t>Unincorporated New Construction</t>
  </si>
  <si>
    <t>Unincorporated Assessed Value</t>
  </si>
  <si>
    <t>Quarter</t>
  </si>
  <si>
    <t>Diesel</t>
  </si>
  <si>
    <t>Gasoline</t>
  </si>
  <si>
    <t>-</t>
  </si>
  <si>
    <t>Year</t>
  </si>
  <si>
    <t>Value</t>
  </si>
  <si>
    <t>Date Annexed</t>
  </si>
  <si>
    <t>Page 10</t>
  </si>
  <si>
    <t>1. Distribution is 0.25% of taxable real estate sales in unincorporated King County.</t>
  </si>
  <si>
    <t>Office of Economic and Financial Analysis</t>
  </si>
  <si>
    <t>Criminal Justice Sales Tax</t>
  </si>
  <si>
    <t>Local and Option Sales Tax</t>
  </si>
  <si>
    <t>Category</t>
  </si>
  <si>
    <t>Forecast</t>
  </si>
  <si>
    <t>Type</t>
  </si>
  <si>
    <t>Link</t>
  </si>
  <si>
    <t>1. Series PCU446110446110. Values are annual growth.</t>
  </si>
  <si>
    <t>DD/MH</t>
  </si>
  <si>
    <t>AFIS</t>
  </si>
  <si>
    <t>Rental Car Sales Tax</t>
  </si>
  <si>
    <t>Countywide New Construction</t>
  </si>
  <si>
    <t>New COLA</t>
  </si>
  <si>
    <t>Pharmaceuticals PPI</t>
  </si>
  <si>
    <t>Transportation CPI</t>
  </si>
  <si>
    <t>Hotel Sales Tax</t>
  </si>
  <si>
    <t>Contents</t>
  </si>
  <si>
    <t>Property tax adjustments:</t>
  </si>
  <si>
    <t>Page 41</t>
  </si>
  <si>
    <t>1. Distribution is 1% of taxable sales on rental cars within King County.</t>
  </si>
  <si>
    <t>Investment Pool Nominal Rate of Return</t>
  </si>
  <si>
    <t>Real Estate Excise Tax (REET 1)</t>
  </si>
  <si>
    <t>Sales and Use Taxbase</t>
  </si>
  <si>
    <t>Tax Year</t>
  </si>
  <si>
    <t>1. Unincorporated new construction values are affected by annexations (see appendix).</t>
  </si>
  <si>
    <t>Page 35</t>
  </si>
  <si>
    <t>Page 36</t>
  </si>
  <si>
    <t>Page 43</t>
  </si>
  <si>
    <t>Current Expense Property Tax</t>
  </si>
  <si>
    <t>1. Values are total levy amounts and have not been adjusted for undercollections.</t>
  </si>
  <si>
    <t>Page 7</t>
  </si>
  <si>
    <t>Page 8</t>
  </si>
  <si>
    <t>Page 9</t>
  </si>
  <si>
    <t>1. Values are tax receipts reported for all taxable gambling activities.</t>
  </si>
  <si>
    <t>Sales tax adjustments:</t>
  </si>
  <si>
    <t>Retail Gas Prices</t>
  </si>
  <si>
    <t>UAL/Roads</t>
  </si>
  <si>
    <t>1. Values are for Seattle, WA, regular grades, regular formulations as quoted by the Energy</t>
  </si>
  <si>
    <t>1. Values are total levy amounts and have been adjusted for undercollections.</t>
  </si>
  <si>
    <t>1. Distribution is 2% of taxable sales on accomodations within King County.</t>
  </si>
  <si>
    <t>Page 23</t>
  </si>
  <si>
    <t>Page 24</t>
  </si>
  <si>
    <t>1. Series CUUR0000SAO. Values are annual growth.</t>
  </si>
  <si>
    <t>Parks Lid Lift</t>
  </si>
  <si>
    <t>Gambling Tax</t>
  </si>
  <si>
    <t>E-911 Tax</t>
  </si>
  <si>
    <t>Page 42</t>
  </si>
  <si>
    <t>Page 33</t>
  </si>
  <si>
    <t>Page 34</t>
  </si>
  <si>
    <t>Appendix</t>
  </si>
  <si>
    <t>REET Adjustments:</t>
  </si>
  <si>
    <t>Page 25</t>
  </si>
  <si>
    <t>The REET Forecast has been adjusted for the annexations listed above.</t>
  </si>
  <si>
    <t>1. Includes taxable value only.</t>
  </si>
  <si>
    <t>1. Actual values are taxable sales for King County as reported by the Washington DOR.</t>
  </si>
  <si>
    <t xml:space="preserve">1. Distribution is 0.1% of countywide sales allocated 10% to counties and 90% by population </t>
  </si>
  <si>
    <t>Dev. Disabilities &amp; Mental Health Property Tax</t>
  </si>
  <si>
    <t xml:space="preserve">    between the City of Seattle and King County.</t>
  </si>
  <si>
    <t>1. Values are tax revenues for cellular (regular and prepaid), landline and VOIP accounts.</t>
  </si>
  <si>
    <t>1. Values are the "Grand Recapitulation" amounts as listed by King County Dept. of</t>
  </si>
  <si>
    <t xml:space="preserve">1. Values are local area new construction only. Change in state assessed utility value </t>
  </si>
  <si>
    <t xml:space="preserve">    to cities/counties per WA DOR.</t>
  </si>
  <si>
    <t xml:space="preserve">    incorporated cities per WA DOR. </t>
  </si>
  <si>
    <t>1. Series CWUR0000SAO. Values are annual growth.</t>
  </si>
  <si>
    <t>1. The COLA values are calculated as 95% of the Seattle CPI-W where the CPI-W</t>
  </si>
  <si>
    <t xml:space="preserve">    value is the average of the six most recent July-June tax year values less the</t>
  </si>
  <si>
    <t xml:space="preserve">    average of the six prior July-June values.</t>
  </si>
  <si>
    <t>PSERN</t>
  </si>
  <si>
    <t>Page 44</t>
  </si>
  <si>
    <t xml:space="preserve">    center account per RCW 67.28.180.</t>
  </si>
  <si>
    <t>June-June Seattle CPI-W</t>
  </si>
  <si>
    <t>Page 45</t>
  </si>
  <si>
    <t>3. The PSERN levy is in effect from 2016-2024.</t>
  </si>
  <si>
    <t>Roads addendum</t>
  </si>
  <si>
    <t>Page 46</t>
  </si>
  <si>
    <t>Annexation Area</t>
  </si>
  <si>
    <t>UAL/Roads Levy Annexation Reduction</t>
  </si>
  <si>
    <t>UAL/Roads
Levy Rate</t>
  </si>
  <si>
    <t xml:space="preserve">Annexation Area 
Assessed Value </t>
  </si>
  <si>
    <t>Best Start For Kids</t>
  </si>
  <si>
    <t>Page 47</t>
  </si>
  <si>
    <t xml:space="preserve">    Assessments and include both taxable and non-taxable value.</t>
  </si>
  <si>
    <t>2. Unincorporated assessed values are affected by annexations (see appendix).</t>
  </si>
  <si>
    <t xml:space="preserve">    not included.</t>
  </si>
  <si>
    <t>2. Change in state assessed utility value not included.</t>
  </si>
  <si>
    <t xml:space="preserve">    60 or more rooms, which are capped at 0.6% per WA DOR.</t>
  </si>
  <si>
    <t xml:space="preserve">    60 or more rooms, which do not pay MIDD sales tax per WA DOR.</t>
  </si>
  <si>
    <t>2. King County also collects REET 2 (another identical 0.25%, not shown here).</t>
  </si>
  <si>
    <t xml:space="preserve">    STB CPI-U to adjust nominal values.</t>
  </si>
  <si>
    <t xml:space="preserve">    prior year to June of current year.</t>
  </si>
  <si>
    <t>2. "PSERN" is an acronym for the Puget Sound Emergency Radio Network.</t>
  </si>
  <si>
    <t>2. The UAL/Roads levy values are affected by annexations (see appendix).</t>
  </si>
  <si>
    <t>Marine Levy Property Tax</t>
  </si>
  <si>
    <t>P&amp;I on Property Taxes</t>
  </si>
  <si>
    <t>Penalties and Interest on Delinquent Property Taxes</t>
  </si>
  <si>
    <t>Marine</t>
  </si>
  <si>
    <t>have been adjusted for the annexations listed above (Pages 7 &amp; 10).</t>
  </si>
  <si>
    <t xml:space="preserve">    Information Administration (EIA) in $/gallon (EMM_EPMRU_PTE_Y48SE_DPG.)</t>
  </si>
  <si>
    <t xml:space="preserve">3. Forecast values are total levy amounts and assume large annexations are removed </t>
  </si>
  <si>
    <t xml:space="preserve">    from unincorporated assessed value prior to setting the levy rates in the annexation year.</t>
  </si>
  <si>
    <t>Annexation Assumptions</t>
  </si>
  <si>
    <t xml:space="preserve">    ultra-low sulfur diesel purchases.</t>
  </si>
  <si>
    <t>1. Forecast diesel values are average annual Tacoma rack price for King County's</t>
  </si>
  <si>
    <t xml:space="preserve">    excluding delivery charges and taxes.</t>
  </si>
  <si>
    <t>2. Forecast gasoline values are WA state fuel prices for UNL Regular 9.0 RVP</t>
  </si>
  <si>
    <t>1. Series CUURS49DSA0. Values are annual growth.</t>
  </si>
  <si>
    <t xml:space="preserve">1. Series CWURS49DSA0. Values are year over year change from June of </t>
  </si>
  <si>
    <t>Seattle CPI-U mean forecast. Series CUURS49DSA0.</t>
  </si>
  <si>
    <t xml:space="preserve">    remote sellers and referrers.</t>
  </si>
  <si>
    <t>2. Forecast values include estimated sales associated with marketplace facilitators,</t>
  </si>
  <si>
    <t>2. AFIS is a six-year lid lift in effect from 2019-2024.</t>
  </si>
  <si>
    <t>3. Forecasts are impacted by out-year annexations (see appendix).</t>
  </si>
  <si>
    <t>2. Forecasts are impacted by out-year annexations (see appendix).</t>
  </si>
  <si>
    <t>Q1 2021</t>
  </si>
  <si>
    <t>Q2 2021</t>
  </si>
  <si>
    <t>Q3 2021</t>
  </si>
  <si>
    <t>Q4 2021</t>
  </si>
  <si>
    <t>Page 48</t>
  </si>
  <si>
    <t>KC I+P Index</t>
  </si>
  <si>
    <t>COLA</t>
  </si>
  <si>
    <t>King County Inflation + Population Index</t>
  </si>
  <si>
    <t>Veterans, Seniors, and Human Services Lid Lift</t>
  </si>
  <si>
    <t>VSHSL</t>
  </si>
  <si>
    <t>2. All revenue is allocated to the General Fund (Fund 0010/Acct 31310).</t>
  </si>
  <si>
    <t>2. All revenue is allocated to the General Fund (Fund 0010/Acct 31370).</t>
  </si>
  <si>
    <t>2. All revenue is allocated to the MIDD Fund (Fund 1135/Acct 31314).</t>
  </si>
  <si>
    <t xml:space="preserve">In addition, all sales tax forecasts/actuals have been adjusted for delinquent payments, </t>
  </si>
  <si>
    <t>include mitigation payments, remote sales in outyears, and deduct the 1% DOR admin fee.</t>
  </si>
  <si>
    <t>2. All revenue is allocated to the Public Transit Fund (Fund 4641/Acct 31310).</t>
  </si>
  <si>
    <t>Hotel Tax (HB 2015)</t>
  </si>
  <si>
    <t>Q1 2022</t>
  </si>
  <si>
    <t>Q2 2022</t>
  </si>
  <si>
    <t>Q3 2022</t>
  </si>
  <si>
    <t>Q4 2022</t>
  </si>
  <si>
    <t>Q1 2023</t>
  </si>
  <si>
    <t>Q2 2023</t>
  </si>
  <si>
    <t>Q3 2023</t>
  </si>
  <si>
    <t>Q4 2023</t>
  </si>
  <si>
    <t>Q1 2024</t>
  </si>
  <si>
    <t>Q2 2024</t>
  </si>
  <si>
    <t>Q3 2024</t>
  </si>
  <si>
    <t>Q4 2024</t>
  </si>
  <si>
    <t>Q1 2025</t>
  </si>
  <si>
    <t>Q2 2025</t>
  </si>
  <si>
    <t>Q3 2025</t>
  </si>
  <si>
    <t>Q4 2025</t>
  </si>
  <si>
    <t xml:space="preserve">    (i.e. 1% increase not included).</t>
  </si>
  <si>
    <t>North Highline Y</t>
  </si>
  <si>
    <t xml:space="preserve">    on a 18.32 cent first year levy rate.</t>
  </si>
  <si>
    <t>North Federal Way &amp; 
Lakeland South</t>
  </si>
  <si>
    <t>1. Revenue reflects expanded lodging excise tax per 2SHB 2015 that went into effect in 2019.</t>
  </si>
  <si>
    <t>1. Values shown are one plus the sum of the growth of STB CPI-W values from June</t>
  </si>
  <si>
    <t xml:space="preserve">    population growth forecast for the same period.</t>
  </si>
  <si>
    <t xml:space="preserve">    two-years prior to June of the prior year, and the most recent OEFA King County </t>
  </si>
  <si>
    <t>Health Through Housing Sales Tax</t>
  </si>
  <si>
    <t xml:space="preserve">    Maple Valley, Snoqualmie, Renton, Covington and Kent.</t>
  </si>
  <si>
    <t xml:space="preserve">1. Distribution is 0.1% of countywide sales excluding Bellevue, Issaquah, North Bend, </t>
  </si>
  <si>
    <t>2. From 2016-2020 revenues received were deposited in the State's stadium and exhibition</t>
  </si>
  <si>
    <t xml:space="preserve">2. The 2020 value reflects a June 1 due date for first half property taxes and the waiving </t>
  </si>
  <si>
    <t>2. Actual values are on an accrual basis as listed in EBS, Fund 000001110.</t>
  </si>
  <si>
    <t xml:space="preserve">    </t>
  </si>
  <si>
    <t>1. Actual values are as recorded in EBS, Fund 000000010, Acct. 31911.</t>
  </si>
  <si>
    <t xml:space="preserve">    based on a 26.5 cent first year (and maximum) levy rate.</t>
  </si>
  <si>
    <t xml:space="preserve">2. The current EMS levy is in effect from 2020-2025 and values for 2020 and beyond are </t>
  </si>
  <si>
    <t>2. Values for 2022 and beyond assume increases are based on new construction only</t>
  </si>
  <si>
    <t xml:space="preserve">    levy rate and 1.03 limit factor.</t>
  </si>
  <si>
    <t>Renton West Hill</t>
  </si>
  <si>
    <t>East Renton Plateau</t>
  </si>
  <si>
    <t>Fairwood (Incorporation Area)</t>
  </si>
  <si>
    <t>REET data presents 0.25% of King County's 0.50% real estate tax (Page 15).</t>
  </si>
  <si>
    <t xml:space="preserve">1. Values are total levy amounts, have not been adjusted for undercollections, and </t>
  </si>
  <si>
    <t xml:space="preserve">    reflect a 1.01 limit factor.</t>
  </si>
  <si>
    <t xml:space="preserve">3. Values for 2022 and beyond reflect changes made in ESHB 1410 (2021 Session) and </t>
  </si>
  <si>
    <t xml:space="preserve">    Harborview Medical Center bonds approved by voters in 2020.</t>
  </si>
  <si>
    <t xml:space="preserve">2. Values for 2022 and beyond include the estimated amounts to support the </t>
  </si>
  <si>
    <t>Diesel and Gasoline Dollar per Gallon</t>
  </si>
  <si>
    <t>Page 49</t>
  </si>
  <si>
    <t xml:space="preserve">    of the 3% June penalty for late payments.</t>
  </si>
  <si>
    <t xml:space="preserve">    EHB 1982 (2022 Session) that changed the determination of penalties and interest.</t>
  </si>
  <si>
    <t>UAL/Roads Property Tax Annexation Addendum</t>
  </si>
  <si>
    <t>Forecasts have been adjusted for the annexations listed above (Pages 3, 5, 42).</t>
  </si>
  <si>
    <t>Crisis Care Centers Levy</t>
  </si>
  <si>
    <t>Crisis Care Centers</t>
  </si>
  <si>
    <t xml:space="preserve">3. Values for 2024 and beyond are based on a 10 cent first year levy rate and are provided </t>
  </si>
  <si>
    <t>2. The existing VSHSL levy is in effect from 2018-2023 with a levy limit factor of 1.035.</t>
  </si>
  <si>
    <t xml:space="preserve">2. The value for 2023 was based on a 6.25 cent levy rate and subsequent years </t>
  </si>
  <si>
    <t xml:space="preserve">    are based on a 6.25 cent maximum levy rate.</t>
  </si>
  <si>
    <t>North Federal Way &amp; Lakeland South
Renton East Hill
Fairwood</t>
  </si>
  <si>
    <t>North Highline</t>
  </si>
  <si>
    <t>2023 Population Est.</t>
  </si>
  <si>
    <t xml:space="preserve">    for planning purposes as the proposed levy has not been approved by voters.</t>
  </si>
  <si>
    <t xml:space="preserve">    limit factor.</t>
  </si>
  <si>
    <t>These forecasts are presented on an accrual basis.</t>
  </si>
  <si>
    <t>July</t>
  </si>
  <si>
    <t>% Change from March 2023 Forecast</t>
  </si>
  <si>
    <t># Change from March 2023 Forecast</t>
  </si>
  <si>
    <t>July 2023 King County Economic and Revenue Forecast</t>
  </si>
  <si>
    <t>3. Values for 2021 and 2022 and all forecast values revised to reflect changed revenue</t>
  </si>
  <si>
    <t xml:space="preserve">     accounting process.</t>
  </si>
  <si>
    <t>2. Levy amounts do not reflect forecasted new construction impacts from the TDR/TIF ILA</t>
  </si>
  <si>
    <t>2. The Parks levy is in effect from 2020-2025 and values for 2020 and beyond are based</t>
  </si>
  <si>
    <t>3. Levy limit factor is inflation plus population (see KC I+P Index tab.)</t>
  </si>
  <si>
    <t xml:space="preserve">2. The current BSFK levy is in effect from 2022-2027 and is based on a 19 cent first year </t>
  </si>
  <si>
    <t xml:space="preserve">1. Values are total levy amounts, have not adjusted for undercollections, and reflect a 1.01 </t>
  </si>
  <si>
    <t xml:space="preserve">    levy rate.</t>
  </si>
  <si>
    <t xml:space="preserve">2. The current CCC levy is in effect from 2024-2032 and is based on a 14.5 cent first year </t>
  </si>
  <si>
    <t xml:space="preserve">
$4,314,751,039
$1,981,998,242
$6,072,525,335</t>
  </si>
  <si>
    <t>2. There are multiple COLA agreements and this forecast is provided for</t>
  </si>
  <si>
    <t xml:space="preserve">     informational purposes only.</t>
  </si>
  <si>
    <t>Forecast Adopted by the Forecast Council on July 26th, 2023 (KCFC 2023-03)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</si>
</sst>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"/>
    <numFmt numFmtId="166" formatCode="&quot;$&quot;#,##0.00"/>
    <numFmt numFmtId="167" formatCode="&quot;$&quot;#,##0;\(&quot;$&quot;#,##0\)"/>
    <numFmt numFmtId="168" formatCode="&quot;$&quot;#,##0.00;\(&quot;$&quot;#,##0.00\)"/>
    <numFmt numFmtId="169" formatCode="_(* #,##0_);_(* \(#,##0\);_(* &quot;-&quot;??_);_(@_)"/>
    <numFmt numFmtId="170" formatCode="mm/dd/yy;@"/>
    <numFmt numFmtId="171" formatCode="0.0000"/>
    <numFmt numFmtId="172" formatCode="0.0%"/>
    <numFmt numFmtId="173" formatCode="_(&quot;$&quot;* #,##0_);_(&quot;$&quot;* \(#,##0\);_(&quot;$&quot;* &quot;-&quot;??_);_(@_)"/>
  </numFmts>
  <fonts count="30" x14ac:knownFonts="1">
    <font>
      <sz val="10"/>
      <name val="Verdana"/>
    </font>
    <font>
      <sz val="11"/>
      <color theme="1"/>
      <name val="Calibri"/>
      <family val="2"/>
      <scheme val="minor"/>
    </font>
    <font>
      <sz val="16"/>
      <name val="Arial Narrow"/>
      <family val="2"/>
    </font>
    <font>
      <sz val="18"/>
      <name val="Arial Narrow"/>
      <family val="2"/>
    </font>
    <font>
      <sz val="8"/>
      <name val="Verdana"/>
      <family val="2"/>
    </font>
    <font>
      <sz val="10"/>
      <name val="Arial Narrow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8"/>
      <name val="Verdana"/>
      <family val="2"/>
    </font>
    <font>
      <b/>
      <sz val="11"/>
      <name val="Arial Narrow"/>
      <family val="2"/>
    </font>
    <font>
      <sz val="14"/>
      <name val="Arial Narrow"/>
      <family val="2"/>
    </font>
    <font>
      <sz val="18"/>
      <name val="Arial Narrow"/>
      <family val="2"/>
    </font>
    <font>
      <u/>
      <sz val="14"/>
      <name val="Arial Narrow"/>
      <family val="2"/>
    </font>
    <font>
      <sz val="14"/>
      <name val="Arial Narrow"/>
      <family val="2"/>
    </font>
    <font>
      <u/>
      <sz val="11"/>
      <name val="Arial Narrow"/>
      <family val="2"/>
    </font>
    <font>
      <sz val="14"/>
      <name val="Arial Narrow"/>
      <family val="2"/>
    </font>
    <font>
      <sz val="10"/>
      <name val="Verdana"/>
      <family val="2"/>
    </font>
    <font>
      <b/>
      <sz val="14"/>
      <name val="Arial Narrow"/>
      <family val="2"/>
    </font>
    <font>
      <sz val="14"/>
      <name val="Arial Narrow"/>
      <family val="2"/>
    </font>
    <font>
      <sz val="16"/>
      <name val="Arial Narrow"/>
      <family val="2"/>
    </font>
    <font>
      <sz val="14"/>
      <color indexed="55"/>
      <name val="Arial Narrow"/>
      <family val="2"/>
    </font>
    <font>
      <sz val="10"/>
      <name val="Verdana"/>
      <family val="2"/>
    </font>
    <font>
      <sz val="16"/>
      <name val="Verdana"/>
      <family val="2"/>
    </font>
    <font>
      <u/>
      <sz val="10"/>
      <color theme="10"/>
      <name val="Verdana"/>
      <family val="2"/>
    </font>
    <font>
      <b/>
      <sz val="18"/>
      <name val="Arial Narrow"/>
      <family val="2"/>
    </font>
    <font>
      <sz val="8"/>
      <name val="Verdana"/>
      <family val="2"/>
    </font>
    <font>
      <b/>
      <sz val="13"/>
      <name val="Arial Narrow"/>
      <family val="2"/>
    </font>
    <font>
      <sz val="11"/>
      <name val="Calibri"/>
      <family val="2"/>
    </font>
    <font>
      <sz val="10"/>
      <name val="Verdana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</borders>
  <cellStyleXfs count="13">
    <xf numFmtId="0" fontId="0" fillId="0" borderId="0"/>
    <xf numFmtId="43" fontId="21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" fillId="0" borderId="0"/>
    <xf numFmtId="0" fontId="16" fillId="0" borderId="0"/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28" fillId="0" borderId="0" applyFont="0" applyFill="0" applyBorder="0" applyAlignment="0" applyProtection="0"/>
    <xf numFmtId="44" fontId="29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0" fontId="2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/>
    <xf numFmtId="1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Alignment="1"/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/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Alignment="1"/>
    <xf numFmtId="0" fontId="6" fillId="2" borderId="0" xfId="0" applyFont="1" applyFill="1" applyBorder="1"/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10" fillId="2" borderId="0" xfId="0" applyNumberFormat="1" applyFont="1" applyFill="1" applyBorder="1" applyAlignment="1"/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4" fillId="2" borderId="0" xfId="0" applyFont="1" applyFill="1"/>
    <xf numFmtId="0" fontId="2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vertic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11" fillId="2" borderId="7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/>
    </xf>
    <xf numFmtId="165" fontId="18" fillId="2" borderId="4" xfId="0" applyNumberFormat="1" applyFont="1" applyFill="1" applyBorder="1" applyAlignment="1">
      <alignment horizontal="center" vertical="center"/>
    </xf>
    <xf numFmtId="10" fontId="18" fillId="2" borderId="6" xfId="0" applyNumberFormat="1" applyFont="1" applyFill="1" applyBorder="1" applyAlignment="1">
      <alignment horizontal="center" vertical="center"/>
    </xf>
    <xf numFmtId="10" fontId="18" fillId="2" borderId="4" xfId="0" applyNumberFormat="1" applyFont="1" applyFill="1" applyBorder="1" applyAlignment="1">
      <alignment horizontal="center" vertical="center"/>
    </xf>
    <xf numFmtId="167" fontId="18" fillId="2" borderId="1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165" fontId="18" fillId="2" borderId="5" xfId="0" applyNumberFormat="1" applyFont="1" applyFill="1" applyBorder="1" applyAlignment="1">
      <alignment horizontal="center" vertical="center"/>
    </xf>
    <xf numFmtId="10" fontId="18" fillId="2" borderId="0" xfId="0" applyNumberFormat="1" applyFont="1" applyFill="1" applyBorder="1" applyAlignment="1">
      <alignment horizontal="center" vertical="center"/>
    </xf>
    <xf numFmtId="10" fontId="18" fillId="2" borderId="7" xfId="0" applyNumberFormat="1" applyFont="1" applyFill="1" applyBorder="1" applyAlignment="1">
      <alignment horizontal="center" vertical="center"/>
    </xf>
    <xf numFmtId="167" fontId="18" fillId="2" borderId="7" xfId="0" applyNumberFormat="1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165" fontId="18" fillId="2" borderId="9" xfId="0" applyNumberFormat="1" applyFont="1" applyFill="1" applyBorder="1" applyAlignment="1">
      <alignment horizontal="center" vertical="center"/>
    </xf>
    <xf numFmtId="10" fontId="18" fillId="2" borderId="8" xfId="0" applyNumberFormat="1" applyFont="1" applyFill="1" applyBorder="1" applyAlignment="1">
      <alignment horizontal="center" vertical="center"/>
    </xf>
    <xf numFmtId="10" fontId="18" fillId="2" borderId="10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Alignment="1"/>
    <xf numFmtId="0" fontId="18" fillId="2" borderId="0" xfId="0" applyFont="1" applyFill="1" applyAlignment="1">
      <alignment vertical="center"/>
    </xf>
    <xf numFmtId="10" fontId="18" fillId="2" borderId="11" xfId="0" applyNumberFormat="1" applyFont="1" applyFill="1" applyBorder="1" applyAlignment="1">
      <alignment horizontal="center" vertical="center"/>
    </xf>
    <xf numFmtId="10" fontId="18" fillId="2" borderId="5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/>
    <xf numFmtId="0" fontId="18" fillId="2" borderId="2" xfId="0" applyFont="1" applyFill="1" applyBorder="1" applyAlignment="1">
      <alignment horizontal="center" vertical="center"/>
    </xf>
    <xf numFmtId="0" fontId="18" fillId="2" borderId="0" xfId="0" applyFont="1" applyFill="1"/>
    <xf numFmtId="166" fontId="18" fillId="2" borderId="4" xfId="0" applyNumberFormat="1" applyFont="1" applyFill="1" applyBorder="1" applyAlignment="1">
      <alignment horizontal="center" vertical="center"/>
    </xf>
    <xf numFmtId="166" fontId="18" fillId="2" borderId="5" xfId="0" applyNumberFormat="1" applyFont="1" applyFill="1" applyBorder="1" applyAlignment="1">
      <alignment horizontal="center" vertical="center"/>
    </xf>
    <xf numFmtId="168" fontId="18" fillId="2" borderId="7" xfId="0" applyNumberFormat="1" applyFont="1" applyFill="1" applyBorder="1" applyAlignment="1">
      <alignment horizontal="center"/>
    </xf>
    <xf numFmtId="10" fontId="20" fillId="2" borderId="5" xfId="0" applyNumberFormat="1" applyFont="1" applyFill="1" applyBorder="1" applyAlignment="1">
      <alignment horizontal="center" vertical="center"/>
    </xf>
    <xf numFmtId="10" fontId="20" fillId="2" borderId="7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166" fontId="18" fillId="2" borderId="9" xfId="0" applyNumberFormat="1" applyFont="1" applyFill="1" applyBorder="1" applyAlignment="1">
      <alignment horizontal="center" vertical="center"/>
    </xf>
    <xf numFmtId="165" fontId="18" fillId="2" borderId="11" xfId="0" applyNumberFormat="1" applyFont="1" applyFill="1" applyBorder="1" applyAlignment="1">
      <alignment horizontal="center" vertical="center"/>
    </xf>
    <xf numFmtId="165" fontId="18" fillId="2" borderId="7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/>
    <xf numFmtId="167" fontId="18" fillId="2" borderId="0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>
      <alignment vertical="center"/>
    </xf>
    <xf numFmtId="0" fontId="17" fillId="2" borderId="0" xfId="0" applyFont="1" applyFill="1"/>
    <xf numFmtId="10" fontId="10" fillId="2" borderId="6" xfId="0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 vertical="center"/>
    </xf>
    <xf numFmtId="167" fontId="18" fillId="2" borderId="11" xfId="0" applyNumberFormat="1" applyFont="1" applyFill="1" applyBorder="1" applyAlignment="1">
      <alignment horizontal="center" vertical="center"/>
    </xf>
    <xf numFmtId="10" fontId="10" fillId="2" borderId="4" xfId="0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0" fontId="10" fillId="2" borderId="10" xfId="0" applyNumberFormat="1" applyFont="1" applyFill="1" applyBorder="1" applyAlignment="1">
      <alignment horizontal="center" vertical="center"/>
    </xf>
    <xf numFmtId="8" fontId="18" fillId="2" borderId="0" xfId="0" applyNumberFormat="1" applyFont="1" applyFill="1"/>
    <xf numFmtId="10" fontId="10" fillId="2" borderId="11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center" vertical="center"/>
    </xf>
    <xf numFmtId="10" fontId="10" fillId="2" borderId="5" xfId="0" applyNumberFormat="1" applyFont="1" applyFill="1" applyBorder="1" applyAlignment="1">
      <alignment horizontal="center" vertical="center"/>
    </xf>
    <xf numFmtId="0" fontId="10" fillId="2" borderId="0" xfId="0" quotePrefix="1" applyFont="1" applyFill="1" applyAlignment="1"/>
    <xf numFmtId="3" fontId="10" fillId="2" borderId="0" xfId="0" quotePrefix="1" applyNumberFormat="1" applyFont="1" applyFill="1" applyBorder="1" applyAlignment="1"/>
    <xf numFmtId="10" fontId="18" fillId="2" borderId="0" xfId="0" applyNumberFormat="1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0" fontId="5" fillId="3" borderId="0" xfId="0" applyFont="1" applyFill="1" applyBorder="1"/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65" fontId="18" fillId="2" borderId="0" xfId="0" applyNumberFormat="1" applyFont="1" applyFill="1" applyBorder="1" applyAlignment="1">
      <alignment horizontal="center" vertical="center"/>
    </xf>
    <xf numFmtId="166" fontId="18" fillId="2" borderId="0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/>
    <xf numFmtId="0" fontId="2" fillId="2" borderId="0" xfId="0" applyFont="1" applyFill="1" applyAlignment="1"/>
    <xf numFmtId="168" fontId="18" fillId="2" borderId="10" xfId="0" applyNumberFormat="1" applyFont="1" applyFill="1" applyBorder="1" applyAlignment="1">
      <alignment horizontal="center"/>
    </xf>
    <xf numFmtId="166" fontId="10" fillId="2" borderId="5" xfId="0" applyNumberFormat="1" applyFont="1" applyFill="1" applyBorder="1" applyAlignment="1">
      <alignment horizontal="center" vertical="center"/>
    </xf>
    <xf numFmtId="167" fontId="10" fillId="2" borderId="10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Alignment="1"/>
    <xf numFmtId="10" fontId="10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3" fontId="13" fillId="2" borderId="0" xfId="0" applyNumberFormat="1" applyFont="1" applyFill="1" applyBorder="1" applyAlignment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18" fillId="2" borderId="0" xfId="0" applyNumberFormat="1" applyFont="1" applyFill="1" applyBorder="1" applyAlignment="1">
      <alignment vertical="center"/>
    </xf>
    <xf numFmtId="3" fontId="10" fillId="2" borderId="0" xfId="0" quotePrefix="1" applyNumberFormat="1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/>
    <xf numFmtId="169" fontId="18" fillId="2" borderId="0" xfId="1" applyNumberFormat="1" applyFont="1" applyFill="1" applyAlignment="1"/>
    <xf numFmtId="169" fontId="2" fillId="2" borderId="0" xfId="1" applyNumberFormat="1" applyFont="1" applyFill="1" applyAlignment="1"/>
    <xf numFmtId="165" fontId="18" fillId="2" borderId="0" xfId="0" applyNumberFormat="1" applyFont="1" applyFill="1" applyAlignment="1"/>
    <xf numFmtId="0" fontId="2" fillId="2" borderId="0" xfId="0" applyFont="1" applyFill="1" applyAlignment="1"/>
    <xf numFmtId="0" fontId="2" fillId="0" borderId="0" xfId="10" applyFont="1"/>
    <xf numFmtId="0" fontId="2" fillId="2" borderId="0" xfId="10" applyFont="1" applyFill="1" applyBorder="1" applyAlignment="1"/>
    <xf numFmtId="0" fontId="2" fillId="2" borderId="0" xfId="10" applyFont="1" applyFill="1" applyBorder="1"/>
    <xf numFmtId="0" fontId="2" fillId="2" borderId="0" xfId="10" applyFont="1" applyFill="1"/>
    <xf numFmtId="0" fontId="2" fillId="3" borderId="0" xfId="10" applyFont="1" applyFill="1" applyBorder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Border="1"/>
    <xf numFmtId="0" fontId="2" fillId="3" borderId="0" xfId="0" applyFont="1" applyFill="1" applyAlignment="1"/>
    <xf numFmtId="166" fontId="10" fillId="2" borderId="0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0" fontId="2" fillId="2" borderId="0" xfId="0" applyFont="1" applyFill="1" applyBorder="1" applyAlignment="1">
      <alignment wrapText="1"/>
    </xf>
    <xf numFmtId="165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8" fillId="2" borderId="0" xfId="0" applyFont="1" applyFill="1" applyBorder="1" applyAlignment="1">
      <alignment horizontal="left" vertical="center"/>
    </xf>
    <xf numFmtId="170" fontId="18" fillId="2" borderId="4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left" vertical="center"/>
    </xf>
    <xf numFmtId="0" fontId="2" fillId="2" borderId="0" xfId="0" applyFont="1" applyFill="1" applyAlignment="1"/>
    <xf numFmtId="165" fontId="10" fillId="2" borderId="7" xfId="0" applyNumberFormat="1" applyFont="1" applyFill="1" applyBorder="1" applyAlignment="1">
      <alignment horizontal="center" vertical="center"/>
    </xf>
    <xf numFmtId="0" fontId="2" fillId="2" borderId="0" xfId="0" applyFont="1" applyFill="1" applyAlignment="1"/>
    <xf numFmtId="10" fontId="18" fillId="2" borderId="0" xfId="0" applyNumberFormat="1" applyFont="1" applyFill="1" applyBorder="1" applyAlignment="1">
      <alignment horizontal="center"/>
    </xf>
    <xf numFmtId="168" fontId="18" fillId="2" borderId="0" xfId="0" applyNumberFormat="1" applyFont="1" applyFill="1" applyBorder="1" applyAlignment="1">
      <alignment horizontal="center"/>
    </xf>
    <xf numFmtId="166" fontId="1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10" fontId="10" fillId="2" borderId="1" xfId="0" applyNumberFormat="1" applyFont="1" applyFill="1" applyBorder="1" applyAlignment="1">
      <alignment horizontal="center" vertical="center"/>
    </xf>
    <xf numFmtId="166" fontId="10" fillId="2" borderId="0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3" borderId="0" xfId="10" applyFont="1" applyFill="1"/>
    <xf numFmtId="0" fontId="2" fillId="2" borderId="0" xfId="0" applyFont="1" applyFill="1" applyAlignment="1"/>
    <xf numFmtId="0" fontId="2" fillId="2" borderId="0" xfId="0" applyFont="1" applyFill="1" applyAlignment="1"/>
    <xf numFmtId="166" fontId="10" fillId="2" borderId="8" xfId="0" quotePrefix="1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/>
    <xf numFmtId="3" fontId="18" fillId="2" borderId="4" xfId="1" applyNumberFormat="1" applyFont="1" applyFill="1" applyBorder="1" applyAlignment="1">
      <alignment horizontal="center" vertical="center"/>
    </xf>
    <xf numFmtId="3" fontId="18" fillId="2" borderId="5" xfId="1" applyNumberFormat="1" applyFont="1" applyFill="1" applyBorder="1" applyAlignment="1">
      <alignment horizontal="center" vertical="center"/>
    </xf>
    <xf numFmtId="10" fontId="10" fillId="2" borderId="7" xfId="0" applyNumberFormat="1" applyFont="1" applyFill="1" applyBorder="1" applyAlignment="1">
      <alignment horizontal="center"/>
    </xf>
    <xf numFmtId="10" fontId="10" fillId="2" borderId="10" xfId="0" applyNumberFormat="1" applyFont="1" applyFill="1" applyBorder="1" applyAlignment="1">
      <alignment horizontal="center"/>
    </xf>
    <xf numFmtId="37" fontId="18" fillId="2" borderId="10" xfId="1" applyNumberFormat="1" applyFont="1" applyFill="1" applyBorder="1" applyAlignment="1">
      <alignment horizontal="center" vertical="center"/>
    </xf>
    <xf numFmtId="166" fontId="10" fillId="2" borderId="0" xfId="0" applyNumberFormat="1" applyFont="1" applyFill="1" applyBorder="1" applyAlignment="1">
      <alignment horizontal="left" vertical="center"/>
    </xf>
    <xf numFmtId="10" fontId="18" fillId="2" borderId="5" xfId="0" applyNumberFormat="1" applyFont="1" applyFill="1" applyBorder="1" applyAlignment="1">
      <alignment horizontal="center"/>
    </xf>
    <xf numFmtId="10" fontId="18" fillId="2" borderId="4" xfId="0" applyNumberFormat="1" applyFont="1" applyFill="1" applyBorder="1" applyAlignment="1">
      <alignment horizontal="center"/>
    </xf>
    <xf numFmtId="165" fontId="18" fillId="2" borderId="6" xfId="0" applyNumberFormat="1" applyFont="1" applyFill="1" applyBorder="1" applyAlignment="1">
      <alignment horizontal="center" vertical="center"/>
    </xf>
    <xf numFmtId="3" fontId="18" fillId="2" borderId="10" xfId="0" applyNumberFormat="1" applyFont="1" applyFill="1" applyBorder="1" applyAlignment="1">
      <alignment horizontal="center" vertical="center"/>
    </xf>
    <xf numFmtId="3" fontId="18" fillId="2" borderId="7" xfId="0" applyNumberFormat="1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170" fontId="18" fillId="2" borderId="17" xfId="0" applyNumberFormat="1" applyFont="1" applyFill="1" applyBorder="1" applyAlignment="1">
      <alignment horizontal="center" vertical="center"/>
    </xf>
    <xf numFmtId="37" fontId="18" fillId="2" borderId="18" xfId="1" applyNumberFormat="1" applyFont="1" applyFill="1" applyBorder="1" applyAlignment="1">
      <alignment horizontal="center" vertical="center"/>
    </xf>
    <xf numFmtId="165" fontId="18" fillId="2" borderId="10" xfId="0" applyNumberFormat="1" applyFont="1" applyFill="1" applyBorder="1" applyAlignment="1">
      <alignment horizontal="center" vertical="center"/>
    </xf>
    <xf numFmtId="167" fontId="10" fillId="2" borderId="7" xfId="0" applyNumberFormat="1" applyFont="1" applyFill="1" applyBorder="1" applyAlignment="1">
      <alignment horizontal="center"/>
    </xf>
    <xf numFmtId="167" fontId="10" fillId="2" borderId="10" xfId="0" applyNumberFormat="1" applyFont="1" applyFill="1" applyBorder="1" applyAlignment="1">
      <alignment horizontal="center"/>
    </xf>
    <xf numFmtId="171" fontId="18" fillId="2" borderId="5" xfId="0" applyNumberFormat="1" applyFont="1" applyFill="1" applyBorder="1" applyAlignment="1">
      <alignment horizontal="center" vertical="center"/>
    </xf>
    <xf numFmtId="171" fontId="18" fillId="2" borderId="9" xfId="0" applyNumberFormat="1" applyFont="1" applyFill="1" applyBorder="1" applyAlignment="1">
      <alignment horizontal="center" vertical="center"/>
    </xf>
    <xf numFmtId="43" fontId="2" fillId="2" borderId="0" xfId="1" applyFont="1" applyFill="1" applyAlignment="1"/>
    <xf numFmtId="0" fontId="27" fillId="0" borderId="0" xfId="0" applyFont="1"/>
    <xf numFmtId="172" fontId="18" fillId="2" borderId="0" xfId="11" applyNumberFormat="1" applyFont="1" applyFill="1" applyAlignment="1"/>
    <xf numFmtId="3" fontId="18" fillId="2" borderId="9" xfId="1" applyNumberFormat="1" applyFont="1" applyFill="1" applyBorder="1" applyAlignment="1">
      <alignment horizontal="center" vertical="center"/>
    </xf>
    <xf numFmtId="3" fontId="18" fillId="2" borderId="1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7" fillId="0" borderId="0" xfId="0" applyFont="1" applyAlignment="1">
      <alignment vertical="center"/>
    </xf>
    <xf numFmtId="167" fontId="10" fillId="2" borderId="11" xfId="0" applyNumberFormat="1" applyFont="1" applyFill="1" applyBorder="1" applyAlignment="1">
      <alignment horizontal="center" vertical="center"/>
    </xf>
    <xf numFmtId="165" fontId="10" fillId="2" borderId="11" xfId="0" applyNumberFormat="1" applyFont="1" applyFill="1" applyBorder="1" applyAlignment="1">
      <alignment horizontal="center" vertical="center"/>
    </xf>
    <xf numFmtId="10" fontId="18" fillId="3" borderId="4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16" xfId="0" applyFont="1" applyFill="1" applyBorder="1" applyAlignment="1">
      <alignment horizontal="left" vertical="center" wrapText="1"/>
    </xf>
    <xf numFmtId="166" fontId="18" fillId="2" borderId="0" xfId="0" applyNumberFormat="1" applyFont="1" applyFill="1" applyAlignment="1"/>
    <xf numFmtId="166" fontId="2" fillId="2" borderId="0" xfId="0" applyNumberFormat="1" applyFont="1" applyFill="1" applyAlignment="1"/>
    <xf numFmtId="166" fontId="10" fillId="2" borderId="0" xfId="0" applyNumberFormat="1" applyFont="1" applyFill="1" applyBorder="1" applyAlignment="1">
      <alignment horizontal="left" vertical="center" wrapText="1"/>
    </xf>
    <xf numFmtId="173" fontId="18" fillId="2" borderId="0" xfId="12" applyNumberFormat="1" applyFont="1" applyFill="1" applyAlignment="1"/>
    <xf numFmtId="165" fontId="10" fillId="2" borderId="5" xfId="0" applyNumberFormat="1" applyFont="1" applyFill="1" applyBorder="1" applyAlignment="1">
      <alignment horizontal="center" vertical="center" wrapText="1"/>
    </xf>
    <xf numFmtId="10" fontId="10" fillId="2" borderId="11" xfId="0" applyNumberFormat="1" applyFont="1" applyFill="1" applyBorder="1" applyAlignment="1">
      <alignment horizontal="center"/>
    </xf>
    <xf numFmtId="167" fontId="10" fillId="2" borderId="11" xfId="0" applyNumberFormat="1" applyFont="1" applyFill="1" applyBorder="1" applyAlignment="1">
      <alignment horizontal="center"/>
    </xf>
    <xf numFmtId="0" fontId="2" fillId="5" borderId="0" xfId="0" applyFont="1" applyFill="1" applyBorder="1"/>
    <xf numFmtId="169" fontId="2" fillId="2" borderId="0" xfId="1" applyNumberFormat="1" applyFont="1" applyFill="1" applyAlignment="1">
      <alignment wrapText="1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166" fontId="10" fillId="2" borderId="9" xfId="0" applyNumberFormat="1" applyFont="1" applyFill="1" applyBorder="1" applyAlignment="1">
      <alignment horizontal="center" vertical="center"/>
    </xf>
    <xf numFmtId="165" fontId="10" fillId="2" borderId="19" xfId="0" applyNumberFormat="1" applyFont="1" applyFill="1" applyBorder="1" applyAlignment="1">
      <alignment horizontal="center" vertical="center"/>
    </xf>
    <xf numFmtId="10" fontId="10" fillId="2" borderId="20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10" fontId="18" fillId="2" borderId="20" xfId="0" applyNumberFormat="1" applyFont="1" applyFill="1" applyBorder="1" applyAlignment="1">
      <alignment horizontal="center" vertical="center"/>
    </xf>
    <xf numFmtId="165" fontId="18" fillId="2" borderId="20" xfId="0" applyNumberFormat="1" applyFont="1" applyFill="1" applyBorder="1" applyAlignment="1">
      <alignment horizontal="center" vertical="center"/>
    </xf>
    <xf numFmtId="10" fontId="18" fillId="2" borderId="19" xfId="0" applyNumberFormat="1" applyFont="1" applyFill="1" applyBorder="1" applyAlignment="1">
      <alignment horizontal="center" vertical="center"/>
    </xf>
    <xf numFmtId="0" fontId="18" fillId="2" borderId="21" xfId="0" applyFont="1" applyFill="1" applyBorder="1" applyAlignment="1">
      <alignment horizontal="center" vertical="center"/>
    </xf>
    <xf numFmtId="166" fontId="18" fillId="2" borderId="22" xfId="0" applyNumberFormat="1" applyFont="1" applyFill="1" applyBorder="1" applyAlignment="1">
      <alignment horizontal="center" vertical="center"/>
    </xf>
    <xf numFmtId="166" fontId="10" fillId="2" borderId="21" xfId="0" applyNumberFormat="1" applyFont="1" applyFill="1" applyBorder="1" applyAlignment="1">
      <alignment horizontal="left" vertical="center" wrapText="1"/>
    </xf>
    <xf numFmtId="165" fontId="18" fillId="2" borderId="22" xfId="0" applyNumberFormat="1" applyFont="1" applyFill="1" applyBorder="1" applyAlignment="1">
      <alignment horizontal="center" vertical="center"/>
    </xf>
    <xf numFmtId="165" fontId="18" fillId="2" borderId="23" xfId="0" applyNumberFormat="1" applyFont="1" applyFill="1" applyBorder="1" applyAlignment="1">
      <alignment horizontal="center" vertical="center"/>
    </xf>
    <xf numFmtId="165" fontId="10" fillId="2" borderId="22" xfId="0" applyNumberFormat="1" applyFont="1" applyFill="1" applyBorder="1" applyAlignment="1">
      <alignment horizontal="center" wrapText="1"/>
    </xf>
    <xf numFmtId="165" fontId="10" fillId="2" borderId="23" xfId="0" applyNumberFormat="1" applyFont="1" applyFill="1" applyBorder="1" applyAlignment="1">
      <alignment horizontal="center" vertical="center"/>
    </xf>
    <xf numFmtId="0" fontId="2" fillId="2" borderId="23" xfId="0" applyFont="1" applyFill="1" applyBorder="1" applyAlignment="1"/>
    <xf numFmtId="165" fontId="10" fillId="2" borderId="22" xfId="0" applyNumberFormat="1" applyFont="1" applyFill="1" applyBorder="1" applyAlignment="1">
      <alignment horizontal="center" vertical="center" wrapText="1"/>
    </xf>
    <xf numFmtId="167" fontId="18" fillId="2" borderId="19" xfId="0" applyNumberFormat="1" applyFont="1" applyFill="1" applyBorder="1" applyAlignment="1">
      <alignment horizontal="center" vertical="center"/>
    </xf>
    <xf numFmtId="10" fontId="18" fillId="2" borderId="9" xfId="0" applyNumberFormat="1" applyFont="1" applyFill="1" applyBorder="1" applyAlignment="1">
      <alignment horizontal="center"/>
    </xf>
    <xf numFmtId="168" fontId="18" fillId="2" borderId="1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37" fontId="18" fillId="2" borderId="0" xfId="0" applyNumberFormat="1" applyFont="1" applyFill="1" applyBorder="1" applyAlignment="1"/>
    <xf numFmtId="0" fontId="26" fillId="4" borderId="12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14" xfId="0" applyFont="1" applyFill="1" applyBorder="1" applyAlignment="1">
      <alignment horizontal="center" vertical="center" wrapText="1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 applyAlignment="1"/>
    <xf numFmtId="0" fontId="2" fillId="0" borderId="0" xfId="0" applyFont="1" applyAlignment="1"/>
    <xf numFmtId="0" fontId="16" fillId="0" borderId="0" xfId="0" applyFont="1" applyAlignment="1"/>
    <xf numFmtId="3" fontId="2" fillId="2" borderId="0" xfId="0" applyNumberFormat="1" applyFont="1" applyFill="1" applyAlignment="1">
      <alignment horizontal="center" vertical="center"/>
    </xf>
    <xf numFmtId="0" fontId="8" fillId="0" borderId="0" xfId="0" applyFont="1" applyAlignment="1"/>
    <xf numFmtId="0" fontId="3" fillId="2" borderId="0" xfId="0" applyFont="1" applyFill="1" applyAlignment="1"/>
    <xf numFmtId="0" fontId="5" fillId="2" borderId="0" xfId="0" applyFont="1" applyFill="1" applyAlignment="1"/>
    <xf numFmtId="0" fontId="2" fillId="2" borderId="0" xfId="0" applyFont="1" applyFill="1" applyAlignment="1">
      <alignment horizontal="center" vertical="center"/>
    </xf>
    <xf numFmtId="0" fontId="22" fillId="0" borderId="0" xfId="0" applyFont="1" applyAlignment="1"/>
    <xf numFmtId="0" fontId="24" fillId="2" borderId="0" xfId="0" applyFont="1" applyFill="1" applyAlignment="1">
      <alignment horizontal="left" vertical="center"/>
    </xf>
  </cellXfs>
  <cellStyles count="13">
    <cellStyle name="Comma" xfId="1" builtinId="3"/>
    <cellStyle name="Comma 2" xfId="8" xr:uid="{00000000-0005-0000-0000-000001000000}"/>
    <cellStyle name="Comma 3" xfId="4" xr:uid="{00000000-0005-0000-0000-000002000000}"/>
    <cellStyle name="Currency" xfId="12" builtinId="4"/>
    <cellStyle name="Hyperlink" xfId="10" builtinId="8"/>
    <cellStyle name="Normal" xfId="0" builtinId="0"/>
    <cellStyle name="Normal 2" xfId="7" xr:uid="{00000000-0005-0000-0000-000006000000}"/>
    <cellStyle name="Normal 3" xfId="6" xr:uid="{00000000-0005-0000-0000-000007000000}"/>
    <cellStyle name="Normal 4" xfId="3" xr:uid="{00000000-0005-0000-0000-000008000000}"/>
    <cellStyle name="Normal 5" xfId="2" xr:uid="{00000000-0005-0000-0000-000009000000}"/>
    <cellStyle name="Percent" xfId="11" builtinId="5"/>
    <cellStyle name="Percent 2" xfId="9" xr:uid="{00000000-0005-0000-0000-00000B000000}"/>
    <cellStyle name="Percent 3" xfId="5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="75" zoomScaleNormal="75" workbookViewId="0">
      <selection sqref="A1:F1"/>
    </sheetView>
  </sheetViews>
  <sheetFormatPr defaultColWidth="10.7265625" defaultRowHeight="21" customHeight="1" x14ac:dyDescent="0.3"/>
  <cols>
    <col min="1" max="1" width="3.6328125" style="9" bestFit="1" customWidth="1"/>
    <col min="2" max="2" width="7.7265625" style="9" customWidth="1"/>
    <col min="3" max="3" width="9.36328125" style="9" customWidth="1"/>
    <col min="4" max="4" width="23.6328125" style="9" customWidth="1"/>
    <col min="5" max="5" width="3.6328125" style="9" bestFit="1" customWidth="1"/>
    <col min="6" max="6" width="26.7265625" style="9" customWidth="1"/>
    <col min="7" max="16384" width="10.7265625" style="9"/>
  </cols>
  <sheetData>
    <row r="1" spans="1:8" ht="21.9" customHeight="1" thickBot="1" x14ac:dyDescent="0.35">
      <c r="A1" s="229" t="s">
        <v>294</v>
      </c>
      <c r="B1" s="230"/>
      <c r="C1" s="230"/>
      <c r="D1" s="230"/>
      <c r="E1" s="230"/>
      <c r="F1" s="231"/>
    </row>
    <row r="2" spans="1:8" ht="21.9" customHeight="1" x14ac:dyDescent="0.3">
      <c r="A2" s="233" t="s">
        <v>281</v>
      </c>
      <c r="B2" s="233"/>
      <c r="C2" s="233"/>
      <c r="D2" s="233"/>
      <c r="E2" s="233"/>
      <c r="F2" s="233"/>
    </row>
    <row r="3" spans="1:8" s="12" customFormat="1" ht="21" customHeight="1" x14ac:dyDescent="0.35">
      <c r="A3" s="233" t="s">
        <v>85</v>
      </c>
      <c r="B3" s="233"/>
      <c r="C3" s="233"/>
      <c r="D3" s="233"/>
      <c r="E3" s="233"/>
      <c r="F3" s="233"/>
      <c r="H3" s="10"/>
    </row>
    <row r="4" spans="1:8" s="12" customFormat="1" ht="21" customHeight="1" x14ac:dyDescent="0.35">
      <c r="A4" s="232">
        <v>43658</v>
      </c>
      <c r="B4" s="232"/>
      <c r="C4" s="232"/>
      <c r="D4" s="232"/>
      <c r="E4" s="232"/>
      <c r="F4" s="232"/>
      <c r="G4" s="10"/>
      <c r="H4" s="10"/>
    </row>
    <row r="5" spans="1:8" s="12" customFormat="1" ht="21" customHeight="1" x14ac:dyDescent="0.35">
      <c r="A5" s="11">
        <v>1</v>
      </c>
      <c r="B5" s="10" t="s">
        <v>101</v>
      </c>
      <c r="C5" s="10"/>
      <c r="D5" s="10"/>
      <c r="E5" s="11">
        <v>25</v>
      </c>
      <c r="F5" s="128" t="s">
        <v>120</v>
      </c>
      <c r="G5" s="131"/>
      <c r="H5" s="9"/>
    </row>
    <row r="6" spans="1:8" s="12" customFormat="1" ht="21" customHeight="1" x14ac:dyDescent="0.35">
      <c r="A6" s="11">
        <v>2</v>
      </c>
      <c r="B6" s="124" t="s">
        <v>60</v>
      </c>
      <c r="C6" s="10"/>
      <c r="D6" s="10"/>
      <c r="E6" s="11">
        <v>26</v>
      </c>
      <c r="F6" s="128" t="s">
        <v>26</v>
      </c>
      <c r="G6" s="132"/>
      <c r="H6" s="10"/>
    </row>
    <row r="7" spans="1:8" s="12" customFormat="1" ht="21" customHeight="1" x14ac:dyDescent="0.35">
      <c r="A7" s="11">
        <v>3</v>
      </c>
      <c r="B7" s="125" t="s">
        <v>75</v>
      </c>
      <c r="C7" s="10"/>
      <c r="D7" s="10"/>
      <c r="E7" s="11">
        <v>27</v>
      </c>
      <c r="F7" s="125" t="s">
        <v>7</v>
      </c>
      <c r="G7" s="10"/>
      <c r="H7" s="10"/>
    </row>
    <row r="8" spans="1:8" s="12" customFormat="1" ht="21" customHeight="1" x14ac:dyDescent="0.35">
      <c r="A8" s="11">
        <v>4</v>
      </c>
      <c r="B8" s="125" t="s">
        <v>96</v>
      </c>
      <c r="C8" s="10"/>
      <c r="D8" s="10"/>
      <c r="E8" s="11">
        <v>28</v>
      </c>
      <c r="F8" s="126" t="s">
        <v>129</v>
      </c>
      <c r="G8" s="10"/>
      <c r="H8" s="10"/>
    </row>
    <row r="9" spans="1:8" s="12" customFormat="1" ht="21" customHeight="1" x14ac:dyDescent="0.35">
      <c r="A9" s="11">
        <v>5</v>
      </c>
      <c r="B9" s="125" t="s">
        <v>74</v>
      </c>
      <c r="C9" s="10"/>
      <c r="D9" s="10"/>
      <c r="E9" s="11">
        <v>29</v>
      </c>
      <c r="F9" s="126" t="s">
        <v>130</v>
      </c>
      <c r="G9" s="10"/>
      <c r="H9" s="10"/>
    </row>
    <row r="10" spans="1:8" s="12" customFormat="1" ht="21" customHeight="1" x14ac:dyDescent="0.35">
      <c r="A10" s="11">
        <v>6</v>
      </c>
      <c r="B10" s="125" t="s">
        <v>107</v>
      </c>
      <c r="C10" s="10"/>
      <c r="D10" s="10"/>
      <c r="E10" s="11">
        <v>30</v>
      </c>
      <c r="F10" s="126" t="s">
        <v>178</v>
      </c>
      <c r="G10" s="10"/>
      <c r="H10" s="10"/>
    </row>
    <row r="11" spans="1:8" s="12" customFormat="1" ht="21" customHeight="1" x14ac:dyDescent="0.35">
      <c r="A11" s="11">
        <v>7</v>
      </c>
      <c r="B11" s="125" t="s">
        <v>87</v>
      </c>
      <c r="C11" s="10"/>
      <c r="D11" s="10"/>
      <c r="E11" s="11">
        <v>31</v>
      </c>
      <c r="F11" s="125" t="s">
        <v>59</v>
      </c>
      <c r="G11" s="10"/>
      <c r="H11" s="10"/>
    </row>
    <row r="12" spans="1:8" ht="21" customHeight="1" x14ac:dyDescent="0.35">
      <c r="A12" s="11">
        <v>8</v>
      </c>
      <c r="B12" s="125" t="s">
        <v>43</v>
      </c>
      <c r="C12" s="10"/>
      <c r="D12" s="10"/>
      <c r="E12" s="11">
        <v>32</v>
      </c>
      <c r="F12" s="125" t="s">
        <v>93</v>
      </c>
      <c r="G12" s="10"/>
      <c r="H12" s="8"/>
    </row>
    <row r="13" spans="1:8" ht="21" customHeight="1" x14ac:dyDescent="0.35">
      <c r="A13" s="11">
        <v>9</v>
      </c>
      <c r="B13" s="125" t="s">
        <v>31</v>
      </c>
      <c r="C13" s="10"/>
      <c r="D13" s="10"/>
      <c r="E13" s="11">
        <v>33</v>
      </c>
      <c r="F13" s="125" t="s">
        <v>11</v>
      </c>
      <c r="G13" s="10"/>
      <c r="H13" s="8"/>
    </row>
    <row r="14" spans="1:8" ht="21" customHeight="1" x14ac:dyDescent="0.35">
      <c r="A14" s="11">
        <v>10</v>
      </c>
      <c r="B14" s="125" t="s">
        <v>86</v>
      </c>
      <c r="C14" s="10"/>
      <c r="D14" s="10"/>
      <c r="E14" s="11">
        <v>34</v>
      </c>
      <c r="F14" s="125" t="s">
        <v>94</v>
      </c>
      <c r="G14" s="10"/>
      <c r="H14" s="8"/>
    </row>
    <row r="15" spans="1:8" ht="21" customHeight="1" x14ac:dyDescent="0.35">
      <c r="A15" s="11">
        <v>11</v>
      </c>
      <c r="B15" s="125" t="s">
        <v>239</v>
      </c>
      <c r="C15" s="10"/>
      <c r="D15" s="10"/>
      <c r="E15" s="11">
        <v>35</v>
      </c>
      <c r="F15" s="125" t="s">
        <v>57</v>
      </c>
      <c r="G15" s="10"/>
      <c r="H15" s="8"/>
    </row>
    <row r="16" spans="1:8" ht="21" customHeight="1" x14ac:dyDescent="0.35">
      <c r="A16" s="11">
        <v>12</v>
      </c>
      <c r="B16" s="125" t="s">
        <v>100</v>
      </c>
      <c r="C16" s="10"/>
      <c r="D16" s="10"/>
      <c r="E16" s="11">
        <v>36</v>
      </c>
      <c r="F16" s="125" t="s">
        <v>207</v>
      </c>
      <c r="G16" s="10"/>
      <c r="H16" s="8"/>
    </row>
    <row r="17" spans="1:8" ht="21" customHeight="1" x14ac:dyDescent="0.35">
      <c r="A17" s="11">
        <v>13</v>
      </c>
      <c r="B17" s="125" t="s">
        <v>214</v>
      </c>
      <c r="C17" s="10"/>
      <c r="D17" s="10"/>
      <c r="E17" s="11">
        <v>37</v>
      </c>
      <c r="F17" s="125" t="s">
        <v>152</v>
      </c>
      <c r="H17" s="8"/>
    </row>
    <row r="18" spans="1:8" ht="21" customHeight="1" x14ac:dyDescent="0.35">
      <c r="A18" s="11">
        <v>14</v>
      </c>
      <c r="B18" s="125" t="s">
        <v>95</v>
      </c>
      <c r="C18" s="10"/>
      <c r="D18" s="10"/>
      <c r="E18" s="11">
        <v>38</v>
      </c>
      <c r="F18" s="125" t="s">
        <v>164</v>
      </c>
      <c r="G18" s="10"/>
      <c r="H18" s="8"/>
    </row>
    <row r="19" spans="1:8" ht="21" customHeight="1" x14ac:dyDescent="0.35">
      <c r="A19" s="11">
        <v>15</v>
      </c>
      <c r="B19" s="125" t="s">
        <v>106</v>
      </c>
      <c r="C19" s="10"/>
      <c r="D19" s="10"/>
      <c r="E19" s="11">
        <v>39</v>
      </c>
      <c r="F19" s="125" t="s">
        <v>267</v>
      </c>
      <c r="G19" s="10"/>
      <c r="H19" s="13"/>
    </row>
    <row r="20" spans="1:8" ht="21" customHeight="1" x14ac:dyDescent="0.35">
      <c r="A20" s="11">
        <v>16</v>
      </c>
      <c r="B20" s="125" t="s">
        <v>105</v>
      </c>
      <c r="C20" s="10"/>
      <c r="D20" s="10"/>
      <c r="E20" s="11">
        <v>40</v>
      </c>
      <c r="F20" s="125" t="s">
        <v>34</v>
      </c>
      <c r="G20" s="10"/>
      <c r="H20" s="8"/>
    </row>
    <row r="21" spans="1:8" ht="21" customHeight="1" x14ac:dyDescent="0.35">
      <c r="A21" s="11">
        <v>17</v>
      </c>
      <c r="B21" s="125" t="s">
        <v>54</v>
      </c>
      <c r="C21" s="10"/>
      <c r="D21" s="10"/>
      <c r="E21" s="11">
        <v>41</v>
      </c>
      <c r="F21" s="125" t="s">
        <v>35</v>
      </c>
      <c r="G21" s="10"/>
    </row>
    <row r="22" spans="1:8" ht="21" customHeight="1" x14ac:dyDescent="0.35">
      <c r="A22" s="11">
        <v>18</v>
      </c>
      <c r="B22" s="125" t="s">
        <v>56</v>
      </c>
      <c r="C22" s="10"/>
      <c r="D22" s="10"/>
      <c r="E22" s="11">
        <v>42</v>
      </c>
      <c r="F22" s="127" t="s">
        <v>121</v>
      </c>
      <c r="G22" s="13"/>
      <c r="H22" s="13"/>
    </row>
    <row r="23" spans="1:8" ht="21" customHeight="1" x14ac:dyDescent="0.35">
      <c r="A23" s="11">
        <v>19</v>
      </c>
      <c r="B23" s="125" t="s">
        <v>9</v>
      </c>
      <c r="C23" s="10"/>
      <c r="D23" s="10"/>
      <c r="E23" s="11">
        <v>43</v>
      </c>
      <c r="F23" s="127" t="s">
        <v>158</v>
      </c>
      <c r="G23" s="13"/>
    </row>
    <row r="24" spans="1:8" ht="21" customHeight="1" x14ac:dyDescent="0.35">
      <c r="A24" s="11">
        <v>20</v>
      </c>
      <c r="B24" s="126" t="s">
        <v>14</v>
      </c>
      <c r="C24" s="10"/>
      <c r="D24" s="10"/>
      <c r="E24" s="11">
        <v>44</v>
      </c>
      <c r="F24" s="125" t="s">
        <v>36</v>
      </c>
    </row>
    <row r="25" spans="1:8" ht="21" customHeight="1" x14ac:dyDescent="0.35">
      <c r="A25" s="11">
        <v>21</v>
      </c>
      <c r="B25" s="125" t="s">
        <v>32</v>
      </c>
      <c r="C25" s="10"/>
      <c r="D25" s="123"/>
      <c r="E25" s="11">
        <v>45</v>
      </c>
      <c r="F25" s="125" t="s">
        <v>180</v>
      </c>
    </row>
    <row r="26" spans="1:8" ht="21" customHeight="1" x14ac:dyDescent="0.35">
      <c r="A26" s="11">
        <v>22</v>
      </c>
      <c r="B26" s="125" t="s">
        <v>204</v>
      </c>
      <c r="C26" s="12"/>
      <c r="D26" s="10"/>
      <c r="E26" s="11">
        <v>46</v>
      </c>
      <c r="F26" s="125" t="s">
        <v>12</v>
      </c>
    </row>
    <row r="27" spans="1:8" ht="21" customHeight="1" x14ac:dyDescent="0.35">
      <c r="A27" s="11">
        <v>23</v>
      </c>
      <c r="B27" s="125" t="s">
        <v>98</v>
      </c>
      <c r="C27" s="12"/>
      <c r="D27" s="12"/>
      <c r="E27" s="11">
        <v>47</v>
      </c>
      <c r="F27" s="128" t="s">
        <v>13</v>
      </c>
    </row>
    <row r="28" spans="1:8" ht="21" customHeight="1" x14ac:dyDescent="0.35">
      <c r="A28" s="11">
        <v>24</v>
      </c>
      <c r="B28" s="128" t="s">
        <v>99</v>
      </c>
      <c r="C28" s="131"/>
      <c r="D28" s="131"/>
      <c r="E28" s="11">
        <v>48</v>
      </c>
      <c r="F28" s="160" t="s">
        <v>203</v>
      </c>
    </row>
    <row r="29" spans="1:8" ht="21" customHeight="1" x14ac:dyDescent="0.35">
      <c r="C29" s="131"/>
      <c r="D29" s="131"/>
      <c r="E29" s="11">
        <v>49</v>
      </c>
      <c r="F29" s="160" t="s">
        <v>134</v>
      </c>
    </row>
    <row r="30" spans="1:8" ht="21" customHeight="1" x14ac:dyDescent="0.3">
      <c r="A30" s="234"/>
      <c r="B30" s="234"/>
      <c r="C30" s="234"/>
      <c r="D30" s="234"/>
      <c r="E30" s="234"/>
      <c r="F30" s="234"/>
    </row>
    <row r="31" spans="1:8" ht="21" customHeight="1" x14ac:dyDescent="0.35">
      <c r="D31" s="132"/>
      <c r="E31" s="206"/>
      <c r="F31" s="206"/>
    </row>
    <row r="33" spans="4:6" ht="21" customHeight="1" x14ac:dyDescent="0.3">
      <c r="D33" s="93"/>
      <c r="E33" s="93"/>
      <c r="F33" s="93"/>
    </row>
  </sheetData>
  <mergeCells count="5">
    <mergeCell ref="A1:F1"/>
    <mergeCell ref="A4:F4"/>
    <mergeCell ref="A3:F3"/>
    <mergeCell ref="A2:F2"/>
    <mergeCell ref="A30:F30"/>
  </mergeCells>
  <phoneticPr fontId="4"/>
  <hyperlinks>
    <hyperlink ref="B6" location="'Countywide AV'!A1" display="Countywide Assessed Value" xr:uid="{00000000-0004-0000-0000-000000000000}"/>
    <hyperlink ref="B7" location="'Unincorporated AV'!A1" display="Unincorporated Assessed Value" xr:uid="{00000000-0004-0000-0000-000001000000}"/>
    <hyperlink ref="B8" location="'Countywide NC'!A1" display="Countywide New Construction" xr:uid="{00000000-0004-0000-0000-000002000000}"/>
    <hyperlink ref="B9" location="'Unincorporated NC'!A1" display="Unincorporated New Construction" xr:uid="{00000000-0004-0000-0000-000003000000}"/>
    <hyperlink ref="B10" location="'Sales and Use Taxbase'!A1" display="Sales and Use Taxbase" xr:uid="{00000000-0004-0000-0000-000004000000}"/>
    <hyperlink ref="B11" location="'Local Sales Tax'!A1" display="Local and Option Sales Tax" xr:uid="{00000000-0004-0000-0000-000005000000}"/>
    <hyperlink ref="B12" location="'Transit Sales Tax'!A1" display="Metro Transit Sales Tax" xr:uid="{00000000-0004-0000-0000-000006000000}"/>
    <hyperlink ref="B13" location="'Mental Health Sales Tax'!A1" display="Mental Health Sales Tax" xr:uid="{00000000-0004-0000-0000-000007000000}"/>
    <hyperlink ref="B14" location="'CJ Sales Tax'!A1" display="Criminal Justice Sales Tax" xr:uid="{00000000-0004-0000-0000-000008000000}"/>
    <hyperlink ref="B16" location="'Hotel Sales Tax'!A1" display="Hotel Sales Tax" xr:uid="{00000000-0004-0000-0000-000009000000}"/>
    <hyperlink ref="B18" location="'Rental Car Sales Tax'!A1" display="Rental Car Sales Tax" xr:uid="{00000000-0004-0000-0000-00000A000000}"/>
    <hyperlink ref="B19" location="REET!A1" display="Real Estate Excise Tax (REET 1)" xr:uid="{00000000-0004-0000-0000-00000B000000}"/>
    <hyperlink ref="B20" location="'Investment Pool Nom'!A1" display="Investment Pool Nominal Rate of Return" xr:uid="{00000000-0004-0000-0000-00000C000000}"/>
    <hyperlink ref="B21" location="'Investment Pool Real'!A1" display="Investment Pool Real Rate of Return" xr:uid="{00000000-0004-0000-0000-00000D000000}"/>
    <hyperlink ref="B22" location="'CPI-U'!A1" display="National CPI-U" xr:uid="{00000000-0004-0000-0000-00000E000000}"/>
    <hyperlink ref="B23" location="'CPI-W'!A1" display="National CPI-W" xr:uid="{00000000-0004-0000-0000-00000F000000}"/>
    <hyperlink ref="B24" location="'Seattle CPI-U'!A1" display="Seattle CPI-U" xr:uid="{00000000-0004-0000-0000-000010000000}"/>
    <hyperlink ref="B25" location="'Seattle CPI-W'!A1" display="Seattle CPI-W" xr:uid="{00000000-0004-0000-0000-000011000000}"/>
    <hyperlink ref="B26" location="'COLA(new)'!A1" display="COLA Comparison" xr:uid="{00000000-0004-0000-0000-000012000000}"/>
    <hyperlink ref="B27" location="'Pharmaceuticals PPI'!A1" display="Pharmaceuticals PPI" xr:uid="{00000000-0004-0000-0000-000013000000}"/>
    <hyperlink ref="B28" location="'Transportation CPI'!A1" display="Transportation CPI" xr:uid="{00000000-0004-0000-0000-000014000000}"/>
    <hyperlink ref="F5" location="'Retail Gas'!A1" display="Retail Gas Prices" xr:uid="{00000000-0004-0000-0000-000015000000}"/>
    <hyperlink ref="F6" location="'Diesel and Gas'!A1" display="Diesel &amp; Gas Wholesale" xr:uid="{00000000-0004-0000-0000-000016000000}"/>
    <hyperlink ref="F8" location="Gambling!A1" display="Gambling Tax" xr:uid="{00000000-0004-0000-0000-000017000000}"/>
    <hyperlink ref="F9" location="'E911'!A1" display="E-911 Tax" xr:uid="{00000000-0004-0000-0000-000018000000}"/>
    <hyperlink ref="F10" location="Delinquencies!A1" display="P&amp;I on Property Taxes" xr:uid="{00000000-0004-0000-0000-000019000000}"/>
    <hyperlink ref="F11" location="CX!A1" display="Current Expense" xr:uid="{00000000-0004-0000-0000-00001A000000}"/>
    <hyperlink ref="F12" location="'DD-MH'!A1" display="DD/MH" xr:uid="{00000000-0004-0000-0000-00001B000000}"/>
    <hyperlink ref="F13" location="Veterans!A1" display="Veteran's Aid" xr:uid="{00000000-0004-0000-0000-00001C000000}"/>
    <hyperlink ref="F14" location="AFIS!A1" display="AFIS" xr:uid="{00000000-0004-0000-0000-00001E000000}"/>
    <hyperlink ref="F15" location="Parks!A1" display="Parks" xr:uid="{00000000-0004-0000-0000-00001F000000}"/>
    <hyperlink ref="F16" location="VSHSL!Print_Area" display="VSHSL" xr:uid="{00000000-0004-0000-0000-000021000000}"/>
    <hyperlink ref="F17" location="PSERN!A1" display="PSERN" xr:uid="{00000000-0004-0000-0000-000022000000}"/>
    <hyperlink ref="F18" location="BSFK!A1" display="BSFK" xr:uid="{00000000-0004-0000-0000-000023000000}"/>
    <hyperlink ref="F20" location="EMS!A1" display="EMS" xr:uid="{00000000-0004-0000-0000-000024000000}"/>
    <hyperlink ref="F21" location="CF!A1" display="Conservation Futures" xr:uid="{00000000-0004-0000-0000-000025000000}"/>
    <hyperlink ref="F22" location="Roads!A1" display="UAL/Roads" xr:uid="{00000000-0004-0000-0000-000026000000}"/>
    <hyperlink ref="F23" location="Roads2!A1" display="Roads addendum" xr:uid="{00000000-0004-0000-0000-000027000000}"/>
    <hyperlink ref="F24" location="Flood!A1" display="Flood" xr:uid="{00000000-0004-0000-0000-000028000000}"/>
    <hyperlink ref="F25" location="'Marine(Base)'!A1" display="Marine (Base)" xr:uid="{00000000-0004-0000-0000-000029000000}"/>
    <hyperlink ref="F26" location="Transit!A1" display="Transit" xr:uid="{00000000-0004-0000-0000-00002A000000}"/>
    <hyperlink ref="F27" location="UTGO!A1" display="UTGO" xr:uid="{00000000-0004-0000-0000-00002B000000}"/>
    <hyperlink ref="F7" location="Docs!A1" display="Recorded Documents" xr:uid="{00000000-0004-0000-0000-00002C000000}"/>
    <hyperlink ref="F29" location="Appendix!A1" display="Appendix" xr:uid="{00000000-0004-0000-0000-00002D000000}"/>
    <hyperlink ref="F28" location="'KC I+P Index'!Print_Area" display="KC I+P Index" xr:uid="{00000000-0004-0000-0000-00002E000000}"/>
    <hyperlink ref="B17" location="'Hotel Sales Tax'!A1" display="Hotel Sales Tax" xr:uid="{D3B9421C-4F39-47BB-9696-FA089357E5C4}"/>
    <hyperlink ref="B15" location="'Health Thru Housing Sales Tax'!A1" display="Health Through Housing Sales Tax" xr:uid="{EF038C11-8F8A-4590-8348-7E161A621851}"/>
    <hyperlink ref="F19" location="CCC!Print_Area" display="Crisis Care Centers" xr:uid="{4C8B8304-E1C4-472B-93D2-C482D8A9EB5A}"/>
  </hyperlinks>
  <pageMargins left="0.75" right="0.75" top="1" bottom="1" header="0.5" footer="0.5"/>
  <pageSetup scale="9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Headings!E10</f>
        <v>July 2023 Criminal Justice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39">
        <v>11528619.639012897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12564407.029012896</v>
      </c>
      <c r="C6" s="45">
        <v>8.9844874966200639E-2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13243627.939012896</v>
      </c>
      <c r="C7" s="45">
        <v>5.4059129764865821E-2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13671507.870000001</v>
      </c>
      <c r="C8" s="45">
        <v>3.2308362403224988E-2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14808959.630000001</v>
      </c>
      <c r="C9" s="45">
        <v>8.3198705718186439E-2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15478453.23</v>
      </c>
      <c r="C10" s="45">
        <v>4.5208685601636711E-2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14206604.679898031</v>
      </c>
      <c r="C11" s="45">
        <v>-8.2168969418526916E-2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16633928.9</v>
      </c>
      <c r="C12" s="45">
        <v>0.1708588557782964</v>
      </c>
      <c r="D12" s="46">
        <v>-2.2878323338505147E-2</v>
      </c>
      <c r="E12" s="47">
        <v>-389466.75000000186</v>
      </c>
    </row>
    <row r="13" spans="1:5" s="53" customFormat="1" ht="18" customHeight="1" thickBot="1" x14ac:dyDescent="0.4">
      <c r="A13" s="48">
        <v>2022</v>
      </c>
      <c r="B13" s="49">
        <v>18185171.030000001</v>
      </c>
      <c r="C13" s="50">
        <v>9.3257710750465073E-2</v>
      </c>
      <c r="D13" s="55">
        <v>-3.1655229372014149E-2</v>
      </c>
      <c r="E13" s="77">
        <v>-594473.96999999881</v>
      </c>
    </row>
    <row r="14" spans="1:5" s="53" customFormat="1" ht="18" customHeight="1" thickTop="1" x14ac:dyDescent="0.35">
      <c r="A14" s="43">
        <v>2023</v>
      </c>
      <c r="B14" s="44">
        <v>18763882.82154572</v>
      </c>
      <c r="C14" s="45">
        <v>3.1823280110537366E-2</v>
      </c>
      <c r="D14" s="46">
        <v>-1.4811372659558009E-2</v>
      </c>
      <c r="E14" s="47">
        <v>-282097.1063789539</v>
      </c>
    </row>
    <row r="15" spans="1:5" s="53" customFormat="1" ht="18" customHeight="1" x14ac:dyDescent="0.35">
      <c r="A15" s="43">
        <v>2024</v>
      </c>
      <c r="B15" s="44">
        <v>19201949.100981865</v>
      </c>
      <c r="C15" s="45">
        <v>2.334624894017856E-2</v>
      </c>
      <c r="D15" s="46">
        <v>-2.0770381898698842E-2</v>
      </c>
      <c r="E15" s="47">
        <v>-407291.41424469277</v>
      </c>
    </row>
    <row r="16" spans="1:5" s="53" customFormat="1" ht="18" customHeight="1" x14ac:dyDescent="0.35">
      <c r="A16" s="43">
        <v>2025</v>
      </c>
      <c r="B16" s="44">
        <v>20081829.534568783</v>
      </c>
      <c r="C16" s="45">
        <v>4.5822454218563013E-2</v>
      </c>
      <c r="D16" s="46">
        <v>-2.4828202392637055E-2</v>
      </c>
      <c r="E16" s="47">
        <v>-511290.14325685054</v>
      </c>
    </row>
    <row r="17" spans="1:10" s="53" customFormat="1" ht="18" customHeight="1" x14ac:dyDescent="0.35">
      <c r="A17" s="43">
        <v>2026</v>
      </c>
      <c r="B17" s="44">
        <v>21095993.046092574</v>
      </c>
      <c r="C17" s="45">
        <v>5.050154966100151E-2</v>
      </c>
      <c r="D17" s="46">
        <v>-2.3390538521224857E-2</v>
      </c>
      <c r="E17" s="47">
        <v>-505265.05983358622</v>
      </c>
    </row>
    <row r="18" spans="1:10" s="53" customFormat="1" ht="18" customHeight="1" x14ac:dyDescent="0.35">
      <c r="A18" s="43">
        <v>2027</v>
      </c>
      <c r="B18" s="44">
        <v>21190595.228522383</v>
      </c>
      <c r="C18" s="45">
        <v>4.4843673499093128E-3</v>
      </c>
      <c r="D18" s="46">
        <v>-5.9421097472437734E-2</v>
      </c>
      <c r="E18" s="47">
        <v>-1338716.4236719683</v>
      </c>
    </row>
    <row r="19" spans="1:10" s="53" customFormat="1" ht="18" customHeight="1" x14ac:dyDescent="0.35">
      <c r="A19" s="43">
        <v>2028</v>
      </c>
      <c r="B19" s="44">
        <v>21362617.263579201</v>
      </c>
      <c r="C19" s="45">
        <v>8.117848186976806E-3</v>
      </c>
      <c r="D19" s="46">
        <v>-6.2241116043939115E-2</v>
      </c>
      <c r="E19" s="47">
        <v>-1417883.8109167852</v>
      </c>
    </row>
    <row r="20" spans="1:10" s="53" customFormat="1" ht="18" customHeight="1" x14ac:dyDescent="0.35">
      <c r="A20" s="43">
        <v>2029</v>
      </c>
      <c r="B20" s="44">
        <v>19863862.542069308</v>
      </c>
      <c r="C20" s="45">
        <v>-7.0157823033467737E-2</v>
      </c>
      <c r="D20" s="46">
        <v>-0.13661788105490458</v>
      </c>
      <c r="E20" s="47">
        <v>-3143172.3573093526</v>
      </c>
      <c r="J20" s="29"/>
    </row>
    <row r="21" spans="1:10" s="53" customFormat="1" ht="18" customHeight="1" x14ac:dyDescent="0.35">
      <c r="A21" s="43">
        <v>2030</v>
      </c>
      <c r="B21" s="44">
        <v>20792605.274940234</v>
      </c>
      <c r="C21" s="45">
        <v>4.6755394672308048E-2</v>
      </c>
      <c r="D21" s="46">
        <v>-2.3633037316036165E-2</v>
      </c>
      <c r="E21" s="47">
        <v>-503286.60753685236</v>
      </c>
    </row>
    <row r="22" spans="1:10" s="53" customFormat="1" ht="18" customHeight="1" x14ac:dyDescent="0.35">
      <c r="A22" s="43">
        <v>2031</v>
      </c>
      <c r="B22" s="44">
        <v>21880807.582042228</v>
      </c>
      <c r="C22" s="45">
        <v>5.2336024885420329E-2</v>
      </c>
      <c r="D22" s="46">
        <v>-1.9145763171419139E-2</v>
      </c>
      <c r="E22" s="47">
        <v>-427101.95280360058</v>
      </c>
    </row>
    <row r="23" spans="1:10" s="53" customFormat="1" ht="18" customHeight="1" x14ac:dyDescent="0.35">
      <c r="A23" s="43">
        <v>2032</v>
      </c>
      <c r="B23" s="44">
        <v>22933363.293418445</v>
      </c>
      <c r="C23" s="45">
        <v>4.8104061398540843E-2</v>
      </c>
      <c r="D23" s="46">
        <v>-1.9004359015033612E-2</v>
      </c>
      <c r="E23" s="47">
        <v>-444277.07039831579</v>
      </c>
    </row>
    <row r="24" spans="1:10" ht="18" customHeight="1" x14ac:dyDescent="0.35">
      <c r="A24" s="25" t="s">
        <v>4</v>
      </c>
      <c r="B24" s="3"/>
      <c r="C24" s="3"/>
    </row>
    <row r="25" spans="1:10" s="29" customFormat="1" ht="21.75" customHeight="1" x14ac:dyDescent="0.35">
      <c r="A25" s="54" t="s">
        <v>140</v>
      </c>
      <c r="B25" s="30"/>
      <c r="C25" s="30"/>
    </row>
    <row r="26" spans="1:10" ht="21.75" customHeight="1" x14ac:dyDescent="0.35">
      <c r="A26" s="72" t="s">
        <v>146</v>
      </c>
      <c r="B26" s="3"/>
      <c r="C26" s="3"/>
    </row>
    <row r="27" spans="1:10" ht="21.75" customHeight="1" x14ac:dyDescent="0.35">
      <c r="A27" s="113" t="s">
        <v>209</v>
      </c>
      <c r="B27" s="3"/>
      <c r="C27" s="3"/>
    </row>
    <row r="28" spans="1:10" ht="21.75" customHeight="1" x14ac:dyDescent="0.35">
      <c r="A28" s="113" t="s">
        <v>282</v>
      </c>
    </row>
    <row r="29" spans="1:10" ht="21.75" customHeight="1" x14ac:dyDescent="0.35">
      <c r="A29" s="72" t="s">
        <v>283</v>
      </c>
    </row>
    <row r="30" spans="1:10" ht="21.75" customHeight="1" x14ac:dyDescent="0.35">
      <c r="A30" s="235" t="str">
        <f>Headings!F10</f>
        <v>Page 10</v>
      </c>
      <c r="B30" s="238"/>
      <c r="C30" s="238"/>
      <c r="D30" s="238"/>
      <c r="E30" s="237"/>
    </row>
    <row r="32" spans="1:10" ht="21.75" customHeight="1" x14ac:dyDescent="0.35">
      <c r="A32" s="113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01E25-571F-41DD-B575-7BE923B25736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90" customWidth="1"/>
    <col min="2" max="2" width="20.7265625" style="190" customWidth="1"/>
    <col min="3" max="3" width="10.7265625" style="190" customWidth="1"/>
    <col min="4" max="5" width="17.7265625" style="165" customWidth="1"/>
    <col min="6" max="16384" width="10.7265625" style="165"/>
  </cols>
  <sheetData>
    <row r="1" spans="1:5" ht="23.4" x14ac:dyDescent="0.35">
      <c r="A1" s="236" t="str">
        <f>+Headings!E11</f>
        <v>July 2023 Health Through Housing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105" t="s">
        <v>79</v>
      </c>
      <c r="C5" s="78" t="s">
        <v>79</v>
      </c>
      <c r="D5" s="82" t="s">
        <v>79</v>
      </c>
      <c r="E5" s="102" t="s">
        <v>79</v>
      </c>
    </row>
    <row r="6" spans="1:5" s="53" customFormat="1" ht="18" customHeight="1" x14ac:dyDescent="0.35">
      <c r="A6" s="43">
        <v>2014</v>
      </c>
      <c r="B6" s="85" t="s">
        <v>79</v>
      </c>
      <c r="C6" s="86" t="s">
        <v>79</v>
      </c>
      <c r="D6" s="75" t="s">
        <v>79</v>
      </c>
      <c r="E6" s="76" t="s">
        <v>79</v>
      </c>
    </row>
    <row r="7" spans="1:5" s="53" customFormat="1" ht="18" customHeight="1" x14ac:dyDescent="0.35">
      <c r="A7" s="43">
        <v>2015</v>
      </c>
      <c r="B7" s="85" t="s">
        <v>79</v>
      </c>
      <c r="C7" s="86" t="s">
        <v>79</v>
      </c>
      <c r="D7" s="75" t="s">
        <v>79</v>
      </c>
      <c r="E7" s="76" t="s">
        <v>79</v>
      </c>
    </row>
    <row r="8" spans="1:5" s="53" customFormat="1" ht="18" customHeight="1" x14ac:dyDescent="0.35">
      <c r="A8" s="43">
        <v>2016</v>
      </c>
      <c r="B8" s="85" t="s">
        <v>79</v>
      </c>
      <c r="C8" s="86" t="s">
        <v>79</v>
      </c>
      <c r="D8" s="75" t="s">
        <v>79</v>
      </c>
      <c r="E8" s="76" t="s">
        <v>79</v>
      </c>
    </row>
    <row r="9" spans="1:5" s="53" customFormat="1" ht="18" customHeight="1" x14ac:dyDescent="0.35">
      <c r="A9" s="43">
        <v>2017</v>
      </c>
      <c r="B9" s="85" t="s">
        <v>79</v>
      </c>
      <c r="C9" s="86" t="s">
        <v>79</v>
      </c>
      <c r="D9" s="75" t="s">
        <v>79</v>
      </c>
      <c r="E9" s="76" t="s">
        <v>79</v>
      </c>
    </row>
    <row r="10" spans="1:5" s="53" customFormat="1" ht="18" customHeight="1" x14ac:dyDescent="0.35">
      <c r="A10" s="43">
        <v>2018</v>
      </c>
      <c r="B10" s="85" t="s">
        <v>79</v>
      </c>
      <c r="C10" s="86" t="s">
        <v>79</v>
      </c>
      <c r="D10" s="75" t="s">
        <v>79</v>
      </c>
      <c r="E10" s="76" t="s">
        <v>79</v>
      </c>
    </row>
    <row r="11" spans="1:5" s="53" customFormat="1" ht="18" customHeight="1" x14ac:dyDescent="0.35">
      <c r="A11" s="43">
        <v>2019</v>
      </c>
      <c r="B11" s="85" t="s">
        <v>79</v>
      </c>
      <c r="C11" s="86" t="s">
        <v>79</v>
      </c>
      <c r="D11" s="75" t="s">
        <v>79</v>
      </c>
      <c r="E11" s="76" t="s">
        <v>79</v>
      </c>
    </row>
    <row r="12" spans="1:5" s="53" customFormat="1" ht="18" customHeight="1" x14ac:dyDescent="0.35">
      <c r="A12" s="43">
        <v>2020</v>
      </c>
      <c r="B12" s="85" t="s">
        <v>79</v>
      </c>
      <c r="C12" s="86" t="s">
        <v>79</v>
      </c>
      <c r="D12" s="75" t="s">
        <v>79</v>
      </c>
      <c r="E12" s="76" t="s">
        <v>79</v>
      </c>
    </row>
    <row r="13" spans="1:5" s="53" customFormat="1" ht="18" customHeight="1" x14ac:dyDescent="0.35">
      <c r="A13" s="43">
        <v>2021</v>
      </c>
      <c r="B13" s="44">
        <v>61167274.009999998</v>
      </c>
      <c r="C13" s="86" t="s">
        <v>79</v>
      </c>
      <c r="D13" s="46">
        <v>0</v>
      </c>
      <c r="E13" s="76">
        <v>0</v>
      </c>
    </row>
    <row r="14" spans="1:5" s="53" customFormat="1" ht="18" customHeight="1" thickBot="1" x14ac:dyDescent="0.4">
      <c r="A14" s="48">
        <v>2022</v>
      </c>
      <c r="B14" s="49">
        <v>67775392.711200401</v>
      </c>
      <c r="C14" s="57">
        <v>0.10803356546705145</v>
      </c>
      <c r="D14" s="55">
        <v>-2.9903978830008171E-3</v>
      </c>
      <c r="E14" s="192">
        <v>-203283.28879959881</v>
      </c>
    </row>
    <row r="15" spans="1:5" s="53" customFormat="1" ht="18" customHeight="1" thickTop="1" x14ac:dyDescent="0.35">
      <c r="A15" s="43">
        <v>2023</v>
      </c>
      <c r="B15" s="44">
        <v>70505413.02246654</v>
      </c>
      <c r="C15" s="56">
        <v>4.0280405646620165E-2</v>
      </c>
      <c r="D15" s="46">
        <v>5.6619730893134879E-3</v>
      </c>
      <c r="E15" s="76">
        <v>396952.21840578318</v>
      </c>
    </row>
    <row r="16" spans="1:5" s="53" customFormat="1" ht="18" customHeight="1" x14ac:dyDescent="0.35">
      <c r="A16" s="43">
        <v>2024</v>
      </c>
      <c r="B16" s="44">
        <v>72290393.690616891</v>
      </c>
      <c r="C16" s="56">
        <v>2.5316930879925037E-2</v>
      </c>
      <c r="D16" s="46">
        <v>1.5243078539488586E-3</v>
      </c>
      <c r="E16" s="76">
        <v>110025.10273942351</v>
      </c>
    </row>
    <row r="17" spans="1:5" ht="18" customHeight="1" x14ac:dyDescent="0.35">
      <c r="A17" s="43">
        <v>2025</v>
      </c>
      <c r="B17" s="44">
        <v>75600647.715042382</v>
      </c>
      <c r="C17" s="56">
        <v>4.5791063728224612E-2</v>
      </c>
      <c r="D17" s="46">
        <v>-2.6232304244736548E-3</v>
      </c>
      <c r="E17" s="76">
        <v>-198839.52107729018</v>
      </c>
    </row>
    <row r="18" spans="1:5" ht="18" customHeight="1" x14ac:dyDescent="0.35">
      <c r="A18" s="43">
        <v>2026</v>
      </c>
      <c r="B18" s="44">
        <v>79416096.629801631</v>
      </c>
      <c r="C18" s="56">
        <v>5.0468468592235194E-2</v>
      </c>
      <c r="D18" s="46">
        <v>-1.153910951797732E-3</v>
      </c>
      <c r="E18" s="76">
        <v>-91744.969174861908</v>
      </c>
    </row>
    <row r="19" spans="1:5" ht="18" customHeight="1" x14ac:dyDescent="0.35">
      <c r="A19" s="43">
        <v>2027</v>
      </c>
      <c r="B19" s="44">
        <v>83189404.994455427</v>
      </c>
      <c r="C19" s="56">
        <v>4.7513143113077971E-2</v>
      </c>
      <c r="D19" s="46">
        <v>3.2294921479663063E-3</v>
      </c>
      <c r="E19" s="76">
        <v>267794.68937696517</v>
      </c>
    </row>
    <row r="20" spans="1:5" ht="18" customHeight="1" x14ac:dyDescent="0.35">
      <c r="A20" s="43">
        <v>2028</v>
      </c>
      <c r="B20" s="44">
        <v>86973759.557764024</v>
      </c>
      <c r="C20" s="56">
        <v>4.5490823784120282E-2</v>
      </c>
      <c r="D20" s="46">
        <v>-1.9160720425018818E-3</v>
      </c>
      <c r="E20" s="76">
        <v>-166967.91166745126</v>
      </c>
    </row>
    <row r="21" spans="1:5" ht="18" customHeight="1" x14ac:dyDescent="0.35">
      <c r="A21" s="43">
        <v>2029</v>
      </c>
      <c r="B21" s="44">
        <v>91343523.434108511</v>
      </c>
      <c r="C21" s="56">
        <v>5.0242324795012339E-2</v>
      </c>
      <c r="D21" s="46">
        <v>1.6535686238192682E-3</v>
      </c>
      <c r="E21" s="76">
        <v>150793.43704356253</v>
      </c>
    </row>
    <row r="22" spans="1:5" ht="18" customHeight="1" x14ac:dyDescent="0.35">
      <c r="A22" s="43">
        <v>2030</v>
      </c>
      <c r="B22" s="44">
        <v>95612010.49081701</v>
      </c>
      <c r="C22" s="56">
        <v>4.6730046052883223E-2</v>
      </c>
      <c r="D22" s="46">
        <v>6.7246186557645693E-4</v>
      </c>
      <c r="E22" s="76">
        <v>64252.22377589345</v>
      </c>
    </row>
    <row r="23" spans="1:5" ht="18" customHeight="1" x14ac:dyDescent="0.35">
      <c r="A23" s="43">
        <v>2031</v>
      </c>
      <c r="B23" s="44">
        <v>100613371.25364812</v>
      </c>
      <c r="C23" s="56">
        <v>5.2308917437851266E-2</v>
      </c>
      <c r="D23" s="46">
        <v>5.2691195254448431E-3</v>
      </c>
      <c r="E23" s="76">
        <v>527365.12909467518</v>
      </c>
    </row>
    <row r="24" spans="1:5" ht="18" customHeight="1" x14ac:dyDescent="0.35">
      <c r="A24" s="43">
        <v>2032</v>
      </c>
      <c r="B24" s="44">
        <v>105450900.82072833</v>
      </c>
      <c r="C24" s="56">
        <v>4.8080384414162181E-2</v>
      </c>
      <c r="D24" s="46">
        <v>5.4140333265642049E-3</v>
      </c>
      <c r="E24" s="76">
        <v>567840.38459329307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241</v>
      </c>
      <c r="B26" s="3"/>
      <c r="C26" s="3"/>
    </row>
    <row r="27" spans="1:5" ht="21.75" customHeight="1" x14ac:dyDescent="0.35">
      <c r="A27" s="30" t="s">
        <v>240</v>
      </c>
      <c r="B27" s="3"/>
      <c r="C27" s="3"/>
    </row>
    <row r="28" spans="1:5" ht="21.75" customHeight="1" x14ac:dyDescent="0.35">
      <c r="A28" s="30"/>
      <c r="B28" s="165"/>
      <c r="C28" s="165"/>
    </row>
    <row r="29" spans="1:5" ht="21.75" customHeight="1" x14ac:dyDescent="0.35">
      <c r="A29" s="3"/>
      <c r="B29" s="165"/>
      <c r="C29" s="165"/>
    </row>
    <row r="30" spans="1:5" ht="21.75" customHeight="1" x14ac:dyDescent="0.35">
      <c r="A30" s="235" t="str">
        <f>+Headings!F11</f>
        <v>Page 11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Headings!E12</f>
        <v>July 2023 Hotel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39">
        <v>23237103.519999899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26115934.079999898</v>
      </c>
      <c r="C6" s="45">
        <v>0.12388938911952696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28699357.100000001</v>
      </c>
      <c r="C7" s="45">
        <v>9.8921333316526416E-2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31591980.010000002</v>
      </c>
      <c r="C8" s="45">
        <v>0.10079051248154958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34525943.560000002</v>
      </c>
      <c r="C9" s="45">
        <v>9.2870518057788676E-2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35876830.18</v>
      </c>
      <c r="C10" s="45">
        <v>3.912671112528443E-2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9807758.7000000011</v>
      </c>
      <c r="C11" s="45">
        <v>-0.72662694416444118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18928365.68</v>
      </c>
      <c r="C12" s="45">
        <v>0.9299379459651671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2022</v>
      </c>
      <c r="B13" s="49">
        <v>33057655.359999999</v>
      </c>
      <c r="C13" s="50">
        <v>0.74646115353367359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2023</v>
      </c>
      <c r="B14" s="44">
        <v>37564923.998987198</v>
      </c>
      <c r="C14" s="45">
        <v>0.13634568422662618</v>
      </c>
      <c r="D14" s="46">
        <v>4.1426092998015474E-2</v>
      </c>
      <c r="E14" s="47">
        <v>1494266.4155509993</v>
      </c>
    </row>
    <row r="15" spans="1:5" s="53" customFormat="1" ht="18" customHeight="1" x14ac:dyDescent="0.35">
      <c r="A15" s="43">
        <v>2024</v>
      </c>
      <c r="B15" s="44">
        <v>40055514.732247099</v>
      </c>
      <c r="C15" s="45">
        <v>6.630096558499754E-2</v>
      </c>
      <c r="D15" s="46">
        <v>3.956723434070808E-2</v>
      </c>
      <c r="E15" s="47">
        <v>1524563.1890790015</v>
      </c>
    </row>
    <row r="16" spans="1:5" s="53" customFormat="1" ht="18" customHeight="1" x14ac:dyDescent="0.35">
      <c r="A16" s="43">
        <v>2025</v>
      </c>
      <c r="B16" s="44">
        <v>42566064.718566902</v>
      </c>
      <c r="C16" s="45">
        <v>6.267676256569632E-2</v>
      </c>
      <c r="D16" s="46">
        <v>4.9464183075456969E-2</v>
      </c>
      <c r="E16" s="47">
        <v>2006257.7189349979</v>
      </c>
    </row>
    <row r="17" spans="1:5" s="53" customFormat="1" ht="18" customHeight="1" x14ac:dyDescent="0.35">
      <c r="A17" s="43">
        <v>2026</v>
      </c>
      <c r="B17" s="44">
        <v>44843576.6625323</v>
      </c>
      <c r="C17" s="45">
        <v>5.3505344199036742E-2</v>
      </c>
      <c r="D17" s="46">
        <v>5.7704906042112425E-2</v>
      </c>
      <c r="E17" s="47">
        <v>2446518.2709483057</v>
      </c>
    </row>
    <row r="18" spans="1:5" s="53" customFormat="1" ht="18" customHeight="1" x14ac:dyDescent="0.35">
      <c r="A18" s="43">
        <v>2027</v>
      </c>
      <c r="B18" s="44">
        <v>47230214.658105403</v>
      </c>
      <c r="C18" s="45">
        <v>5.3221401440246563E-2</v>
      </c>
      <c r="D18" s="46">
        <v>6.0400999904009156E-2</v>
      </c>
      <c r="E18" s="47">
        <v>2690257.9225111976</v>
      </c>
    </row>
    <row r="19" spans="1:5" s="53" customFormat="1" ht="18" customHeight="1" x14ac:dyDescent="0.35">
      <c r="A19" s="43">
        <v>2028</v>
      </c>
      <c r="B19" s="44">
        <v>49847721.192310095</v>
      </c>
      <c r="C19" s="45">
        <v>5.5420170184542927E-2</v>
      </c>
      <c r="D19" s="46">
        <v>6.4225856350185184E-2</v>
      </c>
      <c r="E19" s="47">
        <v>3008301.8201240972</v>
      </c>
    </row>
    <row r="20" spans="1:5" s="53" customFormat="1" ht="18" customHeight="1" x14ac:dyDescent="0.35">
      <c r="A20" s="43">
        <v>2029</v>
      </c>
      <c r="B20" s="44">
        <v>52602607.401097603</v>
      </c>
      <c r="C20" s="45">
        <v>5.5266041112677744E-2</v>
      </c>
      <c r="D20" s="46">
        <v>7.2832670656058474E-2</v>
      </c>
      <c r="E20" s="47">
        <v>3571095.9269642979</v>
      </c>
    </row>
    <row r="21" spans="1:5" s="53" customFormat="1" ht="18" customHeight="1" x14ac:dyDescent="0.35">
      <c r="A21" s="43">
        <v>2030</v>
      </c>
      <c r="B21" s="44">
        <v>55479440.322957106</v>
      </c>
      <c r="C21" s="45">
        <v>5.4689930100298989E-2</v>
      </c>
      <c r="D21" s="46">
        <v>7.7822049105842783E-2</v>
      </c>
      <c r="E21" s="47">
        <v>4005785.308214508</v>
      </c>
    </row>
    <row r="22" spans="1:5" s="53" customFormat="1" ht="18" customHeight="1" x14ac:dyDescent="0.35">
      <c r="A22" s="43">
        <v>2031</v>
      </c>
      <c r="B22" s="44">
        <v>58526300.3774698</v>
      </c>
      <c r="C22" s="45">
        <v>5.4918723706949946E-2</v>
      </c>
      <c r="D22" s="46">
        <v>8.3251503955959372E-2</v>
      </c>
      <c r="E22" s="47">
        <v>4497942.0841872022</v>
      </c>
    </row>
    <row r="23" spans="1:5" s="53" customFormat="1" ht="18" customHeight="1" x14ac:dyDescent="0.35">
      <c r="A23" s="43">
        <v>2032</v>
      </c>
      <c r="B23" s="44">
        <v>61746405.783642106</v>
      </c>
      <c r="C23" s="45">
        <v>5.5019801104870592E-2</v>
      </c>
      <c r="D23" s="46">
        <v>9.2615741452853451E-2</v>
      </c>
      <c r="E23" s="47">
        <v>5233943.5876117051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26" t="s">
        <v>124</v>
      </c>
      <c r="B25" s="3"/>
      <c r="C25" s="3"/>
    </row>
    <row r="26" spans="1:5" ht="21.75" customHeight="1" x14ac:dyDescent="0.35">
      <c r="A26" s="113" t="s">
        <v>242</v>
      </c>
      <c r="B26" s="3"/>
      <c r="C26" s="3"/>
    </row>
    <row r="27" spans="1:5" ht="21.75" customHeight="1" x14ac:dyDescent="0.35">
      <c r="A27" s="116" t="s">
        <v>154</v>
      </c>
      <c r="B27" s="3"/>
      <c r="C27" s="3"/>
    </row>
    <row r="28" spans="1:5" ht="21.75" customHeight="1" x14ac:dyDescent="0.35">
      <c r="B28" s="3"/>
      <c r="C28" s="3"/>
    </row>
    <row r="29" spans="1:5" s="92" customFormat="1" ht="21.75" customHeight="1" x14ac:dyDescent="0.35">
      <c r="A29" s="113"/>
    </row>
    <row r="30" spans="1:5" ht="21.75" customHeight="1" x14ac:dyDescent="0.35">
      <c r="A30" s="235" t="str">
        <f>Headings!F12</f>
        <v>Page 12</v>
      </c>
      <c r="B30" s="238"/>
      <c r="C30" s="238"/>
      <c r="D30" s="238"/>
      <c r="E30" s="237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ED208-C056-4ECC-B265-305A2BC307CD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164" customWidth="1"/>
    <col min="2" max="2" width="17.7265625" style="164" customWidth="1"/>
    <col min="3" max="3" width="10.7265625" style="164" customWidth="1"/>
    <col min="4" max="4" width="17.7265625" style="28" customWidth="1"/>
    <col min="5" max="5" width="17.7265625" style="165" customWidth="1"/>
    <col min="6" max="16384" width="10.7265625" style="165"/>
  </cols>
  <sheetData>
    <row r="1" spans="1:5" ht="23.4" x14ac:dyDescent="0.35">
      <c r="A1" s="236" t="str">
        <f>Headings!E13</f>
        <v>July 2023 Hotel Tax (HB 2015) Forecast</v>
      </c>
      <c r="B1" s="239"/>
      <c r="C1" s="239"/>
      <c r="D1" s="239"/>
      <c r="E1" s="239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59" t="s">
        <v>198</v>
      </c>
      <c r="B5" s="180">
        <v>295118.25</v>
      </c>
      <c r="C5" s="194">
        <v>0.17449402674791492</v>
      </c>
      <c r="D5" s="169">
        <v>0</v>
      </c>
      <c r="E5" s="182">
        <v>0</v>
      </c>
    </row>
    <row r="6" spans="1:5" s="53" customFormat="1" ht="18" customHeight="1" x14ac:dyDescent="0.35">
      <c r="A6" s="52" t="s">
        <v>199</v>
      </c>
      <c r="B6" s="69">
        <v>505972.97</v>
      </c>
      <c r="C6" s="56">
        <v>2.6167307896302643</v>
      </c>
      <c r="D6" s="168">
        <v>0</v>
      </c>
      <c r="E6" s="181">
        <v>0</v>
      </c>
    </row>
    <row r="7" spans="1:5" s="53" customFormat="1" ht="18" customHeight="1" x14ac:dyDescent="0.35">
      <c r="A7" s="52" t="s">
        <v>200</v>
      </c>
      <c r="B7" s="69">
        <v>738166.09000000008</v>
      </c>
      <c r="C7" s="56">
        <v>1.614705607001754</v>
      </c>
      <c r="D7" s="168">
        <v>0</v>
      </c>
      <c r="E7" s="181">
        <v>0</v>
      </c>
    </row>
    <row r="8" spans="1:5" s="53" customFormat="1" ht="18" customHeight="1" x14ac:dyDescent="0.35">
      <c r="A8" s="52" t="s">
        <v>201</v>
      </c>
      <c r="B8" s="69">
        <v>679748.47</v>
      </c>
      <c r="C8" s="56">
        <v>1.9548240616200978</v>
      </c>
      <c r="D8" s="168">
        <v>0</v>
      </c>
      <c r="E8" s="181">
        <v>0</v>
      </c>
    </row>
    <row r="9" spans="1:5" s="53" customFormat="1" ht="18" customHeight="1" x14ac:dyDescent="0.35">
      <c r="A9" s="52" t="s">
        <v>215</v>
      </c>
      <c r="B9" s="69">
        <v>707009.49</v>
      </c>
      <c r="C9" s="56">
        <v>1.3956820359296653</v>
      </c>
      <c r="D9" s="168">
        <v>0</v>
      </c>
      <c r="E9" s="181">
        <v>0</v>
      </c>
    </row>
    <row r="10" spans="1:5" s="53" customFormat="1" ht="18" customHeight="1" x14ac:dyDescent="0.35">
      <c r="A10" s="52" t="s">
        <v>216</v>
      </c>
      <c r="B10" s="69">
        <v>1181506.98</v>
      </c>
      <c r="C10" s="56">
        <v>1.3351187712655879</v>
      </c>
      <c r="D10" s="168">
        <v>0</v>
      </c>
      <c r="E10" s="181">
        <v>0</v>
      </c>
    </row>
    <row r="11" spans="1:5" s="53" customFormat="1" ht="18" customHeight="1" x14ac:dyDescent="0.35">
      <c r="A11" s="52" t="s">
        <v>217</v>
      </c>
      <c r="B11" s="69">
        <v>1593635.7200000002</v>
      </c>
      <c r="C11" s="56">
        <v>1.1589121223382124</v>
      </c>
      <c r="D11" s="168">
        <v>0</v>
      </c>
      <c r="E11" s="181">
        <v>0</v>
      </c>
    </row>
    <row r="12" spans="1:5" s="53" customFormat="1" ht="18" customHeight="1" x14ac:dyDescent="0.35">
      <c r="A12" s="52" t="s">
        <v>218</v>
      </c>
      <c r="B12" s="69">
        <v>924768.21000000008</v>
      </c>
      <c r="C12" s="56">
        <v>0.36045647885018428</v>
      </c>
      <c r="D12" s="168">
        <v>2.2708398228488136E-7</v>
      </c>
      <c r="E12" s="181">
        <v>0.21000000007916242</v>
      </c>
    </row>
    <row r="13" spans="1:5" s="53" customFormat="1" ht="18" customHeight="1" thickBot="1" x14ac:dyDescent="0.4">
      <c r="A13" s="66" t="s">
        <v>219</v>
      </c>
      <c r="B13" s="68">
        <v>912489.41000000015</v>
      </c>
      <c r="C13" s="57">
        <v>0.2906324779318028</v>
      </c>
      <c r="D13" s="202">
        <v>0.14543988466961477</v>
      </c>
      <c r="E13" s="203">
        <v>115861.47499213694</v>
      </c>
    </row>
    <row r="14" spans="1:5" s="53" customFormat="1" ht="18" customHeight="1" thickTop="1" x14ac:dyDescent="0.35">
      <c r="A14" s="52" t="s">
        <v>220</v>
      </c>
      <c r="B14" s="69">
        <v>1317423.72496</v>
      </c>
      <c r="C14" s="56">
        <v>0.11503676851744027</v>
      </c>
      <c r="D14" s="168">
        <v>4.1250219280427602E-2</v>
      </c>
      <c r="E14" s="181">
        <v>52191.122300452553</v>
      </c>
    </row>
    <row r="15" spans="1:5" s="53" customFormat="1" ht="18" customHeight="1" x14ac:dyDescent="0.35">
      <c r="A15" s="52" t="s">
        <v>221</v>
      </c>
      <c r="B15" s="69">
        <v>1806872.8443512844</v>
      </c>
      <c r="C15" s="56">
        <v>0.13380543726221461</v>
      </c>
      <c r="D15" s="168">
        <v>4.2123661366987974E-2</v>
      </c>
      <c r="E15" s="181">
        <v>73035.574040052947</v>
      </c>
    </row>
    <row r="16" spans="1:5" s="53" customFormat="1" ht="18" customHeight="1" x14ac:dyDescent="0.35">
      <c r="A16" s="52" t="s">
        <v>222</v>
      </c>
      <c r="B16" s="69">
        <v>927853.62277498364</v>
      </c>
      <c r="C16" s="56">
        <v>3.3364174304646443E-3</v>
      </c>
      <c r="D16" s="168">
        <v>4.2123661366987974E-2</v>
      </c>
      <c r="E16" s="181">
        <v>37504.754236783949</v>
      </c>
    </row>
    <row r="17" spans="1:5" s="53" customFormat="1" ht="18" customHeight="1" x14ac:dyDescent="0.35">
      <c r="A17" s="52" t="s">
        <v>223</v>
      </c>
      <c r="B17" s="69">
        <v>885226.87558266101</v>
      </c>
      <c r="C17" s="56">
        <v>-2.9877096784431845E-2</v>
      </c>
      <c r="D17" s="168">
        <v>3.9258539524082092E-2</v>
      </c>
      <c r="E17" s="181">
        <v>33439.912169262767</v>
      </c>
    </row>
    <row r="18" spans="1:5" s="53" customFormat="1" ht="18" customHeight="1" x14ac:dyDescent="0.35">
      <c r="A18" s="52" t="s">
        <v>224</v>
      </c>
      <c r="B18" s="69">
        <v>1405948.5671018735</v>
      </c>
      <c r="C18" s="56">
        <v>6.719542123363631E-2</v>
      </c>
      <c r="D18" s="168">
        <v>3.9258539524082092E-2</v>
      </c>
      <c r="E18" s="181">
        <v>53110.448739417363</v>
      </c>
    </row>
    <row r="19" spans="1:5" s="53" customFormat="1" ht="18" customHeight="1" x14ac:dyDescent="0.35">
      <c r="A19" s="52" t="s">
        <v>225</v>
      </c>
      <c r="B19" s="69">
        <v>1926670.2586210857</v>
      </c>
      <c r="C19" s="56">
        <v>6.630096558499754E-2</v>
      </c>
      <c r="D19" s="168">
        <v>3.9258539524082092E-2</v>
      </c>
      <c r="E19" s="181">
        <v>72780.985309571959</v>
      </c>
    </row>
    <row r="20" spans="1:5" s="53" customFormat="1" ht="18" customHeight="1" x14ac:dyDescent="0.35">
      <c r="A20" s="52" t="s">
        <v>226</v>
      </c>
      <c r="B20" s="69">
        <v>989371.21388650313</v>
      </c>
      <c r="C20" s="56">
        <v>6.630096558499754E-2</v>
      </c>
      <c r="D20" s="168">
        <v>3.9258539524082092E-2</v>
      </c>
      <c r="E20" s="181">
        <v>37374.019483293639</v>
      </c>
    </row>
    <row r="21" spans="1:5" s="53" customFormat="1" ht="18" customHeight="1" x14ac:dyDescent="0.35">
      <c r="A21" s="52" t="s">
        <v>227</v>
      </c>
      <c r="B21" s="69">
        <v>940710.0302803287</v>
      </c>
      <c r="C21" s="56">
        <v>6.267676256569632E-2</v>
      </c>
      <c r="D21" s="168">
        <v>4.9146179520201061E-2</v>
      </c>
      <c r="E21" s="181">
        <v>44066.599037470529</v>
      </c>
    </row>
    <row r="22" spans="1:5" s="53" customFormat="1" ht="18" customHeight="1" x14ac:dyDescent="0.35">
      <c r="A22" s="52" t="s">
        <v>228</v>
      </c>
      <c r="B22" s="69">
        <v>1494068.8716216986</v>
      </c>
      <c r="C22" s="56">
        <v>6.267676256569632E-2</v>
      </c>
      <c r="D22" s="168">
        <v>4.9146179520201061E-2</v>
      </c>
      <c r="E22" s="181">
        <v>69988.12788304151</v>
      </c>
    </row>
    <row r="23" spans="1:5" s="53" customFormat="1" ht="18" customHeight="1" x14ac:dyDescent="0.35">
      <c r="A23" s="52" t="s">
        <v>229</v>
      </c>
      <c r="B23" s="69">
        <v>2047427.7129630682</v>
      </c>
      <c r="C23" s="56">
        <v>6.267676256569632E-2</v>
      </c>
      <c r="D23" s="168">
        <v>4.9146179520201061E-2</v>
      </c>
      <c r="E23" s="181">
        <v>95909.656728612259</v>
      </c>
    </row>
    <row r="24" spans="1:5" s="53" customFormat="1" ht="18" customHeight="1" x14ac:dyDescent="0.35">
      <c r="A24" s="52" t="s">
        <v>230</v>
      </c>
      <c r="B24" s="69">
        <v>1051381.7985486023</v>
      </c>
      <c r="C24" s="56">
        <v>6.267676256569632E-2</v>
      </c>
      <c r="D24" s="168">
        <v>4.9146179520200839E-2</v>
      </c>
      <c r="E24" s="181">
        <v>49250.904806584585</v>
      </c>
    </row>
    <row r="25" spans="1:5" s="53" customFormat="1" ht="18" customHeight="1" x14ac:dyDescent="0.35">
      <c r="A25" s="43"/>
      <c r="B25" s="97"/>
      <c r="C25" s="45"/>
      <c r="D25" s="152"/>
      <c r="E25" s="153"/>
    </row>
    <row r="26" spans="1:5" ht="21.75" customHeight="1" x14ac:dyDescent="0.35">
      <c r="A26" s="25" t="s">
        <v>4</v>
      </c>
      <c r="C26" s="165"/>
      <c r="D26" s="165"/>
    </row>
    <row r="27" spans="1:5" ht="21.75" customHeight="1" x14ac:dyDescent="0.35">
      <c r="A27" s="30" t="s">
        <v>235</v>
      </c>
      <c r="B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C29" s="3"/>
    </row>
    <row r="30" spans="1:5" ht="21.75" customHeight="1" x14ac:dyDescent="0.35">
      <c r="A30" s="3"/>
      <c r="B30" s="165"/>
      <c r="C30" s="165"/>
      <c r="D30" s="165"/>
    </row>
    <row r="31" spans="1:5" ht="21.75" customHeight="1" x14ac:dyDescent="0.35">
      <c r="A31" s="240" t="str">
        <f>Headings!F13</f>
        <v>Page 13</v>
      </c>
      <c r="B31" s="238"/>
      <c r="C31" s="238"/>
      <c r="D31" s="238"/>
      <c r="E31" s="237"/>
    </row>
  </sheetData>
  <mergeCells count="3">
    <mergeCell ref="A1:E1"/>
    <mergeCell ref="A2:E2"/>
    <mergeCell ref="A31:E31"/>
  </mergeCells>
  <phoneticPr fontId="4" type="noConversion"/>
  <pageMargins left="0.75" right="0.75" top="1" bottom="1" header="0.5" footer="0.5"/>
  <pageSetup scale="98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Headings!E14</f>
        <v>July 2023 Rental Car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3112670.25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3494071.77</v>
      </c>
      <c r="C6" s="45">
        <v>0.12253193861444212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3734599.0666999999</v>
      </c>
      <c r="C7" s="45">
        <v>6.8838682354827485E-2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3938032.52</v>
      </c>
      <c r="C8" s="45">
        <v>5.4472635393164159E-2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3990916.1599999997</v>
      </c>
      <c r="C9" s="45">
        <v>1.3428949540518209E-2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4267531.57</v>
      </c>
      <c r="C10" s="45">
        <v>6.9311255588992537E-2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4229569.63</v>
      </c>
      <c r="C11" s="45">
        <v>-8.8955264600422135E-3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2104431.4700000002</v>
      </c>
      <c r="C12" s="45">
        <v>-0.50244784834054146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3686218.65</v>
      </c>
      <c r="C13" s="45">
        <v>0.75164584950822833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5023576.26</v>
      </c>
      <c r="C14" s="50">
        <v>0.36279931739806037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5272714.8097120197</v>
      </c>
      <c r="C15" s="45">
        <v>4.9593862383611853E-2</v>
      </c>
      <c r="D15" s="46">
        <v>1.4963511695291754E-3</v>
      </c>
      <c r="E15" s="47">
        <v>7878.044650780037</v>
      </c>
    </row>
    <row r="16" spans="1:5" s="53" customFormat="1" ht="18" customHeight="1" x14ac:dyDescent="0.35">
      <c r="A16" s="43">
        <v>2024</v>
      </c>
      <c r="B16" s="44">
        <v>5457333.6872916492</v>
      </c>
      <c r="C16" s="45">
        <v>3.5014007819951232E-2</v>
      </c>
      <c r="D16" s="46">
        <v>3.9531161080583743E-3</v>
      </c>
      <c r="E16" s="47">
        <v>21488.527063808404</v>
      </c>
    </row>
    <row r="17" spans="1:5" s="53" customFormat="1" ht="18" customHeight="1" x14ac:dyDescent="0.35">
      <c r="A17" s="43">
        <v>2025</v>
      </c>
      <c r="B17" s="44">
        <v>5609378.5072984705</v>
      </c>
      <c r="C17" s="45">
        <v>2.7860641976297673E-2</v>
      </c>
      <c r="D17" s="46">
        <v>1.32598838351905E-3</v>
      </c>
      <c r="E17" s="47">
        <v>7428.1211371002719</v>
      </c>
    </row>
    <row r="18" spans="1:5" s="53" customFormat="1" ht="18" customHeight="1" x14ac:dyDescent="0.35">
      <c r="A18" s="43">
        <v>2026</v>
      </c>
      <c r="B18" s="44">
        <v>5786442.4639339298</v>
      </c>
      <c r="C18" s="45">
        <v>3.1565699552112303E-2</v>
      </c>
      <c r="D18" s="46">
        <v>1.5860869284869406E-3</v>
      </c>
      <c r="E18" s="47">
        <v>9163.2670164499432</v>
      </c>
    </row>
    <row r="19" spans="1:5" s="53" customFormat="1" ht="18" customHeight="1" x14ac:dyDescent="0.35">
      <c r="A19" s="43">
        <v>2027</v>
      </c>
      <c r="B19" s="44">
        <v>5960766.59597487</v>
      </c>
      <c r="C19" s="45">
        <v>3.0126305260525399E-2</v>
      </c>
      <c r="D19" s="46">
        <v>-7.3103144581976309E-4</v>
      </c>
      <c r="E19" s="47">
        <v>-4360.6956284800544</v>
      </c>
    </row>
    <row r="20" spans="1:5" s="53" customFormat="1" ht="18" customHeight="1" x14ac:dyDescent="0.35">
      <c r="A20" s="43">
        <v>2028</v>
      </c>
      <c r="B20" s="44">
        <v>6142396.0323629295</v>
      </c>
      <c r="C20" s="45">
        <v>3.047081838612975E-2</v>
      </c>
      <c r="D20" s="46">
        <v>-3.1437058975493093E-3</v>
      </c>
      <c r="E20" s="47">
        <v>-19370.782675760798</v>
      </c>
    </row>
    <row r="21" spans="1:5" s="53" customFormat="1" ht="18" customHeight="1" x14ac:dyDescent="0.35">
      <c r="A21" s="43">
        <v>2029</v>
      </c>
      <c r="B21" s="44">
        <v>6350266.8495611399</v>
      </c>
      <c r="C21" s="45">
        <v>3.384197568880043E-2</v>
      </c>
      <c r="D21" s="46">
        <v>-9.5072795259065757E-4</v>
      </c>
      <c r="E21" s="47">
        <v>-6043.1215648800135</v>
      </c>
    </row>
    <row r="22" spans="1:5" s="53" customFormat="1" ht="18" customHeight="1" x14ac:dyDescent="0.35">
      <c r="A22" s="43">
        <v>2030</v>
      </c>
      <c r="B22" s="44">
        <v>6560130.5012256792</v>
      </c>
      <c r="C22" s="45">
        <v>3.3048005168325068E-2</v>
      </c>
      <c r="D22" s="46">
        <v>-1.1302344881305437E-3</v>
      </c>
      <c r="E22" s="47">
        <v>-7422.8753288201988</v>
      </c>
    </row>
    <row r="23" spans="1:5" s="53" customFormat="1" ht="18" customHeight="1" x14ac:dyDescent="0.35">
      <c r="A23" s="43">
        <v>2031</v>
      </c>
      <c r="B23" s="44">
        <v>6767150.9593708301</v>
      </c>
      <c r="C23" s="45">
        <v>3.1557368882596526E-2</v>
      </c>
      <c r="D23" s="46">
        <v>-2.5945451707546363E-3</v>
      </c>
      <c r="E23" s="47">
        <v>-17603.351532110013</v>
      </c>
    </row>
    <row r="24" spans="1:5" s="53" customFormat="1" ht="18" customHeight="1" x14ac:dyDescent="0.35">
      <c r="A24" s="43">
        <v>2032</v>
      </c>
      <c r="B24" s="44">
        <v>6989884.8918347601</v>
      </c>
      <c r="C24" s="45">
        <v>3.2913989033375834E-2</v>
      </c>
      <c r="D24" s="46">
        <v>-6.1602614171485381E-4</v>
      </c>
      <c r="E24" s="47">
        <v>-4308.6060349000618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104</v>
      </c>
      <c r="B26" s="3"/>
      <c r="C26" s="3"/>
    </row>
    <row r="27" spans="1:5" ht="21.75" customHeight="1" x14ac:dyDescent="0.35">
      <c r="A27" s="30"/>
      <c r="B27" s="3"/>
      <c r="C27" s="3"/>
    </row>
    <row r="28" spans="1:5" ht="21.75" customHeight="1" x14ac:dyDescent="0.35">
      <c r="A28" s="114"/>
      <c r="B28" s="3"/>
      <c r="C28" s="3"/>
    </row>
    <row r="29" spans="1:5" ht="21.75" customHeight="1" x14ac:dyDescent="0.35">
      <c r="A29" s="114"/>
      <c r="B29" s="3"/>
      <c r="C29" s="3"/>
    </row>
    <row r="30" spans="1:5" ht="21.75" customHeight="1" x14ac:dyDescent="0.35">
      <c r="A30" s="235" t="str">
        <f>Headings!F14</f>
        <v>Page 14</v>
      </c>
      <c r="B30" s="238"/>
      <c r="C30" s="238"/>
      <c r="D30" s="238"/>
      <c r="E30" s="237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7" width="10.7265625" style="19"/>
    <col min="8" max="8" width="15.90625" style="19" bestFit="1" customWidth="1"/>
    <col min="9" max="16384" width="10.7265625" style="19"/>
  </cols>
  <sheetData>
    <row r="1" spans="1:9" ht="23.4" x14ac:dyDescent="0.35">
      <c r="A1" s="236" t="str">
        <f>Headings!E15</f>
        <v>July 2023 Real Estate Excise Tax (REET 1) Forecast</v>
      </c>
      <c r="B1" s="237"/>
      <c r="C1" s="237"/>
      <c r="D1" s="237"/>
      <c r="E1" s="237"/>
    </row>
    <row r="2" spans="1:9" ht="21.75" customHeight="1" x14ac:dyDescent="0.35">
      <c r="A2" s="236" t="s">
        <v>85</v>
      </c>
      <c r="B2" s="237"/>
      <c r="C2" s="237"/>
      <c r="D2" s="237"/>
      <c r="E2" s="237"/>
    </row>
    <row r="4" spans="1:9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9" s="53" customFormat="1" ht="18" customHeight="1" x14ac:dyDescent="0.35">
      <c r="A5" s="38">
        <v>2013</v>
      </c>
      <c r="B5" s="39">
        <v>5650866.3900000043</v>
      </c>
      <c r="C5" s="82" t="s">
        <v>79</v>
      </c>
      <c r="D5" s="51">
        <v>0</v>
      </c>
      <c r="E5" s="42">
        <v>0</v>
      </c>
    </row>
    <row r="6" spans="1:9" s="53" customFormat="1" ht="18" customHeight="1" x14ac:dyDescent="0.35">
      <c r="A6" s="43">
        <v>2014</v>
      </c>
      <c r="B6" s="44">
        <v>5460691.6899999995</v>
      </c>
      <c r="C6" s="45">
        <v>-3.365407830851308E-2</v>
      </c>
      <c r="D6" s="46">
        <v>0</v>
      </c>
      <c r="E6" s="47">
        <v>0</v>
      </c>
      <c r="H6" s="120"/>
      <c r="I6" s="122"/>
    </row>
    <row r="7" spans="1:9" s="53" customFormat="1" ht="18" customHeight="1" x14ac:dyDescent="0.35">
      <c r="A7" s="43">
        <v>2015</v>
      </c>
      <c r="B7" s="44">
        <v>7300582.5899999999</v>
      </c>
      <c r="C7" s="45">
        <v>0.33693367149244802</v>
      </c>
      <c r="D7" s="46">
        <v>0</v>
      </c>
      <c r="E7" s="47">
        <v>0</v>
      </c>
      <c r="H7" s="120"/>
      <c r="I7" s="122"/>
    </row>
    <row r="8" spans="1:9" s="53" customFormat="1" ht="18" customHeight="1" x14ac:dyDescent="0.35">
      <c r="A8" s="43">
        <v>2016</v>
      </c>
      <c r="B8" s="44">
        <v>7431560.2699999996</v>
      </c>
      <c r="C8" s="45">
        <v>1.7940716153174829E-2</v>
      </c>
      <c r="D8" s="46">
        <v>0</v>
      </c>
      <c r="E8" s="47">
        <v>0</v>
      </c>
      <c r="H8" s="120"/>
      <c r="I8" s="122"/>
    </row>
    <row r="9" spans="1:9" s="53" customFormat="1" ht="18" customHeight="1" x14ac:dyDescent="0.35">
      <c r="A9" s="43">
        <v>2017</v>
      </c>
      <c r="B9" s="44">
        <v>7943445.1999999993</v>
      </c>
      <c r="C9" s="45">
        <v>6.887987332436718E-2</v>
      </c>
      <c r="D9" s="46">
        <v>0</v>
      </c>
      <c r="E9" s="47">
        <v>0</v>
      </c>
      <c r="H9" s="120"/>
      <c r="I9" s="122"/>
    </row>
    <row r="10" spans="1:9" s="53" customFormat="1" ht="18" customHeight="1" x14ac:dyDescent="0.35">
      <c r="A10" s="43">
        <v>2018</v>
      </c>
      <c r="B10" s="44">
        <v>7997142.709999999</v>
      </c>
      <c r="C10" s="45">
        <v>6.7599773962059295E-3</v>
      </c>
      <c r="D10" s="46">
        <v>0</v>
      </c>
      <c r="E10" s="47">
        <v>0</v>
      </c>
      <c r="H10" s="120"/>
      <c r="I10" s="122"/>
    </row>
    <row r="11" spans="1:9" s="53" customFormat="1" ht="18" customHeight="1" x14ac:dyDescent="0.35">
      <c r="A11" s="43">
        <v>2019</v>
      </c>
      <c r="B11" s="44">
        <v>7768147.6199999992</v>
      </c>
      <c r="C11" s="45">
        <v>-2.8634613424323829E-2</v>
      </c>
      <c r="D11" s="46">
        <v>0</v>
      </c>
      <c r="E11" s="47">
        <v>0</v>
      </c>
      <c r="H11" s="120"/>
      <c r="I11" s="122"/>
    </row>
    <row r="12" spans="1:9" s="53" customFormat="1" ht="18" customHeight="1" x14ac:dyDescent="0.35">
      <c r="A12" s="43">
        <v>2020</v>
      </c>
      <c r="B12" s="44">
        <v>8959798.1999999993</v>
      </c>
      <c r="C12" s="45">
        <v>0.15340215432208804</v>
      </c>
      <c r="D12" s="46">
        <v>0</v>
      </c>
      <c r="E12" s="47">
        <v>0</v>
      </c>
      <c r="H12" s="120"/>
      <c r="I12" s="122"/>
    </row>
    <row r="13" spans="1:9" s="53" customFormat="1" ht="18" customHeight="1" x14ac:dyDescent="0.35">
      <c r="A13" s="43">
        <v>2021</v>
      </c>
      <c r="B13" s="44">
        <v>12316448.349999998</v>
      </c>
      <c r="C13" s="45">
        <v>0.37463457045271387</v>
      </c>
      <c r="D13" s="46">
        <v>0</v>
      </c>
      <c r="E13" s="47">
        <v>0</v>
      </c>
      <c r="H13" s="120"/>
      <c r="I13" s="122"/>
    </row>
    <row r="14" spans="1:9" s="53" customFormat="1" ht="18" customHeight="1" thickBot="1" x14ac:dyDescent="0.4">
      <c r="A14" s="48">
        <v>2022</v>
      </c>
      <c r="B14" s="49">
        <v>10945278.854100002</v>
      </c>
      <c r="C14" s="50">
        <v>-0.11132831940954768</v>
      </c>
      <c r="D14" s="55">
        <v>0</v>
      </c>
      <c r="E14" s="77">
        <v>0</v>
      </c>
      <c r="H14" s="120"/>
      <c r="I14" s="122"/>
    </row>
    <row r="15" spans="1:9" s="53" customFormat="1" ht="18" customHeight="1" thickTop="1" x14ac:dyDescent="0.35">
      <c r="A15" s="43">
        <v>2023</v>
      </c>
      <c r="B15" s="44">
        <v>7484453.5524671171</v>
      </c>
      <c r="C15" s="45">
        <v>-0.31619343351279638</v>
      </c>
      <c r="D15" s="46">
        <v>-0.14069961337352999</v>
      </c>
      <c r="E15" s="47">
        <v>-1225484.9846844319</v>
      </c>
      <c r="H15" s="120"/>
      <c r="I15" s="122"/>
    </row>
    <row r="16" spans="1:9" s="53" customFormat="1" ht="18" customHeight="1" x14ac:dyDescent="0.35">
      <c r="A16" s="43">
        <v>2024</v>
      </c>
      <c r="B16" s="44">
        <v>7937428.4679627698</v>
      </c>
      <c r="C16" s="45">
        <v>6.0522109238868582E-2</v>
      </c>
      <c r="D16" s="46">
        <v>-0.12807373597755145</v>
      </c>
      <c r="E16" s="47">
        <v>-1165896.8881804347</v>
      </c>
      <c r="H16" s="121"/>
      <c r="I16" s="122"/>
    </row>
    <row r="17" spans="1:9" s="53" customFormat="1" ht="18" customHeight="1" x14ac:dyDescent="0.35">
      <c r="A17" s="43">
        <v>2025</v>
      </c>
      <c r="B17" s="44">
        <v>9207985.9173848368</v>
      </c>
      <c r="C17" s="45">
        <v>0.16007167239998688</v>
      </c>
      <c r="D17" s="46">
        <v>-4.7828202834001687E-2</v>
      </c>
      <c r="E17" s="47">
        <v>-462523.0651234407</v>
      </c>
      <c r="H17" s="121"/>
      <c r="I17" s="122"/>
    </row>
    <row r="18" spans="1:9" s="53" customFormat="1" ht="18" customHeight="1" x14ac:dyDescent="0.35">
      <c r="A18" s="43">
        <v>2026</v>
      </c>
      <c r="B18" s="44">
        <v>10273869.717844147</v>
      </c>
      <c r="C18" s="45">
        <v>0.11575645423684922</v>
      </c>
      <c r="D18" s="46">
        <v>1.9639107801771472E-2</v>
      </c>
      <c r="E18" s="47">
        <v>197883.38186153769</v>
      </c>
      <c r="H18" s="121"/>
      <c r="I18" s="122"/>
    </row>
    <row r="19" spans="1:9" s="53" customFormat="1" ht="18" customHeight="1" x14ac:dyDescent="0.35">
      <c r="A19" s="43">
        <v>2027</v>
      </c>
      <c r="B19" s="44">
        <v>10075844.598955948</v>
      </c>
      <c r="C19" s="45">
        <v>-1.9274637923844762E-2</v>
      </c>
      <c r="D19" s="46">
        <v>2.4446806724135683E-2</v>
      </c>
      <c r="E19" s="47">
        <v>240444.13421597145</v>
      </c>
      <c r="H19" s="121"/>
      <c r="I19" s="122"/>
    </row>
    <row r="20" spans="1:9" s="53" customFormat="1" ht="18" customHeight="1" x14ac:dyDescent="0.35">
      <c r="A20" s="43">
        <v>2028</v>
      </c>
      <c r="B20" s="44">
        <v>10376993.210386543</v>
      </c>
      <c r="C20" s="45">
        <v>2.9888175474818146E-2</v>
      </c>
      <c r="D20" s="46">
        <v>4.7117852377914549E-2</v>
      </c>
      <c r="E20" s="47">
        <v>466940.40513517149</v>
      </c>
      <c r="H20" s="121"/>
      <c r="I20" s="122"/>
    </row>
    <row r="21" spans="1:9" s="53" customFormat="1" ht="18" customHeight="1" x14ac:dyDescent="0.35">
      <c r="A21" s="43">
        <v>2029</v>
      </c>
      <c r="B21" s="44">
        <v>9139461.8545554187</v>
      </c>
      <c r="C21" s="45">
        <v>-0.11925721938340039</v>
      </c>
      <c r="D21" s="46">
        <v>5.6486121537366429E-2</v>
      </c>
      <c r="E21" s="47">
        <v>488650.76651580259</v>
      </c>
      <c r="H21" s="121"/>
      <c r="I21" s="122"/>
    </row>
    <row r="22" spans="1:9" s="53" customFormat="1" ht="18" customHeight="1" x14ac:dyDescent="0.35">
      <c r="A22" s="43">
        <v>2030</v>
      </c>
      <c r="B22" s="44">
        <v>9678602.2508898936</v>
      </c>
      <c r="C22" s="45">
        <v>5.8990387499210151E-2</v>
      </c>
      <c r="D22" s="46">
        <v>7.4679872108486034E-2</v>
      </c>
      <c r="E22" s="47">
        <v>672569.38279420696</v>
      </c>
      <c r="H22" s="121"/>
      <c r="I22" s="122"/>
    </row>
    <row r="23" spans="1:9" s="53" customFormat="1" ht="18" customHeight="1" x14ac:dyDescent="0.35">
      <c r="A23" s="43">
        <v>2031</v>
      </c>
      <c r="B23" s="44">
        <v>10261717.022064703</v>
      </c>
      <c r="C23" s="45">
        <v>6.0247828773126288E-2</v>
      </c>
      <c r="D23" s="46">
        <v>9.9604481557716396E-2</v>
      </c>
      <c r="E23" s="47">
        <v>929527.8629883416</v>
      </c>
      <c r="H23" s="121"/>
      <c r="I23" s="122"/>
    </row>
    <row r="24" spans="1:9" s="53" customFormat="1" ht="18" customHeight="1" x14ac:dyDescent="0.35">
      <c r="A24" s="43">
        <v>2032</v>
      </c>
      <c r="B24" s="44">
        <v>10862788.473319873</v>
      </c>
      <c r="C24" s="45">
        <v>5.8574159661852754E-2</v>
      </c>
      <c r="D24" s="46">
        <v>0.12233480844377453</v>
      </c>
      <c r="E24" s="47">
        <v>1184046.9858468287</v>
      </c>
      <c r="H24" s="121"/>
      <c r="I24" s="122"/>
    </row>
    <row r="25" spans="1:9" ht="21.75" customHeight="1" x14ac:dyDescent="0.35">
      <c r="A25" s="25" t="s">
        <v>4</v>
      </c>
      <c r="B25" s="3"/>
      <c r="C25" s="3"/>
    </row>
    <row r="26" spans="1:9" ht="21.75" customHeight="1" x14ac:dyDescent="0.35">
      <c r="A26" s="26" t="s">
        <v>84</v>
      </c>
      <c r="B26" s="3"/>
      <c r="C26" s="3"/>
    </row>
    <row r="27" spans="1:9" ht="21.75" customHeight="1" x14ac:dyDescent="0.35">
      <c r="A27" s="30" t="s">
        <v>172</v>
      </c>
      <c r="B27" s="3"/>
      <c r="C27" s="3"/>
    </row>
    <row r="28" spans="1:9" ht="21.75" customHeight="1" x14ac:dyDescent="0.35">
      <c r="A28" s="113" t="s">
        <v>196</v>
      </c>
      <c r="B28" s="3"/>
      <c r="C28" s="3"/>
    </row>
    <row r="29" spans="1:9" ht="21.75" customHeight="1" x14ac:dyDescent="0.35">
      <c r="A29" s="111"/>
      <c r="B29" s="3"/>
      <c r="C29" s="3"/>
    </row>
    <row r="30" spans="1:9" ht="21.75" customHeight="1" x14ac:dyDescent="0.35">
      <c r="A30" s="235" t="str">
        <f>Headings!F15</f>
        <v>Page 15</v>
      </c>
      <c r="B30" s="238"/>
      <c r="C30" s="238"/>
      <c r="D30" s="238"/>
      <c r="E30" s="237"/>
    </row>
    <row r="32" spans="1:9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Headings!E16</f>
        <v>July 2023 Investment Pool Nominal Rate of Return Forecast</v>
      </c>
      <c r="B1" s="241"/>
      <c r="C1" s="241"/>
      <c r="D1" s="241"/>
    </row>
    <row r="2" spans="1:4" ht="21.75" customHeight="1" x14ac:dyDescent="0.35">
      <c r="A2" s="236" t="s">
        <v>85</v>
      </c>
      <c r="B2" s="237"/>
      <c r="C2" s="237"/>
      <c r="D2" s="237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5.1000000000000004E-3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5.0556999999999894E-3</v>
      </c>
      <c r="C6" s="45">
        <v>-4.4300000000010997E-5</v>
      </c>
      <c r="D6" s="46">
        <v>0</v>
      </c>
    </row>
    <row r="7" spans="1:4" s="53" customFormat="1" ht="18" customHeight="1" x14ac:dyDescent="0.35">
      <c r="A7" s="43">
        <v>2015</v>
      </c>
      <c r="B7" s="56">
        <v>5.9749E-3</v>
      </c>
      <c r="C7" s="45">
        <v>9.1920000000001063E-4</v>
      </c>
      <c r="D7" s="46">
        <v>0</v>
      </c>
    </row>
    <row r="8" spans="1:4" s="53" customFormat="1" ht="18" customHeight="1" x14ac:dyDescent="0.35">
      <c r="A8" s="43">
        <v>2016</v>
      </c>
      <c r="B8" s="56">
        <v>8.2862999999999999E-3</v>
      </c>
      <c r="C8" s="45">
        <v>2.3113999999999999E-3</v>
      </c>
      <c r="D8" s="46">
        <v>0</v>
      </c>
    </row>
    <row r="9" spans="1:4" s="53" customFormat="1" ht="18" customHeight="1" x14ac:dyDescent="0.35">
      <c r="A9" s="43">
        <v>2017</v>
      </c>
      <c r="B9" s="56">
        <v>1.1222000000000001E-2</v>
      </c>
      <c r="C9" s="45">
        <v>2.9357000000000012E-3</v>
      </c>
      <c r="D9" s="46">
        <v>0</v>
      </c>
    </row>
    <row r="10" spans="1:4" s="53" customFormat="1" ht="18" customHeight="1" x14ac:dyDescent="0.35">
      <c r="A10" s="43">
        <v>2018</v>
      </c>
      <c r="B10" s="56">
        <v>1.7256000000000001E-2</v>
      </c>
      <c r="C10" s="45">
        <v>6.0339999999999994E-3</v>
      </c>
      <c r="D10" s="46">
        <v>0</v>
      </c>
    </row>
    <row r="11" spans="1:4" s="53" customFormat="1" ht="18" customHeight="1" x14ac:dyDescent="0.35">
      <c r="A11" s="43">
        <v>2019</v>
      </c>
      <c r="B11" s="56">
        <v>2.23456E-2</v>
      </c>
      <c r="C11" s="45">
        <v>5.0895999999999997E-3</v>
      </c>
      <c r="D11" s="46">
        <v>0</v>
      </c>
    </row>
    <row r="12" spans="1:4" s="53" customFormat="1" ht="18" customHeight="1" x14ac:dyDescent="0.35">
      <c r="A12" s="43">
        <v>2020</v>
      </c>
      <c r="B12" s="56">
        <v>1.3897E-2</v>
      </c>
      <c r="C12" s="45">
        <v>-8.4486000000000006E-3</v>
      </c>
      <c r="D12" s="46">
        <v>0</v>
      </c>
    </row>
    <row r="13" spans="1:4" s="53" customFormat="1" ht="18" customHeight="1" x14ac:dyDescent="0.35">
      <c r="A13" s="43">
        <v>2021</v>
      </c>
      <c r="B13" s="56">
        <v>6.7288599999999997E-3</v>
      </c>
      <c r="C13" s="45">
        <v>-7.1681399999999999E-3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1.11E-2</v>
      </c>
      <c r="C14" s="50">
        <v>4.3711400000000008E-3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3.3000000000000002E-2</v>
      </c>
      <c r="C15" s="45">
        <v>2.1900000000000003E-2</v>
      </c>
      <c r="D15" s="46">
        <v>5.0000000000000044E-3</v>
      </c>
    </row>
    <row r="16" spans="1:4" s="53" customFormat="1" ht="18" customHeight="1" x14ac:dyDescent="0.35">
      <c r="A16" s="43">
        <v>2024</v>
      </c>
      <c r="B16" s="56">
        <v>4.2999999999999997E-2</v>
      </c>
      <c r="C16" s="45">
        <v>9.999999999999995E-3</v>
      </c>
      <c r="D16" s="46">
        <v>6.9999999999999923E-3</v>
      </c>
    </row>
    <row r="17" spans="1:4" ht="18" customHeight="1" x14ac:dyDescent="0.35">
      <c r="A17" s="43">
        <v>2025</v>
      </c>
      <c r="B17" s="56">
        <v>3.9E-2</v>
      </c>
      <c r="C17" s="45">
        <v>-3.9999999999999966E-3</v>
      </c>
      <c r="D17" s="46">
        <v>4.9999999999999975E-3</v>
      </c>
    </row>
    <row r="18" spans="1:4" s="129" customFormat="1" ht="18" customHeight="1" x14ac:dyDescent="0.35">
      <c r="A18" s="43">
        <v>2026</v>
      </c>
      <c r="B18" s="56">
        <v>3.0323691193644701E-2</v>
      </c>
      <c r="C18" s="45">
        <v>-8.6763088063552991E-3</v>
      </c>
      <c r="D18" s="46">
        <v>2.4710920797741016E-3</v>
      </c>
    </row>
    <row r="19" spans="1:4" s="149" customFormat="1" ht="18" customHeight="1" x14ac:dyDescent="0.35">
      <c r="A19" s="43">
        <v>2027</v>
      </c>
      <c r="B19" s="56">
        <v>2.74035138402779E-2</v>
      </c>
      <c r="C19" s="45">
        <v>-2.9201773533668006E-3</v>
      </c>
      <c r="D19" s="46">
        <v>-4.0585086769099818E-4</v>
      </c>
    </row>
    <row r="20" spans="1:4" s="151" customFormat="1" ht="18" customHeight="1" x14ac:dyDescent="0.35">
      <c r="A20" s="43">
        <v>2028</v>
      </c>
      <c r="B20" s="56">
        <v>2.79176521731626E-2</v>
      </c>
      <c r="C20" s="45">
        <v>5.1413833288469976E-4</v>
      </c>
      <c r="D20" s="46">
        <v>1.3426278436609942E-4</v>
      </c>
    </row>
    <row r="21" spans="1:4" s="162" customFormat="1" ht="18" customHeight="1" x14ac:dyDescent="0.35">
      <c r="A21" s="43">
        <v>2029</v>
      </c>
      <c r="B21" s="56">
        <v>2.8458181125313203E-2</v>
      </c>
      <c r="C21" s="45">
        <v>5.4052895215060334E-4</v>
      </c>
      <c r="D21" s="46">
        <v>6.9234105251940459E-4</v>
      </c>
    </row>
    <row r="22" spans="1:4" s="165" customFormat="1" ht="18" customHeight="1" x14ac:dyDescent="0.35">
      <c r="A22" s="43">
        <v>2030</v>
      </c>
      <c r="B22" s="56">
        <v>2.89417660010838E-2</v>
      </c>
      <c r="C22" s="45">
        <v>4.8358487577059711E-4</v>
      </c>
      <c r="D22" s="46">
        <v>1.1876559145598993E-3</v>
      </c>
    </row>
    <row r="23" spans="1:4" s="165" customFormat="1" ht="18" customHeight="1" x14ac:dyDescent="0.35">
      <c r="A23" s="43">
        <v>2031</v>
      </c>
      <c r="B23" s="56">
        <v>2.9369673071888598E-2</v>
      </c>
      <c r="C23" s="45">
        <v>4.2790707080479773E-4</v>
      </c>
      <c r="D23" s="46">
        <v>1.6239428207178996E-3</v>
      </c>
    </row>
    <row r="24" spans="1:4" s="165" customFormat="1" ht="18" customHeight="1" x14ac:dyDescent="0.35">
      <c r="A24" s="43">
        <v>2032</v>
      </c>
      <c r="B24" s="56">
        <v>2.9671073022425901E-2</v>
      </c>
      <c r="C24" s="45">
        <v>3.0139995053730245E-4</v>
      </c>
      <c r="D24" s="46">
        <v>1.9248079982089016E-3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16</v>
      </c>
      <c r="B26" s="3"/>
      <c r="C26" s="3"/>
    </row>
    <row r="27" spans="1:4" ht="21.75" customHeight="1" x14ac:dyDescent="0.35">
      <c r="A27" s="26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Headings!F16</f>
        <v>Page 16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Headings!E17</f>
        <v>July 2023 Investment Pool Real Rate of Return Forecast</v>
      </c>
      <c r="B1" s="241"/>
      <c r="C1" s="241"/>
      <c r="D1" s="241"/>
    </row>
    <row r="2" spans="1:4" ht="21.75" customHeight="1" x14ac:dyDescent="0.35">
      <c r="A2" s="236" t="s">
        <v>85</v>
      </c>
      <c r="B2" s="237"/>
      <c r="C2" s="237"/>
      <c r="D2" s="237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-6.9663760592472146E-3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-1.3144281885471898E-2</v>
      </c>
      <c r="C6" s="45">
        <v>-6.1779058262246833E-3</v>
      </c>
      <c r="D6" s="46">
        <v>0</v>
      </c>
    </row>
    <row r="7" spans="1:4" s="53" customFormat="1" ht="18" customHeight="1" x14ac:dyDescent="0.35">
      <c r="A7" s="43">
        <v>2015</v>
      </c>
      <c r="B7" s="56">
        <v>-7.5234077565325963E-3</v>
      </c>
      <c r="C7" s="45">
        <v>5.6208741289393016E-3</v>
      </c>
      <c r="D7" s="46">
        <v>0</v>
      </c>
    </row>
    <row r="8" spans="1:4" s="53" customFormat="1" ht="18" customHeight="1" x14ac:dyDescent="0.35">
      <c r="A8" s="43">
        <v>2016</v>
      </c>
      <c r="B8" s="56">
        <v>-1.3557806575488662E-2</v>
      </c>
      <c r="C8" s="45">
        <v>-6.034398818956066E-3</v>
      </c>
      <c r="D8" s="46">
        <v>0</v>
      </c>
    </row>
    <row r="9" spans="1:4" s="53" customFormat="1" ht="18" customHeight="1" x14ac:dyDescent="0.35">
      <c r="A9" s="43">
        <v>2017</v>
      </c>
      <c r="B9" s="56">
        <v>-1.8737224587692447E-2</v>
      </c>
      <c r="C9" s="45">
        <v>-5.1794180122037847E-3</v>
      </c>
      <c r="D9" s="46">
        <v>0</v>
      </c>
    </row>
    <row r="10" spans="1:4" s="53" customFormat="1" ht="18" customHeight="1" x14ac:dyDescent="0.35">
      <c r="A10" s="43">
        <v>2018</v>
      </c>
      <c r="B10" s="56">
        <v>-1.4343632504454362E-2</v>
      </c>
      <c r="C10" s="45">
        <v>4.3935920832380848E-3</v>
      </c>
      <c r="D10" s="46">
        <v>0</v>
      </c>
    </row>
    <row r="11" spans="1:4" s="53" customFormat="1" ht="18" customHeight="1" x14ac:dyDescent="0.35">
      <c r="A11" s="43">
        <v>2019</v>
      </c>
      <c r="B11" s="56">
        <v>-3.0122368251410681E-3</v>
      </c>
      <c r="C11" s="45">
        <v>1.1331395679313294E-2</v>
      </c>
      <c r="D11" s="46">
        <v>0</v>
      </c>
    </row>
    <row r="12" spans="1:4" s="53" customFormat="1" ht="18" customHeight="1" x14ac:dyDescent="0.35">
      <c r="A12" s="43">
        <v>2020</v>
      </c>
      <c r="B12" s="56">
        <v>-2.9921375909555126E-3</v>
      </c>
      <c r="C12" s="45">
        <v>2.0099234185555481E-5</v>
      </c>
      <c r="D12" s="46">
        <v>0</v>
      </c>
    </row>
    <row r="13" spans="1:4" s="53" customFormat="1" ht="18" customHeight="1" x14ac:dyDescent="0.35">
      <c r="A13" s="43">
        <v>2021</v>
      </c>
      <c r="B13" s="56">
        <v>-4.1183803790955986E-2</v>
      </c>
      <c r="C13" s="45">
        <v>-3.8191666200000474E-2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-7.1981671216528986E-2</v>
      </c>
      <c r="C14" s="50">
        <v>-3.0797867425573E-2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-1.5087905112442401E-2</v>
      </c>
      <c r="C15" s="45">
        <v>5.6893766104086585E-2</v>
      </c>
      <c r="D15" s="46">
        <v>2.973065965088173E-3</v>
      </c>
    </row>
    <row r="16" spans="1:4" s="53" customFormat="1" ht="18" customHeight="1" x14ac:dyDescent="0.35">
      <c r="A16" s="43">
        <v>2024</v>
      </c>
      <c r="B16" s="56">
        <v>1.5835443618875233E-2</v>
      </c>
      <c r="C16" s="45">
        <v>3.0923348731317635E-2</v>
      </c>
      <c r="D16" s="46">
        <v>5.8319207123411765E-3</v>
      </c>
    </row>
    <row r="17" spans="1:4" ht="18" customHeight="1" x14ac:dyDescent="0.35">
      <c r="A17" s="43">
        <v>2025</v>
      </c>
      <c r="B17" s="56">
        <v>1.4397447781759443E-2</v>
      </c>
      <c r="C17" s="45">
        <v>-1.4379958371157908E-3</v>
      </c>
      <c r="D17" s="46">
        <v>4.5028594582616766E-3</v>
      </c>
    </row>
    <row r="18" spans="1:4" s="129" customFormat="1" ht="18" customHeight="1" x14ac:dyDescent="0.35">
      <c r="A18" s="43">
        <v>2026</v>
      </c>
      <c r="B18" s="56">
        <v>6.7149776101556036E-3</v>
      </c>
      <c r="C18" s="45">
        <v>-7.682470171603839E-3</v>
      </c>
      <c r="D18" s="46">
        <v>2.6544507786070426E-3</v>
      </c>
    </row>
    <row r="19" spans="1:4" s="149" customFormat="1" ht="18" customHeight="1" x14ac:dyDescent="0.35">
      <c r="A19" s="43">
        <v>2027</v>
      </c>
      <c r="B19" s="56">
        <v>2.4482673677523881E-3</v>
      </c>
      <c r="C19" s="45">
        <v>-4.2667102424032155E-3</v>
      </c>
      <c r="D19" s="46">
        <v>-4.2618925577930789E-4</v>
      </c>
    </row>
    <row r="20" spans="1:4" s="151" customFormat="1" ht="18" customHeight="1" x14ac:dyDescent="0.35">
      <c r="A20" s="43">
        <v>2028</v>
      </c>
      <c r="B20" s="56">
        <v>3.5574399108673216E-3</v>
      </c>
      <c r="C20" s="45">
        <v>1.1091725431149335E-3</v>
      </c>
      <c r="D20" s="46">
        <v>8.0596576642166795E-5</v>
      </c>
    </row>
    <row r="21" spans="1:4" s="162" customFormat="1" ht="18" customHeight="1" x14ac:dyDescent="0.35">
      <c r="A21" s="43">
        <v>2029</v>
      </c>
      <c r="B21" s="56">
        <v>5.0308858302845483E-3</v>
      </c>
      <c r="C21" s="45">
        <v>1.4734459194172267E-3</v>
      </c>
      <c r="D21" s="46">
        <v>8.7047939089113235E-4</v>
      </c>
    </row>
    <row r="22" spans="1:4" s="165" customFormat="1" ht="18" customHeight="1" x14ac:dyDescent="0.35">
      <c r="A22" s="43">
        <v>2030</v>
      </c>
      <c r="B22" s="56">
        <v>6.1092451146085303E-3</v>
      </c>
      <c r="C22" s="45">
        <v>1.078359284323982E-3</v>
      </c>
      <c r="D22" s="46">
        <v>1.4018350180082795E-3</v>
      </c>
    </row>
    <row r="23" spans="1:4" s="165" customFormat="1" ht="18" customHeight="1" x14ac:dyDescent="0.35">
      <c r="A23" s="43">
        <v>2031</v>
      </c>
      <c r="B23" s="56">
        <v>5.4678068386844192E-3</v>
      </c>
      <c r="C23" s="45">
        <v>-6.4143827592411107E-4</v>
      </c>
      <c r="D23" s="46">
        <v>1.7458084997166168E-3</v>
      </c>
    </row>
    <row r="24" spans="1:4" s="165" customFormat="1" ht="18" customHeight="1" x14ac:dyDescent="0.35">
      <c r="A24" s="43">
        <v>2032</v>
      </c>
      <c r="B24" s="56">
        <v>6.30987656711679E-3</v>
      </c>
      <c r="C24" s="45">
        <v>8.4206972843237082E-4</v>
      </c>
      <c r="D24" s="46">
        <v>2.1076304709670701E-3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33</v>
      </c>
      <c r="B26" s="3"/>
      <c r="C26" s="3"/>
    </row>
    <row r="27" spans="1:4" ht="21.75" customHeight="1" x14ac:dyDescent="0.35">
      <c r="A27" s="30" t="s">
        <v>173</v>
      </c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Headings!F17</f>
        <v>Page 17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Headings!E18</f>
        <v>July 2023 National CPI-U Forecast</v>
      </c>
      <c r="B1" s="241"/>
      <c r="C1" s="241"/>
      <c r="D1" s="241"/>
    </row>
    <row r="2" spans="1:4" ht="21.75" customHeight="1" x14ac:dyDescent="0.35">
      <c r="A2" s="236" t="s">
        <v>85</v>
      </c>
      <c r="B2" s="237"/>
      <c r="C2" s="237"/>
      <c r="D2" s="237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1.46475953204352E-2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1.62218778572869E-2</v>
      </c>
      <c r="C6" s="45">
        <v>1.5742825368517E-3</v>
      </c>
      <c r="D6" s="46">
        <v>0</v>
      </c>
    </row>
    <row r="7" spans="1:4" s="53" customFormat="1" ht="18" customHeight="1" x14ac:dyDescent="0.35">
      <c r="A7" s="43">
        <v>2015</v>
      </c>
      <c r="B7" s="56">
        <v>1.1869762097864701E-3</v>
      </c>
      <c r="C7" s="45">
        <v>-1.503490164750043E-2</v>
      </c>
      <c r="D7" s="46">
        <v>0</v>
      </c>
    </row>
    <row r="8" spans="1:4" s="53" customFormat="1" ht="18" customHeight="1" x14ac:dyDescent="0.35">
      <c r="A8" s="43">
        <v>2016</v>
      </c>
      <c r="B8" s="56">
        <v>1.26151288726126E-2</v>
      </c>
      <c r="C8" s="45">
        <v>1.142815266282613E-2</v>
      </c>
      <c r="D8" s="46">
        <v>0</v>
      </c>
    </row>
    <row r="9" spans="1:4" s="53" customFormat="1" ht="18" customHeight="1" x14ac:dyDescent="0.35">
      <c r="A9" s="43">
        <v>2017</v>
      </c>
      <c r="B9" s="56">
        <v>2.1303545313261698E-2</v>
      </c>
      <c r="C9" s="45">
        <v>8.688416440649098E-3</v>
      </c>
      <c r="D9" s="46">
        <v>0</v>
      </c>
    </row>
    <row r="10" spans="1:4" s="53" customFormat="1" ht="18" customHeight="1" x14ac:dyDescent="0.35">
      <c r="A10" s="43">
        <v>2018</v>
      </c>
      <c r="B10" s="56">
        <v>2.4425832969281899E-2</v>
      </c>
      <c r="C10" s="45">
        <v>3.1222876560202013E-3</v>
      </c>
      <c r="D10" s="46">
        <v>0</v>
      </c>
    </row>
    <row r="11" spans="1:4" s="53" customFormat="1" ht="18" customHeight="1" x14ac:dyDescent="0.35">
      <c r="A11" s="43">
        <v>2019</v>
      </c>
      <c r="B11" s="56">
        <v>1.8122100752601299E-2</v>
      </c>
      <c r="C11" s="45">
        <v>-6.3037322166805999E-3</v>
      </c>
      <c r="D11" s="46">
        <v>0</v>
      </c>
    </row>
    <row r="12" spans="1:4" s="53" customFormat="1" ht="18" customHeight="1" x14ac:dyDescent="0.35">
      <c r="A12" s="43">
        <v>2020</v>
      </c>
      <c r="B12" s="56">
        <v>1.23358439630636E-2</v>
      </c>
      <c r="C12" s="45">
        <v>-5.7862567895376991E-3</v>
      </c>
      <c r="D12" s="46">
        <v>0</v>
      </c>
    </row>
    <row r="13" spans="1:4" s="53" customFormat="1" ht="18" customHeight="1" x14ac:dyDescent="0.35">
      <c r="A13" s="43">
        <v>2021</v>
      </c>
      <c r="B13" s="56">
        <v>4.6978588636373962E-2</v>
      </c>
      <c r="C13" s="45">
        <v>3.4642744673310362E-2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8.0021999999999996E-2</v>
      </c>
      <c r="C14" s="50">
        <v>3.3043411363626034E-2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4.1204523672595202E-2</v>
      </c>
      <c r="C15" s="45">
        <v>-3.8817476327404794E-2</v>
      </c>
      <c r="D15" s="46">
        <v>-3.7954763274047967E-3</v>
      </c>
    </row>
    <row r="16" spans="1:4" s="53" customFormat="1" ht="18" customHeight="1" x14ac:dyDescent="0.35">
      <c r="A16" s="43">
        <v>2024</v>
      </c>
      <c r="B16" s="56">
        <v>2.8011753517921498E-2</v>
      </c>
      <c r="C16" s="45">
        <v>-1.3192770154673704E-2</v>
      </c>
      <c r="D16" s="46">
        <v>-3.1973232884040248E-4</v>
      </c>
    </row>
    <row r="17" spans="1:4" ht="18" customHeight="1" x14ac:dyDescent="0.35">
      <c r="A17" s="43">
        <v>2025</v>
      </c>
      <c r="B17" s="56">
        <v>2.6545523750012498E-2</v>
      </c>
      <c r="C17" s="45">
        <v>-1.4662297679089997E-3</v>
      </c>
      <c r="D17" s="46">
        <v>-1.3055992377440304E-4</v>
      </c>
    </row>
    <row r="18" spans="1:4" s="129" customFormat="1" ht="18" customHeight="1" x14ac:dyDescent="0.35">
      <c r="A18" s="43">
        <v>2026</v>
      </c>
      <c r="B18" s="56">
        <v>2.6073803569661602E-2</v>
      </c>
      <c r="C18" s="45">
        <v>-4.717201803508958E-4</v>
      </c>
      <c r="D18" s="46">
        <v>-4.7867690574799823E-4</v>
      </c>
    </row>
    <row r="19" spans="1:4" s="149" customFormat="1" ht="18" customHeight="1" x14ac:dyDescent="0.35">
      <c r="A19" s="43">
        <v>2027</v>
      </c>
      <c r="B19" s="56">
        <v>2.5835723613019203E-2</v>
      </c>
      <c r="C19" s="45">
        <v>-2.3807995664239939E-4</v>
      </c>
      <c r="D19" s="46">
        <v>-9.6526481024959698E-4</v>
      </c>
    </row>
    <row r="20" spans="1:4" s="151" customFormat="1" ht="18" customHeight="1" x14ac:dyDescent="0.35">
      <c r="A20" s="43">
        <v>2028</v>
      </c>
      <c r="B20" s="56">
        <v>2.6105642197270101E-2</v>
      </c>
      <c r="C20" s="45">
        <v>2.699185842508986E-4</v>
      </c>
      <c r="D20" s="46">
        <v>-8.3457703839023845E-6</v>
      </c>
    </row>
    <row r="21" spans="1:4" s="162" customFormat="1" ht="18" customHeight="1" x14ac:dyDescent="0.35">
      <c r="A21" s="43">
        <v>2029</v>
      </c>
      <c r="B21" s="56">
        <v>2.55546828942586E-2</v>
      </c>
      <c r="C21" s="45">
        <v>-5.5095930301150148E-4</v>
      </c>
      <c r="D21" s="46">
        <v>-4.8324681450100104E-4</v>
      </c>
    </row>
    <row r="22" spans="1:4" s="165" customFormat="1" ht="18" customHeight="1" x14ac:dyDescent="0.35">
      <c r="A22" s="43">
        <v>2030</v>
      </c>
      <c r="B22" s="56">
        <v>2.6647608214858298E-2</v>
      </c>
      <c r="C22" s="45">
        <v>1.0929253205996976E-3</v>
      </c>
      <c r="D22" s="46">
        <v>6.1129051307759821E-4</v>
      </c>
    </row>
    <row r="23" spans="1:4" s="165" customFormat="1" ht="18" customHeight="1" x14ac:dyDescent="0.35">
      <c r="A23" s="43">
        <v>2031</v>
      </c>
      <c r="B23" s="56">
        <v>2.57799091077517E-2</v>
      </c>
      <c r="C23" s="45">
        <v>-8.6769910710659745E-4</v>
      </c>
      <c r="D23" s="46">
        <v>-4.031891035095013E-4</v>
      </c>
    </row>
    <row r="24" spans="1:4" s="165" customFormat="1" ht="18" customHeight="1" x14ac:dyDescent="0.35">
      <c r="A24" s="43">
        <v>2032</v>
      </c>
      <c r="B24" s="56">
        <v>2.5810992810045601E-2</v>
      </c>
      <c r="C24" s="45">
        <v>3.1083702293901311E-5</v>
      </c>
      <c r="D24" s="46">
        <v>-4.2723791922500212E-4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26" t="s">
        <v>127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Headings!F18</f>
        <v>Page 18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E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5" ht="23.4" x14ac:dyDescent="0.35">
      <c r="A1" s="236" t="str">
        <f>Headings!E19</f>
        <v>July 2023 National CPI-W Forecast</v>
      </c>
      <c r="B1" s="241"/>
      <c r="C1" s="241"/>
      <c r="D1" s="241"/>
    </row>
    <row r="2" spans="1:5" ht="21.75" customHeight="1" x14ac:dyDescent="0.35">
      <c r="A2" s="236" t="s">
        <v>85</v>
      </c>
      <c r="B2" s="237"/>
      <c r="C2" s="237"/>
      <c r="D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5" s="53" customFormat="1" ht="18" customHeight="1" x14ac:dyDescent="0.35">
      <c r="A5" s="38">
        <v>2013</v>
      </c>
      <c r="B5" s="41">
        <v>1.3680827833743602E-2</v>
      </c>
      <c r="C5" s="74" t="s">
        <v>79</v>
      </c>
      <c r="D5" s="82">
        <v>0</v>
      </c>
    </row>
    <row r="6" spans="1:5" s="53" customFormat="1" ht="18" customHeight="1" x14ac:dyDescent="0.35">
      <c r="A6" s="43">
        <v>2014</v>
      </c>
      <c r="B6" s="56">
        <v>1.50311349880516E-2</v>
      </c>
      <c r="C6" s="45">
        <v>1.3503071543079989E-3</v>
      </c>
      <c r="D6" s="75">
        <v>0</v>
      </c>
      <c r="E6" s="58"/>
    </row>
    <row r="7" spans="1:5" s="53" customFormat="1" ht="18" customHeight="1" x14ac:dyDescent="0.35">
      <c r="A7" s="43">
        <v>2015</v>
      </c>
      <c r="B7" s="56">
        <v>-4.1285211645779498E-3</v>
      </c>
      <c r="C7" s="45">
        <v>-1.9159656152629552E-2</v>
      </c>
      <c r="D7" s="75">
        <v>0</v>
      </c>
    </row>
    <row r="8" spans="1:5" s="53" customFormat="1" ht="18" customHeight="1" x14ac:dyDescent="0.35">
      <c r="A8" s="43">
        <v>2016</v>
      </c>
      <c r="B8" s="56">
        <v>9.7752469695009305E-3</v>
      </c>
      <c r="C8" s="45">
        <v>1.390376813407888E-2</v>
      </c>
      <c r="D8" s="75">
        <v>0</v>
      </c>
    </row>
    <row r="9" spans="1:5" s="53" customFormat="1" ht="18" customHeight="1" x14ac:dyDescent="0.35">
      <c r="A9" s="43">
        <v>2017</v>
      </c>
      <c r="B9" s="56">
        <v>2.12537808233224E-2</v>
      </c>
      <c r="C9" s="45">
        <v>1.1478533853821469E-2</v>
      </c>
      <c r="D9" s="75">
        <v>0</v>
      </c>
    </row>
    <row r="10" spans="1:5" s="53" customFormat="1" ht="18" customHeight="1" x14ac:dyDescent="0.35">
      <c r="A10" s="43">
        <v>2018</v>
      </c>
      <c r="B10" s="56">
        <v>2.5496651342182101E-2</v>
      </c>
      <c r="C10" s="45">
        <v>4.242870518859701E-3</v>
      </c>
      <c r="D10" s="75">
        <v>0</v>
      </c>
    </row>
    <row r="11" spans="1:5" s="53" customFormat="1" ht="18" customHeight="1" x14ac:dyDescent="0.35">
      <c r="A11" s="43">
        <v>2019</v>
      </c>
      <c r="B11" s="56">
        <v>1.6626826462597898E-2</v>
      </c>
      <c r="C11" s="45">
        <v>-8.8698248795842025E-3</v>
      </c>
      <c r="D11" s="75">
        <v>0</v>
      </c>
    </row>
    <row r="12" spans="1:5" s="53" customFormat="1" ht="18" customHeight="1" x14ac:dyDescent="0.35">
      <c r="A12" s="43">
        <v>2020</v>
      </c>
      <c r="B12" s="56">
        <v>1.2141785235653299E-2</v>
      </c>
      <c r="C12" s="45">
        <v>-4.4850412269445989E-3</v>
      </c>
      <c r="D12" s="75">
        <v>0</v>
      </c>
    </row>
    <row r="13" spans="1:5" s="53" customFormat="1" ht="18" customHeight="1" x14ac:dyDescent="0.35">
      <c r="A13" s="43">
        <v>2021</v>
      </c>
      <c r="B13" s="56">
        <v>5.2575243411245996E-2</v>
      </c>
      <c r="C13" s="45">
        <v>4.0433458175592699E-2</v>
      </c>
      <c r="D13" s="75">
        <v>0</v>
      </c>
    </row>
    <row r="14" spans="1:5" s="53" customFormat="1" ht="18" customHeight="1" thickBot="1" x14ac:dyDescent="0.4">
      <c r="A14" s="48">
        <v>2022</v>
      </c>
      <c r="B14" s="57">
        <v>8.4644646152687297E-2</v>
      </c>
      <c r="C14" s="50">
        <v>3.2069402741441301E-2</v>
      </c>
      <c r="D14" s="84">
        <v>0</v>
      </c>
    </row>
    <row r="15" spans="1:5" s="53" customFormat="1" ht="18" customHeight="1" thickTop="1" x14ac:dyDescent="0.35">
      <c r="A15" s="43">
        <v>2023</v>
      </c>
      <c r="B15" s="56">
        <v>3.9376137493306096E-2</v>
      </c>
      <c r="C15" s="45">
        <v>-4.5268508659381201E-2</v>
      </c>
      <c r="D15" s="75">
        <v>-6.3238625066939017E-3</v>
      </c>
    </row>
    <row r="16" spans="1:5" s="53" customFormat="1" ht="18" customHeight="1" x14ac:dyDescent="0.35">
      <c r="A16" s="43">
        <v>2024</v>
      </c>
      <c r="B16" s="56">
        <v>2.7248123075083099E-2</v>
      </c>
      <c r="C16" s="45">
        <v>-1.2128014418222997E-2</v>
      </c>
      <c r="D16" s="75">
        <v>-1.3714137234312022E-3</v>
      </c>
    </row>
    <row r="17" spans="1:4" ht="18" customHeight="1" x14ac:dyDescent="0.35">
      <c r="A17" s="43">
        <v>2025</v>
      </c>
      <c r="B17" s="56">
        <v>2.6146872474058301E-2</v>
      </c>
      <c r="C17" s="45">
        <v>-1.1012506010247974E-3</v>
      </c>
      <c r="D17" s="75">
        <v>-2.7247056822689991E-4</v>
      </c>
    </row>
    <row r="18" spans="1:4" s="129" customFormat="1" ht="18" customHeight="1" x14ac:dyDescent="0.35">
      <c r="A18" s="43">
        <v>2026</v>
      </c>
      <c r="B18" s="56">
        <v>2.5316200486536503E-2</v>
      </c>
      <c r="C18" s="45">
        <v>-8.3067198752179855E-4</v>
      </c>
      <c r="D18" s="75">
        <v>-9.228369827559979E-4</v>
      </c>
    </row>
    <row r="19" spans="1:4" s="149" customFormat="1" ht="18" customHeight="1" x14ac:dyDescent="0.35">
      <c r="A19" s="43">
        <v>2027</v>
      </c>
      <c r="B19" s="56">
        <v>2.6442308321782501E-2</v>
      </c>
      <c r="C19" s="45">
        <v>1.1261078352459986E-3</v>
      </c>
      <c r="D19" s="75">
        <v>-3.9695140465289755E-4</v>
      </c>
    </row>
    <row r="20" spans="1:4" s="151" customFormat="1" ht="18" customHeight="1" x14ac:dyDescent="0.35">
      <c r="A20" s="43">
        <v>2028</v>
      </c>
      <c r="B20" s="56">
        <v>2.6013571618746199E-2</v>
      </c>
      <c r="C20" s="45">
        <v>-4.2873670303630179E-4</v>
      </c>
      <c r="D20" s="75">
        <v>-4.2862541381449848E-4</v>
      </c>
    </row>
    <row r="21" spans="1:4" s="162" customFormat="1" ht="18" customHeight="1" x14ac:dyDescent="0.35">
      <c r="A21" s="43">
        <v>2029</v>
      </c>
      <c r="B21" s="56">
        <v>2.5791905801264302E-2</v>
      </c>
      <c r="C21" s="45">
        <v>-2.2166581748189751E-4</v>
      </c>
      <c r="D21" s="75">
        <v>-1.0681067341201007E-3</v>
      </c>
    </row>
    <row r="22" spans="1:4" s="165" customFormat="1" ht="18" customHeight="1" x14ac:dyDescent="0.35">
      <c r="A22" s="43">
        <v>2030</v>
      </c>
      <c r="B22" s="56">
        <v>2.6407210111696503E-2</v>
      </c>
      <c r="C22" s="45">
        <v>6.1530431043220132E-4</v>
      </c>
      <c r="D22" s="75">
        <v>1.0881945891091024E-3</v>
      </c>
    </row>
    <row r="23" spans="1:4" s="165" customFormat="1" ht="18" customHeight="1" x14ac:dyDescent="0.35">
      <c r="A23" s="43">
        <v>2031</v>
      </c>
      <c r="B23" s="56">
        <v>2.6897844870587502E-2</v>
      </c>
      <c r="C23" s="45">
        <v>4.9063475889099886E-4</v>
      </c>
      <c r="D23" s="75">
        <v>2.3494322457660172E-4</v>
      </c>
    </row>
    <row r="24" spans="1:4" s="165" customFormat="1" ht="18" customHeight="1" x14ac:dyDescent="0.35">
      <c r="A24" s="43">
        <v>2032</v>
      </c>
      <c r="B24" s="56">
        <v>2.70503479767078E-2</v>
      </c>
      <c r="C24" s="45">
        <v>1.5250310612029833E-4</v>
      </c>
      <c r="D24" s="75">
        <v>1.992191007652102E-3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148</v>
      </c>
      <c r="B26" s="3"/>
      <c r="C26" s="3"/>
    </row>
    <row r="27" spans="1:4" ht="21.75" customHeight="1" x14ac:dyDescent="0.35">
      <c r="A27" s="30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Headings!F19</f>
        <v>Page 19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Headings!E2</f>
        <v>July 2023 Countywide Assessed Value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ht="18" customHeight="1" x14ac:dyDescent="0.35">
      <c r="A5" s="38">
        <v>2013</v>
      </c>
      <c r="B5" s="39">
        <v>314746206667</v>
      </c>
      <c r="C5" s="82" t="s">
        <v>79</v>
      </c>
      <c r="D5" s="51">
        <v>0</v>
      </c>
      <c r="E5" s="42">
        <v>0</v>
      </c>
    </row>
    <row r="6" spans="1:5" ht="18" customHeight="1" x14ac:dyDescent="0.35">
      <c r="A6" s="43">
        <v>2014</v>
      </c>
      <c r="B6" s="44">
        <v>340643616342</v>
      </c>
      <c r="C6" s="45">
        <v>8.228029163318662E-2</v>
      </c>
      <c r="D6" s="46">
        <v>0</v>
      </c>
      <c r="E6" s="47">
        <v>0</v>
      </c>
    </row>
    <row r="7" spans="1:5" ht="18" customHeight="1" x14ac:dyDescent="0.35">
      <c r="A7" s="43">
        <v>2015</v>
      </c>
      <c r="B7" s="44">
        <v>388118855592</v>
      </c>
      <c r="C7" s="45">
        <v>0.13936923216061592</v>
      </c>
      <c r="D7" s="46">
        <v>0</v>
      </c>
      <c r="E7" s="47">
        <v>0</v>
      </c>
    </row>
    <row r="8" spans="1:5" ht="18" customHeight="1" x14ac:dyDescent="0.35">
      <c r="A8" s="43">
        <v>2016</v>
      </c>
      <c r="B8" s="44">
        <v>426335605836</v>
      </c>
      <c r="C8" s="45">
        <v>9.8466615814652325E-2</v>
      </c>
      <c r="D8" s="46">
        <v>0</v>
      </c>
      <c r="E8" s="47">
        <v>0</v>
      </c>
    </row>
    <row r="9" spans="1:5" ht="18" customHeight="1" x14ac:dyDescent="0.35">
      <c r="A9" s="43">
        <v>2017</v>
      </c>
      <c r="B9" s="44">
        <v>471456288020</v>
      </c>
      <c r="C9" s="45">
        <v>0.1058337177715265</v>
      </c>
      <c r="D9" s="46">
        <v>0</v>
      </c>
      <c r="E9" s="47">
        <v>0</v>
      </c>
    </row>
    <row r="10" spans="1:5" ht="18" customHeight="1" x14ac:dyDescent="0.35">
      <c r="A10" s="43">
        <v>2018</v>
      </c>
      <c r="B10" s="44">
        <v>534662434752.99994</v>
      </c>
      <c r="C10" s="45">
        <v>0.13406576248765312</v>
      </c>
      <c r="D10" s="46">
        <v>0</v>
      </c>
      <c r="E10" s="47">
        <v>0</v>
      </c>
    </row>
    <row r="11" spans="1:5" ht="18" customHeight="1" x14ac:dyDescent="0.35">
      <c r="A11" s="43">
        <v>2019</v>
      </c>
      <c r="B11" s="44">
        <v>606623698131</v>
      </c>
      <c r="C11" s="45">
        <v>0.13459195690687387</v>
      </c>
      <c r="D11" s="46">
        <v>0</v>
      </c>
      <c r="E11" s="47">
        <v>0</v>
      </c>
    </row>
    <row r="12" spans="1:5" ht="18" customHeight="1" x14ac:dyDescent="0.35">
      <c r="A12" s="43">
        <v>2020</v>
      </c>
      <c r="B12" s="44">
        <v>642490492043.99902</v>
      </c>
      <c r="C12" s="45">
        <v>5.9125276548714023E-2</v>
      </c>
      <c r="D12" s="46">
        <v>0</v>
      </c>
      <c r="E12" s="47">
        <v>0</v>
      </c>
    </row>
    <row r="13" spans="1:5" ht="18" customHeight="1" x14ac:dyDescent="0.35">
      <c r="A13" s="43">
        <v>2021</v>
      </c>
      <c r="B13" s="44">
        <v>659534881337</v>
      </c>
      <c r="C13" s="45">
        <v>2.6528624943190193E-2</v>
      </c>
      <c r="D13" s="46">
        <v>0</v>
      </c>
      <c r="E13" s="47">
        <v>0</v>
      </c>
    </row>
    <row r="14" spans="1:5" ht="18" customHeight="1" x14ac:dyDescent="0.35">
      <c r="A14" s="43">
        <v>2022</v>
      </c>
      <c r="B14" s="44">
        <v>722527903971.99902</v>
      </c>
      <c r="C14" s="45">
        <v>9.5511282901823868E-2</v>
      </c>
      <c r="D14" s="46">
        <v>0</v>
      </c>
      <c r="E14" s="47">
        <v>0</v>
      </c>
    </row>
    <row r="15" spans="1:5" ht="18" customHeight="1" thickBot="1" x14ac:dyDescent="0.4">
      <c r="A15" s="48">
        <v>2023</v>
      </c>
      <c r="B15" s="49">
        <v>879895419279</v>
      </c>
      <c r="C15" s="50">
        <v>0.21780129797326087</v>
      </c>
      <c r="D15" s="55">
        <v>0</v>
      </c>
      <c r="E15" s="77">
        <v>0</v>
      </c>
    </row>
    <row r="16" spans="1:5" ht="18" customHeight="1" thickTop="1" x14ac:dyDescent="0.35">
      <c r="A16" s="43">
        <v>2024</v>
      </c>
      <c r="B16" s="44">
        <v>816274824795.86194</v>
      </c>
      <c r="C16" s="45">
        <v>-7.2304722912718167E-2</v>
      </c>
      <c r="D16" s="46">
        <v>-3.3813702464169704E-2</v>
      </c>
      <c r="E16" s="47">
        <v>-28567238145.515015</v>
      </c>
    </row>
    <row r="17" spans="1:5" ht="18" customHeight="1" x14ac:dyDescent="0.35">
      <c r="A17" s="43">
        <v>2025</v>
      </c>
      <c r="B17" s="44">
        <v>842717113620.45203</v>
      </c>
      <c r="C17" s="45">
        <v>3.2393855624792689E-2</v>
      </c>
      <c r="D17" s="46">
        <v>-4.6082566528337088E-3</v>
      </c>
      <c r="E17" s="47">
        <v>-3901435561.6810303</v>
      </c>
    </row>
    <row r="18" spans="1:5" s="129" customFormat="1" ht="18" customHeight="1" x14ac:dyDescent="0.35">
      <c r="A18" s="43">
        <v>2026</v>
      </c>
      <c r="B18" s="44">
        <v>879725083953.35791</v>
      </c>
      <c r="C18" s="45">
        <v>4.3915057300680127E-2</v>
      </c>
      <c r="D18" s="46">
        <v>3.1312102700078448E-3</v>
      </c>
      <c r="E18" s="47">
        <v>2746005895.7958984</v>
      </c>
    </row>
    <row r="19" spans="1:5" s="149" customFormat="1" ht="18" customHeight="1" x14ac:dyDescent="0.35">
      <c r="A19" s="43">
        <v>2027</v>
      </c>
      <c r="B19" s="44">
        <v>922694847437.38599</v>
      </c>
      <c r="C19" s="45">
        <v>4.8844535944033929E-2</v>
      </c>
      <c r="D19" s="46">
        <v>3.8282955666042451E-3</v>
      </c>
      <c r="E19" s="47">
        <v>3518877291.4389648</v>
      </c>
    </row>
    <row r="20" spans="1:5" s="151" customFormat="1" ht="18" customHeight="1" x14ac:dyDescent="0.35">
      <c r="A20" s="43">
        <v>2028</v>
      </c>
      <c r="B20" s="44">
        <v>971167246677.849</v>
      </c>
      <c r="C20" s="45">
        <v>5.2533510266244754E-2</v>
      </c>
      <c r="D20" s="46">
        <v>3.7185188075139486E-3</v>
      </c>
      <c r="E20" s="47">
        <v>3597924721.269043</v>
      </c>
    </row>
    <row r="21" spans="1:5" s="161" customFormat="1" ht="18" customHeight="1" x14ac:dyDescent="0.35">
      <c r="A21" s="43">
        <v>2029</v>
      </c>
      <c r="B21" s="44">
        <v>1021884664690.55</v>
      </c>
      <c r="C21" s="45">
        <v>5.2223155369164553E-2</v>
      </c>
      <c r="D21" s="46">
        <v>3.3566793299943942E-3</v>
      </c>
      <c r="E21" s="47">
        <v>3418663773.5800781</v>
      </c>
    </row>
    <row r="22" spans="1:5" s="165" customFormat="1" ht="18" customHeight="1" x14ac:dyDescent="0.35">
      <c r="A22" s="43">
        <v>2030</v>
      </c>
      <c r="B22" s="44">
        <v>1079786964485.05</v>
      </c>
      <c r="C22" s="45">
        <v>5.6662265121704358E-2</v>
      </c>
      <c r="D22" s="46">
        <v>6.6261265464322427E-3</v>
      </c>
      <c r="E22" s="47">
        <v>7107708493.9300537</v>
      </c>
    </row>
    <row r="23" spans="1:5" s="165" customFormat="1" ht="18" customHeight="1" x14ac:dyDescent="0.35">
      <c r="A23" s="43">
        <v>2031</v>
      </c>
      <c r="B23" s="44">
        <v>1132789956126.8101</v>
      </c>
      <c r="C23" s="45">
        <v>4.9086526680785614E-2</v>
      </c>
      <c r="D23" s="46">
        <v>6.6060138162602478E-3</v>
      </c>
      <c r="E23" s="47">
        <v>7434116226.5900879</v>
      </c>
    </row>
    <row r="24" spans="1:5" s="165" customFormat="1" ht="18" customHeight="1" x14ac:dyDescent="0.35">
      <c r="A24" s="43">
        <v>2032</v>
      </c>
      <c r="B24" s="44">
        <v>1192901418470.5</v>
      </c>
      <c r="C24" s="45">
        <v>5.3064967621376802E-2</v>
      </c>
      <c r="D24" s="46">
        <v>8.117908499092108E-3</v>
      </c>
      <c r="E24" s="47">
        <v>9605884869.1601563</v>
      </c>
    </row>
    <row r="25" spans="1:5" s="99" customFormat="1" ht="21.75" customHeight="1" x14ac:dyDescent="0.35">
      <c r="A25" s="25" t="s">
        <v>4</v>
      </c>
      <c r="B25" s="96"/>
      <c r="C25" s="45"/>
      <c r="D25" s="45"/>
      <c r="E25" s="71"/>
    </row>
    <row r="26" spans="1:5" ht="21.75" customHeight="1" x14ac:dyDescent="0.35">
      <c r="A26" s="29" t="s">
        <v>144</v>
      </c>
      <c r="B26" s="3"/>
      <c r="C26" s="3"/>
    </row>
    <row r="27" spans="1:5" ht="21.75" customHeight="1" x14ac:dyDescent="0.35">
      <c r="A27" s="23" t="s">
        <v>166</v>
      </c>
      <c r="B27" s="3"/>
      <c r="C27" s="3"/>
      <c r="D27" s="99"/>
      <c r="E27" s="99"/>
    </row>
    <row r="28" spans="1:5" ht="21.75" customHeight="1" x14ac:dyDescent="0.35">
      <c r="A28" s="28"/>
      <c r="B28" s="3"/>
      <c r="C28" s="3"/>
      <c r="D28" s="99"/>
      <c r="E28" s="99"/>
    </row>
    <row r="29" spans="1:5" ht="21.75" customHeight="1" x14ac:dyDescent="0.35">
      <c r="A29" s="23"/>
      <c r="B29" s="99"/>
      <c r="C29" s="99"/>
      <c r="D29" s="99"/>
      <c r="E29" s="99"/>
    </row>
    <row r="30" spans="1:5" ht="21.75" customHeight="1" x14ac:dyDescent="0.35">
      <c r="A30" s="235" t="str">
        <f>Headings!F2</f>
        <v>Page 2</v>
      </c>
      <c r="B30" s="235"/>
      <c r="C30" s="235"/>
      <c r="D30" s="235"/>
      <c r="E30" s="235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Headings!E20</f>
        <v>July 2023 Seattle Annual CPI-U Forecast</v>
      </c>
      <c r="B1" s="241"/>
      <c r="C1" s="241"/>
      <c r="D1" s="241"/>
    </row>
    <row r="2" spans="1:4" ht="21.75" customHeight="1" x14ac:dyDescent="0.35">
      <c r="A2" s="236" t="s">
        <v>85</v>
      </c>
      <c r="B2" s="237"/>
      <c r="C2" s="237"/>
      <c r="D2" s="237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1.2151024666579899E-2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1.8442393909663398E-2</v>
      </c>
      <c r="C6" s="46">
        <v>6.2913692430834993E-3</v>
      </c>
      <c r="D6" s="46">
        <v>0</v>
      </c>
    </row>
    <row r="7" spans="1:4" s="53" customFormat="1" ht="18" customHeight="1" x14ac:dyDescent="0.35">
      <c r="A7" s="43">
        <v>2015</v>
      </c>
      <c r="B7" s="56">
        <v>1.36006308481493E-2</v>
      </c>
      <c r="C7" s="45">
        <v>-4.8417630615140983E-3</v>
      </c>
      <c r="D7" s="46">
        <v>0</v>
      </c>
    </row>
    <row r="8" spans="1:4" s="53" customFormat="1" ht="18" customHeight="1" x14ac:dyDescent="0.35">
      <c r="A8" s="43">
        <v>2016</v>
      </c>
      <c r="B8" s="56">
        <v>2.2144335188720003E-2</v>
      </c>
      <c r="C8" s="45">
        <v>8.5437043405707028E-3</v>
      </c>
      <c r="D8" s="46">
        <v>0</v>
      </c>
    </row>
    <row r="9" spans="1:4" s="53" customFormat="1" ht="18" customHeight="1" x14ac:dyDescent="0.35">
      <c r="A9" s="43">
        <v>2017</v>
      </c>
      <c r="B9" s="56">
        <v>3.0531296344248098E-2</v>
      </c>
      <c r="C9" s="45">
        <v>8.3869611555280957E-3</v>
      </c>
      <c r="D9" s="46">
        <v>0</v>
      </c>
    </row>
    <row r="10" spans="1:4" s="53" customFormat="1" ht="18" customHeight="1" x14ac:dyDescent="0.35">
      <c r="A10" s="43">
        <v>2018</v>
      </c>
      <c r="B10" s="56">
        <v>3.2059481931563799E-2</v>
      </c>
      <c r="C10" s="45">
        <v>1.5281855873157009E-3</v>
      </c>
      <c r="D10" s="46">
        <v>0</v>
      </c>
    </row>
    <row r="11" spans="1:4" s="53" customFormat="1" ht="18" customHeight="1" x14ac:dyDescent="0.35">
      <c r="A11" s="43">
        <v>2019</v>
      </c>
      <c r="B11" s="56">
        <v>2.5434451416324499E-2</v>
      </c>
      <c r="C11" s="45">
        <v>-6.6250305152392996E-3</v>
      </c>
      <c r="D11" s="46">
        <v>0</v>
      </c>
    </row>
    <row r="12" spans="1:4" s="53" customFormat="1" ht="18" customHeight="1" x14ac:dyDescent="0.35">
      <c r="A12" s="43">
        <v>2020</v>
      </c>
      <c r="B12" s="56">
        <v>1.6939823874755299E-2</v>
      </c>
      <c r="C12" s="45">
        <v>-8.4946275415692003E-3</v>
      </c>
      <c r="D12" s="46">
        <v>0</v>
      </c>
    </row>
    <row r="13" spans="1:4" s="53" customFormat="1" ht="18" customHeight="1" x14ac:dyDescent="0.35">
      <c r="A13" s="43">
        <v>2021</v>
      </c>
      <c r="B13" s="56">
        <v>4.9970645031229603E-2</v>
      </c>
      <c r="C13" s="45">
        <v>3.3030821156474308E-2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8.9525894736842013E-2</v>
      </c>
      <c r="C14" s="50">
        <v>3.9555249705612409E-2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5.2179701698225001E-2</v>
      </c>
      <c r="C15" s="45">
        <v>-3.7346193038617012E-2</v>
      </c>
      <c r="D15" s="46">
        <v>-6.1661464127639454E-4</v>
      </c>
    </row>
    <row r="16" spans="1:4" s="53" customFormat="1" ht="18" customHeight="1" x14ac:dyDescent="0.35">
      <c r="A16" s="43">
        <v>2024</v>
      </c>
      <c r="B16" s="56">
        <v>2.8334985054470102E-2</v>
      </c>
      <c r="C16" s="45">
        <v>-2.3844716643754899E-2</v>
      </c>
      <c r="D16" s="46">
        <v>-2.4696127222692994E-3</v>
      </c>
    </row>
    <row r="17" spans="1:4" ht="18" customHeight="1" x14ac:dyDescent="0.35">
      <c r="A17" s="43">
        <v>2025</v>
      </c>
      <c r="B17" s="56">
        <v>2.6882769970390397E-2</v>
      </c>
      <c r="C17" s="45">
        <v>-1.4522150840797048E-3</v>
      </c>
      <c r="D17" s="46">
        <v>-3.1240679988560338E-4</v>
      </c>
    </row>
    <row r="18" spans="1:4" s="129" customFormat="1" ht="18" customHeight="1" x14ac:dyDescent="0.35">
      <c r="A18" s="43">
        <v>2026</v>
      </c>
      <c r="B18" s="56">
        <v>2.59049494083771E-2</v>
      </c>
      <c r="C18" s="45">
        <v>-9.7782056201329778E-4</v>
      </c>
      <c r="D18" s="46">
        <v>-5.3933325637220073E-4</v>
      </c>
    </row>
    <row r="19" spans="1:4" s="149" customFormat="1" ht="18" customHeight="1" x14ac:dyDescent="0.35">
      <c r="A19" s="43">
        <v>2027</v>
      </c>
      <c r="B19" s="56">
        <v>2.6880617994236303E-2</v>
      </c>
      <c r="C19" s="45">
        <v>9.7566858585920388E-4</v>
      </c>
      <c r="D19" s="46">
        <v>-3.8435805265909714E-4</v>
      </c>
    </row>
    <row r="20" spans="1:4" s="151" customFormat="1" ht="18" customHeight="1" x14ac:dyDescent="0.35">
      <c r="A20" s="43">
        <v>2028</v>
      </c>
      <c r="B20" s="56">
        <v>2.6293250340085898E-2</v>
      </c>
      <c r="C20" s="45">
        <v>-5.8736765415040582E-4</v>
      </c>
      <c r="D20" s="46">
        <v>8.8662498897298242E-5</v>
      </c>
    </row>
    <row r="21" spans="1:4" s="162" customFormat="1" ht="18" customHeight="1" x14ac:dyDescent="0.35">
      <c r="A21" s="43">
        <v>2029</v>
      </c>
      <c r="B21" s="56">
        <v>2.5441747267172802E-2</v>
      </c>
      <c r="C21" s="45">
        <v>-8.5150307291309568E-4</v>
      </c>
      <c r="D21" s="46">
        <v>-1.3399984051393997E-3</v>
      </c>
    </row>
    <row r="22" spans="1:4" s="165" customFormat="1" ht="18" customHeight="1" x14ac:dyDescent="0.35">
      <c r="A22" s="43">
        <v>2030</v>
      </c>
      <c r="B22" s="56">
        <v>2.62620361038155E-2</v>
      </c>
      <c r="C22" s="45">
        <v>8.2028883664269844E-4</v>
      </c>
      <c r="D22" s="46">
        <v>-4.2126560884800032E-4</v>
      </c>
    </row>
    <row r="23" spans="1:4" s="165" customFormat="1" ht="18" customHeight="1" x14ac:dyDescent="0.35">
      <c r="A23" s="43">
        <v>2031</v>
      </c>
      <c r="B23" s="56">
        <v>2.5738972714003799E-2</v>
      </c>
      <c r="C23" s="45">
        <v>-5.2306338981170097E-4</v>
      </c>
      <c r="D23" s="46">
        <v>-2.8004303842950329E-4</v>
      </c>
    </row>
    <row r="24" spans="1:4" s="165" customFormat="1" ht="18" customHeight="1" x14ac:dyDescent="0.35">
      <c r="A24" s="43">
        <v>2032</v>
      </c>
      <c r="B24" s="56">
        <v>2.65827832964107E-2</v>
      </c>
      <c r="C24" s="45">
        <v>8.4381058240690088E-4</v>
      </c>
      <c r="D24" s="46">
        <v>6.0292382486660037E-4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190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111"/>
    </row>
    <row r="30" spans="1:4" ht="21.75" customHeight="1" x14ac:dyDescent="0.35">
      <c r="A30" s="235" t="str">
        <f>Headings!F20</f>
        <v>Page 20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8" ht="23.4" x14ac:dyDescent="0.35">
      <c r="A1" s="236" t="str">
        <f>Headings!E21</f>
        <v>July 2023 June-June Seattle CPI-W Forecast</v>
      </c>
      <c r="B1" s="241"/>
      <c r="C1" s="241"/>
      <c r="D1" s="241"/>
    </row>
    <row r="2" spans="1:8" ht="21.75" customHeight="1" x14ac:dyDescent="0.35">
      <c r="A2" s="236" t="s">
        <v>85</v>
      </c>
      <c r="B2" s="237"/>
      <c r="C2" s="237"/>
      <c r="D2" s="237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35" t="str">
        <f>Headings!E51</f>
        <v>% Change from March 2023 Forecast</v>
      </c>
    </row>
    <row r="5" spans="1:8" s="53" customFormat="1" ht="18" customHeight="1" x14ac:dyDescent="0.35">
      <c r="A5" s="38">
        <v>2013</v>
      </c>
      <c r="B5" s="41">
        <v>1.1599999999999999E-2</v>
      </c>
      <c r="C5" s="74" t="s">
        <v>79</v>
      </c>
      <c r="D5" s="82">
        <v>0</v>
      </c>
    </row>
    <row r="6" spans="1:8" s="53" customFormat="1" ht="18" customHeight="1" x14ac:dyDescent="0.35">
      <c r="A6" s="43">
        <v>2014</v>
      </c>
      <c r="B6" s="56">
        <v>2.23E-2</v>
      </c>
      <c r="C6" s="45">
        <v>1.0700000000000001E-2</v>
      </c>
      <c r="D6" s="75">
        <v>0</v>
      </c>
    </row>
    <row r="7" spans="1:8" s="53" customFormat="1" ht="18" customHeight="1" x14ac:dyDescent="0.35">
      <c r="A7" s="43">
        <v>2015</v>
      </c>
      <c r="B7" s="56">
        <v>1.0800000000000001E-2</v>
      </c>
      <c r="C7" s="46">
        <v>-1.15E-2</v>
      </c>
      <c r="D7" s="75">
        <v>0</v>
      </c>
    </row>
    <row r="8" spans="1:8" s="53" customFormat="1" ht="18" customHeight="1" x14ac:dyDescent="0.35">
      <c r="A8" s="43">
        <v>2016</v>
      </c>
      <c r="B8" s="56">
        <v>1.9900000000000001E-2</v>
      </c>
      <c r="C8" s="45">
        <v>9.1000000000000004E-3</v>
      </c>
      <c r="D8" s="75">
        <v>0</v>
      </c>
    </row>
    <row r="9" spans="1:8" s="53" customFormat="1" ht="18" customHeight="1" x14ac:dyDescent="0.35">
      <c r="A9" s="43">
        <v>2017</v>
      </c>
      <c r="B9" s="56">
        <v>3.0299999999999997E-2</v>
      </c>
      <c r="C9" s="45">
        <v>1.0399999999999996E-2</v>
      </c>
      <c r="D9" s="75">
        <v>0</v>
      </c>
    </row>
    <row r="10" spans="1:8" s="53" customFormat="1" ht="18" customHeight="1" x14ac:dyDescent="0.35">
      <c r="A10" s="43">
        <v>2018</v>
      </c>
      <c r="B10" s="56">
        <v>3.6495E-2</v>
      </c>
      <c r="C10" s="45">
        <v>6.1950000000000026E-3</v>
      </c>
      <c r="D10" s="75">
        <v>0</v>
      </c>
    </row>
    <row r="11" spans="1:8" s="53" customFormat="1" ht="18" customHeight="1" x14ac:dyDescent="0.35">
      <c r="A11" s="43">
        <v>2019</v>
      </c>
      <c r="B11" s="56">
        <v>1.68466E-2</v>
      </c>
      <c r="C11" s="45">
        <v>-1.96484E-2</v>
      </c>
      <c r="D11" s="75">
        <v>0</v>
      </c>
    </row>
    <row r="12" spans="1:8" s="53" customFormat="1" ht="18" customHeight="1" x14ac:dyDescent="0.35">
      <c r="A12" s="43">
        <v>2020</v>
      </c>
      <c r="B12" s="56">
        <v>1.0077000000000001E-2</v>
      </c>
      <c r="C12" s="45">
        <v>-6.7695999999999989E-3</v>
      </c>
      <c r="D12" s="75">
        <v>0</v>
      </c>
    </row>
    <row r="13" spans="1:8" s="53" customFormat="1" ht="18" customHeight="1" x14ac:dyDescent="0.35">
      <c r="A13" s="43">
        <v>2021</v>
      </c>
      <c r="B13" s="56">
        <v>6.2853854000000001E-2</v>
      </c>
      <c r="C13" s="45">
        <v>5.2776853999999998E-2</v>
      </c>
      <c r="D13" s="75">
        <v>0</v>
      </c>
    </row>
    <row r="14" spans="1:8" s="53" customFormat="1" ht="18" customHeight="1" x14ac:dyDescent="0.35">
      <c r="A14" s="43">
        <v>2022</v>
      </c>
      <c r="B14" s="56">
        <v>9.5429999999999987E-2</v>
      </c>
      <c r="C14" s="45">
        <v>3.2576145999999986E-2</v>
      </c>
      <c r="D14" s="75">
        <v>0</v>
      </c>
      <c r="H14" s="29" t="s">
        <v>18</v>
      </c>
    </row>
    <row r="15" spans="1:8" s="53" customFormat="1" ht="18" customHeight="1" thickBot="1" x14ac:dyDescent="0.4">
      <c r="A15" s="48">
        <v>2023</v>
      </c>
      <c r="B15" s="57">
        <v>4.5110000000000004E-2</v>
      </c>
      <c r="C15" s="50">
        <v>-5.0319999999999983E-2</v>
      </c>
      <c r="D15" s="84">
        <v>-9.4480464426504943E-3</v>
      </c>
    </row>
    <row r="16" spans="1:8" s="53" customFormat="1" ht="18" customHeight="1" thickTop="1" x14ac:dyDescent="0.35">
      <c r="A16" s="43">
        <v>2024</v>
      </c>
      <c r="B16" s="56">
        <v>2.9018223770009701E-2</v>
      </c>
      <c r="C16" s="45">
        <v>-1.6091776229990303E-2</v>
      </c>
      <c r="D16" s="75">
        <v>-1.2129519638971985E-3</v>
      </c>
    </row>
    <row r="17" spans="1:4" ht="18" customHeight="1" x14ac:dyDescent="0.35">
      <c r="A17" s="43">
        <v>2025</v>
      </c>
      <c r="B17" s="56">
        <v>2.6316808303336398E-2</v>
      </c>
      <c r="C17" s="45">
        <v>-2.7014154666733028E-3</v>
      </c>
      <c r="D17" s="75">
        <v>2.9229920211449462E-4</v>
      </c>
    </row>
    <row r="18" spans="1:4" s="129" customFormat="1" ht="18" customHeight="1" x14ac:dyDescent="0.35">
      <c r="A18" s="43">
        <v>2026</v>
      </c>
      <c r="B18" s="56">
        <v>2.6709911617886301E-2</v>
      </c>
      <c r="C18" s="45">
        <v>3.931033145499023E-4</v>
      </c>
      <c r="D18" s="75">
        <v>-7.3459694575998824E-5</v>
      </c>
    </row>
    <row r="19" spans="1:4" s="149" customFormat="1" ht="18" customHeight="1" x14ac:dyDescent="0.35">
      <c r="A19" s="43">
        <v>2027</v>
      </c>
      <c r="B19" s="56">
        <v>2.57891928168659E-2</v>
      </c>
      <c r="C19" s="45">
        <v>-9.2071880102040024E-4</v>
      </c>
      <c r="D19" s="75">
        <v>1.6091984958530037E-4</v>
      </c>
    </row>
    <row r="20" spans="1:4" s="151" customFormat="1" ht="18" customHeight="1" x14ac:dyDescent="0.35">
      <c r="A20" s="43">
        <v>2028</v>
      </c>
      <c r="B20" s="56">
        <v>2.6533218980429998E-2</v>
      </c>
      <c r="C20" s="45">
        <v>7.4402616356409809E-4</v>
      </c>
      <c r="D20" s="75">
        <v>8.0277861065000677E-5</v>
      </c>
    </row>
    <row r="21" spans="1:4" s="162" customFormat="1" ht="18" customHeight="1" x14ac:dyDescent="0.35">
      <c r="A21" s="43">
        <v>2029</v>
      </c>
      <c r="B21" s="56">
        <v>2.5770812898942997E-2</v>
      </c>
      <c r="C21" s="45">
        <v>-7.6240608148700137E-4</v>
      </c>
      <c r="D21" s="75">
        <v>-5.1348249779230304E-4</v>
      </c>
    </row>
    <row r="22" spans="1:4" s="165" customFormat="1" ht="18" customHeight="1" x14ac:dyDescent="0.35">
      <c r="A22" s="43">
        <v>2030</v>
      </c>
      <c r="B22" s="56">
        <v>2.5899440412254501E-2</v>
      </c>
      <c r="C22" s="45">
        <v>1.2862751331150363E-4</v>
      </c>
      <c r="D22" s="75">
        <v>-3.7764323712759923E-4</v>
      </c>
    </row>
    <row r="23" spans="1:4" s="165" customFormat="1" ht="18" customHeight="1" x14ac:dyDescent="0.35">
      <c r="A23" s="43">
        <v>2031</v>
      </c>
      <c r="B23" s="56">
        <v>2.5846793055174601E-2</v>
      </c>
      <c r="C23" s="45">
        <v>-5.2647357079899787E-5</v>
      </c>
      <c r="D23" s="75">
        <v>-2.389967369866991E-4</v>
      </c>
    </row>
    <row r="24" spans="1:4" s="165" customFormat="1" ht="18" customHeight="1" x14ac:dyDescent="0.35">
      <c r="A24" s="43">
        <v>2032</v>
      </c>
      <c r="B24" s="56">
        <v>2.6149568137465499E-2</v>
      </c>
      <c r="C24" s="45">
        <v>3.0277508229089797E-4</v>
      </c>
      <c r="D24" s="75">
        <v>-4.6180597939510237E-4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191</v>
      </c>
      <c r="B26" s="3"/>
      <c r="C26" s="3"/>
    </row>
    <row r="27" spans="1:4" ht="21.75" customHeight="1" x14ac:dyDescent="0.35">
      <c r="A27" s="30" t="s">
        <v>174</v>
      </c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Headings!F21</f>
        <v>Page 21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I32"/>
  <sheetViews>
    <sheetView zoomScale="75" zoomScaleNormal="75" workbookViewId="0">
      <selection activeCell="A31" sqref="A31:D31"/>
    </sheetView>
  </sheetViews>
  <sheetFormatPr defaultColWidth="10.7265625" defaultRowHeight="21.75" customHeight="1" x14ac:dyDescent="0.35"/>
  <cols>
    <col min="1" max="1" width="11.6328125" style="81" customWidth="1"/>
    <col min="2" max="3" width="22.7265625" style="81" customWidth="1"/>
    <col min="4" max="4" width="16.7265625" style="1" customWidth="1"/>
    <col min="5" max="16384" width="10.7265625" style="1"/>
  </cols>
  <sheetData>
    <row r="1" spans="1:9" ht="23.4" x14ac:dyDescent="0.45">
      <c r="A1" s="236" t="str">
        <f>Headings!E22</f>
        <v>July 2023 Outyear COLA Comparison Forecast</v>
      </c>
      <c r="B1" s="236"/>
      <c r="C1" s="236"/>
      <c r="D1" s="242"/>
    </row>
    <row r="2" spans="1:9" ht="21.75" customHeight="1" x14ac:dyDescent="0.35">
      <c r="A2" s="236" t="s">
        <v>85</v>
      </c>
      <c r="B2" s="236"/>
      <c r="C2" s="236"/>
      <c r="D2" s="243"/>
    </row>
    <row r="3" spans="1:9" ht="21.75" customHeight="1" x14ac:dyDescent="0.35">
      <c r="A3" s="244"/>
      <c r="B3" s="244"/>
      <c r="C3" s="244"/>
      <c r="D3" s="243"/>
    </row>
    <row r="4" spans="1:9" ht="66" customHeight="1" x14ac:dyDescent="0.35">
      <c r="A4" s="4" t="s">
        <v>80</v>
      </c>
      <c r="B4" s="18" t="s">
        <v>97</v>
      </c>
      <c r="C4" s="80"/>
      <c r="D4" s="80"/>
    </row>
    <row r="5" spans="1:9" s="60" customFormat="1" ht="18" customHeight="1" x14ac:dyDescent="0.35">
      <c r="A5" s="59">
        <v>2019</v>
      </c>
      <c r="B5" s="41">
        <v>3.32E-2</v>
      </c>
      <c r="C5" s="45"/>
      <c r="D5" s="89"/>
      <c r="I5" s="119"/>
    </row>
    <row r="6" spans="1:9" s="60" customFormat="1" ht="18" customHeight="1" x14ac:dyDescent="0.35">
      <c r="A6" s="52">
        <v>2020</v>
      </c>
      <c r="B6" s="56">
        <v>2.4299999999999999E-2</v>
      </c>
      <c r="C6" s="45"/>
      <c r="D6" s="89"/>
      <c r="G6" s="119"/>
      <c r="H6" s="119"/>
      <c r="I6" s="119"/>
    </row>
    <row r="7" spans="1:9" s="60" customFormat="1" ht="18" customHeight="1" x14ac:dyDescent="0.35">
      <c r="A7" s="52">
        <v>2021</v>
      </c>
      <c r="B7" s="56">
        <v>1.7899999999999999E-2</v>
      </c>
      <c r="C7" s="45"/>
      <c r="D7" s="89"/>
      <c r="F7" s="191"/>
      <c r="G7" s="119"/>
      <c r="H7" s="119"/>
      <c r="I7" s="119"/>
    </row>
    <row r="8" spans="1:9" s="60" customFormat="1" ht="18" customHeight="1" x14ac:dyDescent="0.35">
      <c r="A8" s="52">
        <v>2022</v>
      </c>
      <c r="B8" s="56">
        <v>2.8199999999999999E-2</v>
      </c>
      <c r="C8" s="45"/>
      <c r="D8" s="89"/>
      <c r="G8" s="119"/>
      <c r="H8" s="119"/>
    </row>
    <row r="9" spans="1:9" s="60" customFormat="1" ht="18" customHeight="1" thickBot="1" x14ac:dyDescent="0.4">
      <c r="A9" s="66">
        <v>2023</v>
      </c>
      <c r="B9" s="57">
        <v>7.192360947659017E-2</v>
      </c>
      <c r="C9" s="45"/>
      <c r="D9" s="89"/>
      <c r="G9" s="119"/>
      <c r="H9" s="119"/>
    </row>
    <row r="10" spans="1:9" s="60" customFormat="1" ht="18" customHeight="1" thickTop="1" x14ac:dyDescent="0.35">
      <c r="A10" s="52">
        <v>2024</v>
      </c>
      <c r="B10" s="56">
        <v>7.1300000000000002E-2</v>
      </c>
      <c r="C10" s="45"/>
      <c r="D10" s="89"/>
      <c r="G10" s="119"/>
      <c r="H10" s="186"/>
    </row>
    <row r="11" spans="1:9" s="60" customFormat="1" ht="18" customHeight="1" x14ac:dyDescent="0.35">
      <c r="A11" s="52">
        <v>2025</v>
      </c>
      <c r="B11" s="56">
        <v>3.0671620462755414E-2</v>
      </c>
      <c r="C11" s="45"/>
      <c r="D11" s="89"/>
      <c r="G11" s="119"/>
      <c r="H11" s="119"/>
    </row>
    <row r="12" spans="1:9" s="60" customFormat="1" ht="18" customHeight="1" x14ac:dyDescent="0.35">
      <c r="A12" s="52">
        <v>2026</v>
      </c>
      <c r="B12" s="56">
        <v>2.6111572062822653E-2</v>
      </c>
      <c r="C12" s="45"/>
      <c r="D12" s="89"/>
      <c r="G12" s="119"/>
      <c r="H12" s="119"/>
    </row>
    <row r="13" spans="1:9" s="60" customFormat="1" ht="18" customHeight="1" x14ac:dyDescent="0.35">
      <c r="A13" s="52">
        <v>2027</v>
      </c>
      <c r="B13" s="56">
        <v>2.5178782600436926E-2</v>
      </c>
      <c r="C13" s="45"/>
      <c r="D13" s="89"/>
      <c r="G13" s="119"/>
      <c r="H13" s="119"/>
    </row>
    <row r="14" spans="1:9" s="60" customFormat="1" ht="18" customHeight="1" x14ac:dyDescent="0.35">
      <c r="A14" s="43"/>
      <c r="B14" s="45"/>
      <c r="C14" s="45"/>
      <c r="D14" s="89"/>
      <c r="H14" s="119"/>
    </row>
    <row r="15" spans="1:9" s="60" customFormat="1" ht="17.25" customHeight="1" x14ac:dyDescent="0.35">
      <c r="A15" s="25" t="s">
        <v>4</v>
      </c>
      <c r="B15" s="45"/>
      <c r="C15" s="45"/>
      <c r="D15" s="89"/>
    </row>
    <row r="16" spans="1:9" s="60" customFormat="1" ht="21.75" customHeight="1" x14ac:dyDescent="0.35">
      <c r="A16" s="30" t="s">
        <v>149</v>
      </c>
      <c r="B16" s="45"/>
      <c r="C16" s="45"/>
      <c r="D16" s="89"/>
    </row>
    <row r="17" spans="1:8" s="60" customFormat="1" ht="21.75" customHeight="1" x14ac:dyDescent="0.35">
      <c r="A17" s="30" t="s">
        <v>150</v>
      </c>
      <c r="B17" s="45"/>
      <c r="C17" s="45"/>
      <c r="D17" s="89"/>
    </row>
    <row r="18" spans="1:8" s="60" customFormat="1" ht="21.75" customHeight="1" x14ac:dyDescent="0.35">
      <c r="A18" s="30" t="s">
        <v>151</v>
      </c>
      <c r="B18" s="45"/>
      <c r="C18" s="45"/>
      <c r="D18" s="89"/>
      <c r="H18" s="186"/>
    </row>
    <row r="19" spans="1:8" s="60" customFormat="1" ht="21.75" customHeight="1" x14ac:dyDescent="0.35">
      <c r="A19" s="30" t="s">
        <v>292</v>
      </c>
      <c r="B19" s="45"/>
      <c r="C19" s="45"/>
      <c r="D19" s="89"/>
    </row>
    <row r="20" spans="1:8" ht="21.75" customHeight="1" x14ac:dyDescent="0.35">
      <c r="A20" s="30" t="s">
        <v>293</v>
      </c>
      <c r="B20" s="3"/>
      <c r="C20" s="3"/>
    </row>
    <row r="21" spans="1:8" ht="18" customHeight="1" x14ac:dyDescent="0.35">
      <c r="A21" s="88"/>
      <c r="B21" s="15"/>
      <c r="C21" s="15"/>
      <c r="D21" s="14"/>
    </row>
    <row r="22" spans="1:8" ht="18" customHeight="1" x14ac:dyDescent="0.35">
      <c r="B22" s="15"/>
      <c r="C22" s="15"/>
      <c r="D22" s="14"/>
    </row>
    <row r="23" spans="1:8" ht="18" customHeight="1" x14ac:dyDescent="0.35">
      <c r="B23" s="15"/>
      <c r="C23" s="15"/>
      <c r="D23" s="14"/>
    </row>
    <row r="24" spans="1:8" ht="18" customHeight="1" x14ac:dyDescent="0.35">
      <c r="B24" s="15"/>
      <c r="C24" s="15"/>
      <c r="D24" s="14"/>
    </row>
    <row r="25" spans="1:8" ht="18" customHeight="1" x14ac:dyDescent="0.35">
      <c r="B25" s="16"/>
      <c r="C25" s="16"/>
      <c r="D25" s="14"/>
    </row>
    <row r="26" spans="1:8" ht="18" customHeight="1" x14ac:dyDescent="0.35">
      <c r="A26" s="17"/>
      <c r="B26" s="16"/>
      <c r="C26" s="16"/>
      <c r="D26" s="14"/>
    </row>
    <row r="27" spans="1:8" ht="18" customHeight="1" x14ac:dyDescent="0.35">
      <c r="A27" s="27"/>
      <c r="B27" s="16"/>
      <c r="C27" s="16"/>
      <c r="D27" s="14"/>
    </row>
    <row r="28" spans="1:8" ht="18" customHeight="1" x14ac:dyDescent="0.35">
      <c r="A28" s="14"/>
      <c r="B28" s="16"/>
      <c r="C28" s="16"/>
      <c r="D28" s="14"/>
    </row>
    <row r="29" spans="1:8" ht="18" customHeight="1" x14ac:dyDescent="0.35">
      <c r="A29" s="17"/>
      <c r="B29" s="16"/>
      <c r="C29" s="16"/>
      <c r="D29" s="14"/>
    </row>
    <row r="30" spans="1:8" ht="18" customHeight="1" x14ac:dyDescent="0.35">
      <c r="A30" s="73"/>
      <c r="B30" s="16"/>
      <c r="C30" s="16"/>
      <c r="D30" s="14"/>
    </row>
    <row r="31" spans="1:8" ht="21.75" customHeight="1" x14ac:dyDescent="0.35">
      <c r="A31" s="240" t="str">
        <f>Headings!F22</f>
        <v>Page 22</v>
      </c>
      <c r="B31" s="237"/>
      <c r="C31" s="237"/>
      <c r="D31" s="237"/>
    </row>
    <row r="32" spans="1:8" ht="21.75" customHeight="1" x14ac:dyDescent="0.35">
      <c r="A32" s="1"/>
      <c r="B32" s="1"/>
      <c r="C32" s="1"/>
      <c r="E32" s="79"/>
    </row>
  </sheetData>
  <mergeCells count="4">
    <mergeCell ref="A1:D1"/>
    <mergeCell ref="A2:D2"/>
    <mergeCell ref="A3:D3"/>
    <mergeCell ref="A31:D31"/>
  </mergeCells>
  <pageMargins left="0.75" right="0.75" top="1" bottom="1" header="0.5" footer="0.5"/>
  <pageSetup scale="9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Headings!E23</f>
        <v>July 2023 Pharmaceuticals PPI Forecast</v>
      </c>
      <c r="B1" s="241"/>
      <c r="C1" s="241"/>
      <c r="D1" s="241"/>
    </row>
    <row r="2" spans="1:4" ht="21.75" customHeight="1" x14ac:dyDescent="0.35">
      <c r="A2" s="236" t="s">
        <v>85</v>
      </c>
      <c r="B2" s="237"/>
      <c r="C2" s="237"/>
      <c r="D2" s="237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4.8854041013268901E-2</v>
      </c>
      <c r="C5" s="82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2.8562392179413299E-2</v>
      </c>
      <c r="C6" s="46">
        <v>-2.0291648833855602E-2</v>
      </c>
      <c r="D6" s="46">
        <v>0</v>
      </c>
    </row>
    <row r="7" spans="1:4" s="53" customFormat="1" ht="18" customHeight="1" x14ac:dyDescent="0.35">
      <c r="A7" s="43">
        <v>2015</v>
      </c>
      <c r="B7" s="56">
        <v>-4.17013758826391E-2</v>
      </c>
      <c r="C7" s="45">
        <v>-7.0263768062052395E-2</v>
      </c>
      <c r="D7" s="46">
        <v>0</v>
      </c>
    </row>
    <row r="8" spans="1:4" s="53" customFormat="1" ht="18" customHeight="1" x14ac:dyDescent="0.35">
      <c r="A8" s="43">
        <v>2016</v>
      </c>
      <c r="B8" s="56">
        <v>-1.4682299999999999E-2</v>
      </c>
      <c r="C8" s="45">
        <v>2.7019075882639101E-2</v>
      </c>
      <c r="D8" s="46">
        <v>0</v>
      </c>
    </row>
    <row r="9" spans="1:4" s="53" customFormat="1" ht="18" customHeight="1" x14ac:dyDescent="0.35">
      <c r="A9" s="43">
        <v>2017</v>
      </c>
      <c r="B9" s="56">
        <v>-1.5197E-2</v>
      </c>
      <c r="C9" s="45">
        <v>-5.1470000000000161E-4</v>
      </c>
      <c r="D9" s="46">
        <v>0</v>
      </c>
    </row>
    <row r="10" spans="1:4" s="53" customFormat="1" ht="18" customHeight="1" x14ac:dyDescent="0.35">
      <c r="A10" s="43">
        <v>2018</v>
      </c>
      <c r="B10" s="56">
        <v>3.1465E-2</v>
      </c>
      <c r="C10" s="45">
        <v>4.6662000000000002E-2</v>
      </c>
      <c r="D10" s="46">
        <v>0</v>
      </c>
    </row>
    <row r="11" spans="1:4" s="53" customFormat="1" ht="18" customHeight="1" x14ac:dyDescent="0.35">
      <c r="A11" s="43">
        <v>2019</v>
      </c>
      <c r="B11" s="56">
        <v>2.6812999999999997E-2</v>
      </c>
      <c r="C11" s="45">
        <v>-4.6520000000000034E-3</v>
      </c>
      <c r="D11" s="46">
        <v>0</v>
      </c>
    </row>
    <row r="12" spans="1:4" s="53" customFormat="1" ht="18" customHeight="1" x14ac:dyDescent="0.35">
      <c r="A12" s="43">
        <v>2020</v>
      </c>
      <c r="B12" s="56">
        <v>1.7458000000000001E-2</v>
      </c>
      <c r="C12" s="45">
        <v>-9.3549999999999953E-3</v>
      </c>
      <c r="D12" s="46">
        <v>0</v>
      </c>
    </row>
    <row r="13" spans="1:4" s="53" customFormat="1" ht="18" customHeight="1" x14ac:dyDescent="0.35">
      <c r="A13" s="43">
        <v>2021</v>
      </c>
      <c r="B13" s="56">
        <v>-2.2176000000000001E-2</v>
      </c>
      <c r="C13" s="45">
        <v>-3.9634000000000003E-2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-3.885E-3</v>
      </c>
      <c r="C14" s="50">
        <v>1.8291000000000002E-2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4.7354393687598102E-3</v>
      </c>
      <c r="C15" s="45">
        <v>8.6204393687598097E-3</v>
      </c>
      <c r="D15" s="46">
        <v>-1.1187216520755791E-2</v>
      </c>
    </row>
    <row r="16" spans="1:4" s="53" customFormat="1" ht="18" customHeight="1" x14ac:dyDescent="0.35">
      <c r="A16" s="43">
        <v>2024</v>
      </c>
      <c r="B16" s="56">
        <v>1.7271989792606399E-2</v>
      </c>
      <c r="C16" s="45">
        <v>1.2536550423846589E-2</v>
      </c>
      <c r="D16" s="46">
        <v>-1.03215586434935E-2</v>
      </c>
    </row>
    <row r="17" spans="1:4" ht="18" customHeight="1" x14ac:dyDescent="0.35">
      <c r="A17" s="43">
        <v>2025</v>
      </c>
      <c r="B17" s="56">
        <v>2.5317074755477498E-2</v>
      </c>
      <c r="C17" s="45">
        <v>8.0450849628710998E-3</v>
      </c>
      <c r="D17" s="46">
        <v>-3.3074103549040126E-4</v>
      </c>
    </row>
    <row r="18" spans="1:4" s="129" customFormat="1" ht="18" customHeight="1" x14ac:dyDescent="0.35">
      <c r="A18" s="43">
        <v>2026</v>
      </c>
      <c r="B18" s="56">
        <v>2.28285496799495E-2</v>
      </c>
      <c r="C18" s="45">
        <v>-2.4885250755279989E-3</v>
      </c>
      <c r="D18" s="46">
        <v>-1.6205549758877037E-3</v>
      </c>
    </row>
    <row r="19" spans="1:4" s="149" customFormat="1" ht="18" customHeight="1" x14ac:dyDescent="0.35">
      <c r="A19" s="43">
        <v>2027</v>
      </c>
      <c r="B19" s="56">
        <v>2.6576688149928401E-2</v>
      </c>
      <c r="C19" s="45">
        <v>3.7481384699789011E-3</v>
      </c>
      <c r="D19" s="46">
        <v>1.0432744384410025E-3</v>
      </c>
    </row>
    <row r="20" spans="1:4" s="151" customFormat="1" ht="18" customHeight="1" x14ac:dyDescent="0.35">
      <c r="A20" s="43">
        <v>2028</v>
      </c>
      <c r="B20" s="56">
        <v>2.3547501434940599E-2</v>
      </c>
      <c r="C20" s="45">
        <v>-3.0291867149878013E-3</v>
      </c>
      <c r="D20" s="46">
        <v>-2.2671865131640087E-4</v>
      </c>
    </row>
    <row r="21" spans="1:4" s="162" customFormat="1" ht="18" customHeight="1" x14ac:dyDescent="0.35">
      <c r="A21" s="43">
        <v>2029</v>
      </c>
      <c r="B21" s="56">
        <v>2.0413958768495801E-2</v>
      </c>
      <c r="C21" s="45">
        <v>-3.1335426664447982E-3</v>
      </c>
      <c r="D21" s="46">
        <v>9.9898955660798067E-5</v>
      </c>
    </row>
    <row r="22" spans="1:4" s="165" customFormat="1" ht="18" customHeight="1" x14ac:dyDescent="0.35">
      <c r="A22" s="43">
        <v>2030</v>
      </c>
      <c r="B22" s="56">
        <v>1.8713586848137401E-2</v>
      </c>
      <c r="C22" s="45">
        <v>-1.7003719203583997E-3</v>
      </c>
      <c r="D22" s="46">
        <v>1.8272974858150187E-4</v>
      </c>
    </row>
    <row r="23" spans="1:4" s="165" customFormat="1" ht="18" customHeight="1" x14ac:dyDescent="0.35">
      <c r="A23" s="43">
        <v>2031</v>
      </c>
      <c r="B23" s="56">
        <v>1.7090712187275901E-2</v>
      </c>
      <c r="C23" s="45">
        <v>-1.6228746608615008E-3</v>
      </c>
      <c r="D23" s="46">
        <v>9.5825759937270133E-4</v>
      </c>
    </row>
    <row r="24" spans="1:4" s="165" customFormat="1" ht="18" customHeight="1" x14ac:dyDescent="0.35">
      <c r="A24" s="43">
        <v>2032</v>
      </c>
      <c r="B24" s="56">
        <v>1.6361375831388299E-2</v>
      </c>
      <c r="C24" s="45">
        <v>-7.2933635588760121E-4</v>
      </c>
      <c r="D24" s="46">
        <v>7.6289285314029912E-4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92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Headings!F23</f>
        <v>Page 23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D41"/>
  <sheetViews>
    <sheetView zoomScale="75" zoomScaleNormal="75" workbookViewId="0">
      <selection activeCell="A30" sqref="A30:D30"/>
    </sheetView>
  </sheetViews>
  <sheetFormatPr defaultColWidth="10.7265625" defaultRowHeight="21.75" customHeight="1" x14ac:dyDescent="0.35"/>
  <cols>
    <col min="1" max="1" width="15.26953125" style="2" customWidth="1"/>
    <col min="2" max="2" width="22.7265625" style="2" customWidth="1"/>
    <col min="3" max="3" width="15.26953125" style="2" customWidth="1"/>
    <col min="4" max="4" width="20.6328125" style="19" customWidth="1"/>
    <col min="5" max="16384" width="10.7265625" style="19"/>
  </cols>
  <sheetData>
    <row r="1" spans="1:4" ht="23.4" x14ac:dyDescent="0.35">
      <c r="A1" s="236" t="str">
        <f>Headings!E24</f>
        <v>July 2023 Transportation CPI Forecast</v>
      </c>
      <c r="B1" s="236"/>
      <c r="C1" s="236"/>
      <c r="D1" s="236"/>
    </row>
    <row r="2" spans="1:4" ht="21.75" customHeight="1" x14ac:dyDescent="0.35">
      <c r="A2" s="236" t="s">
        <v>85</v>
      </c>
      <c r="B2" s="236"/>
      <c r="C2" s="236"/>
      <c r="D2" s="236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41">
        <v>1.6870848668859499E-4</v>
      </c>
      <c r="C5" s="74" t="s">
        <v>79</v>
      </c>
      <c r="D5" s="51">
        <v>0</v>
      </c>
    </row>
    <row r="6" spans="1:4" s="53" customFormat="1" ht="18" customHeight="1" x14ac:dyDescent="0.35">
      <c r="A6" s="43">
        <v>2014</v>
      </c>
      <c r="B6" s="56">
        <v>-6.6007562232389605E-3</v>
      </c>
      <c r="C6" s="45">
        <v>-6.7694647099275553E-3</v>
      </c>
      <c r="D6" s="46">
        <v>0</v>
      </c>
    </row>
    <row r="7" spans="1:4" s="53" customFormat="1" ht="18" customHeight="1" x14ac:dyDescent="0.35">
      <c r="A7" s="43">
        <v>2015</v>
      </c>
      <c r="B7" s="56">
        <v>-7.8136173329613007E-2</v>
      </c>
      <c r="C7" s="45">
        <v>-7.1535417106374052E-2</v>
      </c>
      <c r="D7" s="46">
        <v>0</v>
      </c>
    </row>
    <row r="8" spans="1:4" s="53" customFormat="1" ht="18" customHeight="1" x14ac:dyDescent="0.35">
      <c r="A8" s="43">
        <v>2016</v>
      </c>
      <c r="B8" s="56">
        <v>-2.0962835299244399E-2</v>
      </c>
      <c r="C8" s="45">
        <v>5.7173338030368608E-2</v>
      </c>
      <c r="D8" s="46">
        <v>0</v>
      </c>
    </row>
    <row r="9" spans="1:4" s="53" customFormat="1" ht="18" customHeight="1" x14ac:dyDescent="0.35">
      <c r="A9" s="43">
        <v>2017</v>
      </c>
      <c r="B9" s="56">
        <v>3.4231501550205004E-2</v>
      </c>
      <c r="C9" s="45">
        <v>5.5194336849449403E-2</v>
      </c>
      <c r="D9" s="46">
        <v>0</v>
      </c>
    </row>
    <row r="10" spans="1:4" s="53" customFormat="1" ht="18" customHeight="1" x14ac:dyDescent="0.35">
      <c r="A10" s="43">
        <v>2018</v>
      </c>
      <c r="B10" s="56">
        <v>4.5138853000747006E-2</v>
      </c>
      <c r="C10" s="45">
        <v>1.0907351450542002E-2</v>
      </c>
      <c r="D10" s="46">
        <v>0</v>
      </c>
    </row>
    <row r="11" spans="1:4" s="53" customFormat="1" ht="18" customHeight="1" x14ac:dyDescent="0.35">
      <c r="A11" s="43">
        <v>2019</v>
      </c>
      <c r="B11" s="56">
        <v>-2.8255962708300096E-3</v>
      </c>
      <c r="C11" s="45">
        <v>-4.7964449271577017E-2</v>
      </c>
      <c r="D11" s="46">
        <v>0</v>
      </c>
    </row>
    <row r="12" spans="1:4" s="53" customFormat="1" ht="18" customHeight="1" x14ac:dyDescent="0.35">
      <c r="A12" s="43">
        <v>2020</v>
      </c>
      <c r="B12" s="56">
        <v>-4.1576963677281101E-2</v>
      </c>
      <c r="C12" s="45">
        <v>-3.875136740645109E-2</v>
      </c>
      <c r="D12" s="46">
        <v>0</v>
      </c>
    </row>
    <row r="13" spans="1:4" s="53" customFormat="1" ht="18" customHeight="1" x14ac:dyDescent="0.35">
      <c r="A13" s="43">
        <v>2021</v>
      </c>
      <c r="B13" s="56">
        <v>0.14562350916448599</v>
      </c>
      <c r="C13" s="45">
        <v>0.18720047284176711</v>
      </c>
      <c r="D13" s="46">
        <v>0</v>
      </c>
    </row>
    <row r="14" spans="1:4" s="53" customFormat="1" ht="18" customHeight="1" thickBot="1" x14ac:dyDescent="0.4">
      <c r="A14" s="48">
        <v>2022</v>
      </c>
      <c r="B14" s="57">
        <v>0.15467626549087499</v>
      </c>
      <c r="C14" s="50">
        <v>9.0527563263889943E-3</v>
      </c>
      <c r="D14" s="55">
        <v>0</v>
      </c>
    </row>
    <row r="15" spans="1:4" s="53" customFormat="1" ht="18" customHeight="1" thickTop="1" x14ac:dyDescent="0.35">
      <c r="A15" s="43">
        <v>2023</v>
      </c>
      <c r="B15" s="56">
        <v>1.12855994563916E-2</v>
      </c>
      <c r="C15" s="45">
        <v>-0.14339066603448339</v>
      </c>
      <c r="D15" s="46">
        <v>-6.5794649971563004E-3</v>
      </c>
    </row>
    <row r="16" spans="1:4" s="53" customFormat="1" ht="18" customHeight="1" x14ac:dyDescent="0.35">
      <c r="A16" s="43">
        <v>2024</v>
      </c>
      <c r="B16" s="56">
        <v>3.1990776682681001E-2</v>
      </c>
      <c r="C16" s="45">
        <v>2.0705177226289402E-2</v>
      </c>
      <c r="D16" s="46">
        <v>3.9171712951451033E-3</v>
      </c>
    </row>
    <row r="17" spans="1:4" ht="18" customHeight="1" x14ac:dyDescent="0.35">
      <c r="A17" s="43">
        <v>2025</v>
      </c>
      <c r="B17" s="56">
        <v>2.3671756249826502E-2</v>
      </c>
      <c r="C17" s="45">
        <v>-8.3190204328544987E-3</v>
      </c>
      <c r="D17" s="46">
        <v>1.9563129893474043E-3</v>
      </c>
    </row>
    <row r="18" spans="1:4" s="129" customFormat="1" ht="18" customHeight="1" x14ac:dyDescent="0.35">
      <c r="A18" s="43">
        <v>2026</v>
      </c>
      <c r="B18" s="56">
        <v>1.8726599077779699E-2</v>
      </c>
      <c r="C18" s="45">
        <v>-4.9451571720468025E-3</v>
      </c>
      <c r="D18" s="46">
        <v>8.3450396840300048E-4</v>
      </c>
    </row>
    <row r="19" spans="1:4" s="149" customFormat="1" ht="18" customHeight="1" x14ac:dyDescent="0.35">
      <c r="A19" s="43">
        <v>2027</v>
      </c>
      <c r="B19" s="56">
        <v>2.1639741291131699E-2</v>
      </c>
      <c r="C19" s="45">
        <v>2.9131422133519998E-3</v>
      </c>
      <c r="D19" s="46">
        <v>-9.4685870400209801E-4</v>
      </c>
    </row>
    <row r="20" spans="1:4" s="151" customFormat="1" ht="18" customHeight="1" x14ac:dyDescent="0.35">
      <c r="A20" s="43">
        <v>2028</v>
      </c>
      <c r="B20" s="56">
        <v>2.0007823184546601E-2</v>
      </c>
      <c r="C20" s="45">
        <v>-1.6319181065850979E-3</v>
      </c>
      <c r="D20" s="46">
        <v>-4.1607923316309969E-4</v>
      </c>
    </row>
    <row r="21" spans="1:4" s="162" customFormat="1" ht="18" customHeight="1" x14ac:dyDescent="0.35">
      <c r="A21" s="43">
        <v>2029</v>
      </c>
      <c r="B21" s="56">
        <v>1.99837547618671E-2</v>
      </c>
      <c r="C21" s="45">
        <v>-2.4068422679501128E-5</v>
      </c>
      <c r="D21" s="46">
        <v>-4.9499966276150137E-4</v>
      </c>
    </row>
    <row r="22" spans="1:4" s="165" customFormat="1" ht="18" customHeight="1" x14ac:dyDescent="0.35">
      <c r="A22" s="43">
        <v>2030</v>
      </c>
      <c r="B22" s="56">
        <v>2.0353465802636302E-2</v>
      </c>
      <c r="C22" s="45">
        <v>3.6971104076920225E-4</v>
      </c>
      <c r="D22" s="46">
        <v>-5.2154992528869945E-4</v>
      </c>
    </row>
    <row r="23" spans="1:4" s="165" customFormat="1" ht="18" customHeight="1" x14ac:dyDescent="0.35">
      <c r="A23" s="43">
        <v>2031</v>
      </c>
      <c r="B23" s="56">
        <v>2.0129419466010798E-2</v>
      </c>
      <c r="C23" s="45">
        <v>-2.2404633662550383E-4</v>
      </c>
      <c r="D23" s="46">
        <v>-4.4105452664400246E-4</v>
      </c>
    </row>
    <row r="24" spans="1:4" s="165" customFormat="1" ht="18" customHeight="1" x14ac:dyDescent="0.35">
      <c r="A24" s="43">
        <v>2032</v>
      </c>
      <c r="B24" s="56">
        <v>1.9771848269084201E-2</v>
      </c>
      <c r="C24" s="45">
        <v>-3.5757119692659753E-4</v>
      </c>
      <c r="D24" s="46">
        <v>-5.0610225721520186E-4</v>
      </c>
    </row>
    <row r="25" spans="1:4" ht="21.75" customHeight="1" x14ac:dyDescent="0.35">
      <c r="A25" s="25" t="s">
        <v>4</v>
      </c>
      <c r="B25" s="3"/>
      <c r="C25" s="3"/>
    </row>
    <row r="26" spans="1:4" ht="21.75" customHeight="1" x14ac:dyDescent="0.35">
      <c r="A26" s="30" t="s">
        <v>48</v>
      </c>
      <c r="B26" s="3"/>
      <c r="C26" s="3"/>
    </row>
    <row r="27" spans="1:4" ht="21.75" customHeight="1" x14ac:dyDescent="0.35">
      <c r="A27" s="114"/>
      <c r="B27" s="3"/>
      <c r="C27" s="3"/>
    </row>
    <row r="28" spans="1:4" ht="21.75" customHeight="1" x14ac:dyDescent="0.35">
      <c r="A28" s="114"/>
      <c r="B28" s="3"/>
      <c r="C28" s="3"/>
    </row>
    <row r="29" spans="1:4" ht="21.75" customHeight="1" x14ac:dyDescent="0.35">
      <c r="A29" s="3"/>
      <c r="B29" s="19"/>
      <c r="C29" s="19"/>
    </row>
    <row r="30" spans="1:4" ht="21.75" customHeight="1" x14ac:dyDescent="0.35">
      <c r="A30" s="235" t="str">
        <f>Headings!F24</f>
        <v>Page 24</v>
      </c>
      <c r="B30" s="238"/>
      <c r="C30" s="238"/>
      <c r="D30" s="238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honeticPr fontId="4"/>
  <pageMargins left="0.75" right="0.75" top="1" bottom="1" header="0.5" footer="0.5"/>
  <pageSetup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E31"/>
  <sheetViews>
    <sheetView zoomScale="75" zoomScaleNormal="75" workbookViewId="0">
      <selection activeCell="A31" sqref="A31:E31"/>
    </sheetView>
  </sheetViews>
  <sheetFormatPr defaultColWidth="10.7265625" defaultRowHeight="21.75" customHeight="1" x14ac:dyDescent="0.35"/>
  <cols>
    <col min="1" max="1" width="10.7265625" style="2" customWidth="1"/>
    <col min="2" max="2" width="17.7265625" style="2" customWidth="1"/>
    <col min="3" max="3" width="10.7265625" style="2" customWidth="1"/>
    <col min="4" max="4" width="17.7265625" style="28" customWidth="1"/>
    <col min="5" max="5" width="17.7265625" style="19" customWidth="1"/>
    <col min="6" max="16384" width="10.7265625" style="19"/>
  </cols>
  <sheetData>
    <row r="1" spans="1:5" ht="23.4" x14ac:dyDescent="0.35">
      <c r="A1" s="236" t="str">
        <f>Headings!E25</f>
        <v>July 2023 Retail Gas Forecast</v>
      </c>
      <c r="B1" s="239"/>
      <c r="C1" s="239"/>
      <c r="D1" s="239"/>
      <c r="E1" s="239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37" t="s">
        <v>76</v>
      </c>
      <c r="B4" s="32" t="s">
        <v>81</v>
      </c>
      <c r="C4" s="32" t="s">
        <v>6</v>
      </c>
      <c r="D4" s="35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 t="s">
        <v>198</v>
      </c>
      <c r="B5" s="61">
        <v>3.0409999999999999</v>
      </c>
      <c r="C5" s="41">
        <v>-1.4581983149708377E-2</v>
      </c>
      <c r="D5" s="173">
        <v>0</v>
      </c>
      <c r="E5" s="100">
        <v>0</v>
      </c>
    </row>
    <row r="6" spans="1:5" s="53" customFormat="1" ht="18" customHeight="1" x14ac:dyDescent="0.35">
      <c r="A6" s="43" t="s">
        <v>199</v>
      </c>
      <c r="B6" s="62">
        <v>3.5586666666666602</v>
      </c>
      <c r="C6" s="56">
        <v>0.35619918699186748</v>
      </c>
      <c r="D6" s="172">
        <v>0</v>
      </c>
      <c r="E6" s="63">
        <v>0</v>
      </c>
    </row>
    <row r="7" spans="1:5" s="53" customFormat="1" ht="18" customHeight="1" x14ac:dyDescent="0.35">
      <c r="A7" s="43" t="s">
        <v>200</v>
      </c>
      <c r="B7" s="62">
        <v>3.8889999999999998</v>
      </c>
      <c r="C7" s="56">
        <v>0.37242677332078888</v>
      </c>
      <c r="D7" s="172">
        <v>0</v>
      </c>
      <c r="E7" s="63">
        <v>0</v>
      </c>
    </row>
    <row r="8" spans="1:5" s="53" customFormat="1" ht="18" customHeight="1" x14ac:dyDescent="0.35">
      <c r="A8" s="43" t="s">
        <v>201</v>
      </c>
      <c r="B8" s="62">
        <v>3.91733333333333</v>
      </c>
      <c r="C8" s="56">
        <v>0.40088210752175524</v>
      </c>
      <c r="D8" s="172">
        <v>0</v>
      </c>
      <c r="E8" s="63">
        <v>0</v>
      </c>
    </row>
    <row r="9" spans="1:5" s="53" customFormat="1" ht="18" customHeight="1" x14ac:dyDescent="0.35">
      <c r="A9" s="43" t="s">
        <v>215</v>
      </c>
      <c r="B9" s="62">
        <v>4.2536666666666596</v>
      </c>
      <c r="C9" s="56">
        <v>0.39877233366217024</v>
      </c>
      <c r="D9" s="172">
        <v>0</v>
      </c>
      <c r="E9" s="63">
        <v>0</v>
      </c>
    </row>
    <row r="10" spans="1:5" s="53" customFormat="1" ht="18" customHeight="1" x14ac:dyDescent="0.35">
      <c r="A10" s="43" t="s">
        <v>216</v>
      </c>
      <c r="B10" s="62">
        <v>5.0519999999999996</v>
      </c>
      <c r="C10" s="56">
        <v>0.41963282128138135</v>
      </c>
      <c r="D10" s="172">
        <v>0</v>
      </c>
      <c r="E10" s="63">
        <v>0</v>
      </c>
    </row>
    <row r="11" spans="1:5" s="53" customFormat="1" ht="18" customHeight="1" x14ac:dyDescent="0.35">
      <c r="A11" s="43" t="s">
        <v>217</v>
      </c>
      <c r="B11" s="62">
        <v>4.9303333333333299</v>
      </c>
      <c r="C11" s="56">
        <v>0.26776377817776553</v>
      </c>
      <c r="D11" s="172">
        <v>0</v>
      </c>
      <c r="E11" s="63">
        <v>0</v>
      </c>
    </row>
    <row r="12" spans="1:5" s="53" customFormat="1" ht="18" customHeight="1" x14ac:dyDescent="0.35">
      <c r="A12" s="43" t="s">
        <v>218</v>
      </c>
      <c r="B12" s="62">
        <v>4.72566666666666</v>
      </c>
      <c r="C12" s="56">
        <v>0.20634785568413827</v>
      </c>
      <c r="D12" s="172">
        <v>0</v>
      </c>
      <c r="E12" s="63">
        <v>0</v>
      </c>
    </row>
    <row r="13" spans="1:5" s="53" customFormat="1" ht="18" customHeight="1" x14ac:dyDescent="0.35">
      <c r="A13" s="43" t="s">
        <v>219</v>
      </c>
      <c r="B13" s="62">
        <v>4.2359999999999998</v>
      </c>
      <c r="C13" s="56">
        <v>-4.1532795235467157E-3</v>
      </c>
      <c r="D13" s="172">
        <v>2.2872466282837234E-3</v>
      </c>
      <c r="E13" s="63">
        <v>9.6666666666695988E-3</v>
      </c>
    </row>
    <row r="14" spans="1:5" s="53" customFormat="1" ht="18" customHeight="1" thickBot="1" x14ac:dyDescent="0.4">
      <c r="A14" s="48" t="s">
        <v>220</v>
      </c>
      <c r="B14" s="67">
        <v>4.6363333333333303</v>
      </c>
      <c r="C14" s="57">
        <v>-8.2277645816838718E-2</v>
      </c>
      <c r="D14" s="225">
        <v>9.6942759010492097E-3</v>
      </c>
      <c r="E14" s="226">
        <v>4.451436001501996E-2</v>
      </c>
    </row>
    <row r="15" spans="1:5" s="53" customFormat="1" ht="18" customHeight="1" thickTop="1" x14ac:dyDescent="0.35">
      <c r="A15" s="43" t="s">
        <v>221</v>
      </c>
      <c r="B15" s="62">
        <v>5.08521080862615</v>
      </c>
      <c r="C15" s="56">
        <v>3.1413185442394687E-2</v>
      </c>
      <c r="D15" s="172">
        <v>5.4262804490412098E-2</v>
      </c>
      <c r="E15" s="63">
        <v>0.26173530805195</v>
      </c>
    </row>
    <row r="16" spans="1:5" s="53" customFormat="1" ht="18" customHeight="1" x14ac:dyDescent="0.35">
      <c r="A16" s="43" t="s">
        <v>222</v>
      </c>
      <c r="B16" s="62">
        <v>4.9273368604974896</v>
      </c>
      <c r="C16" s="56">
        <v>4.2675501269132443E-2</v>
      </c>
      <c r="D16" s="172">
        <v>2.0862587011097E-2</v>
      </c>
      <c r="E16" s="63">
        <v>0.10069621053121924</v>
      </c>
    </row>
    <row r="17" spans="1:5" s="53" customFormat="1" ht="18" customHeight="1" x14ac:dyDescent="0.35">
      <c r="A17" s="43" t="s">
        <v>223</v>
      </c>
      <c r="B17" s="62">
        <v>4.62692835498226</v>
      </c>
      <c r="C17" s="56">
        <v>9.2287147068522257E-2</v>
      </c>
      <c r="D17" s="172">
        <v>4.348524824015132E-2</v>
      </c>
      <c r="E17" s="63">
        <v>0.19281837327852003</v>
      </c>
    </row>
    <row r="18" spans="1:5" s="53" customFormat="1" ht="18" customHeight="1" x14ac:dyDescent="0.35">
      <c r="A18" s="43" t="s">
        <v>224</v>
      </c>
      <c r="B18" s="62">
        <v>5.1167275100430301</v>
      </c>
      <c r="C18" s="56">
        <v>0.10361510749364444</v>
      </c>
      <c r="D18" s="172">
        <v>3.2229012534118917E-2</v>
      </c>
      <c r="E18" s="63">
        <v>0.15975822521205973</v>
      </c>
    </row>
    <row r="19" spans="1:5" s="53" customFormat="1" ht="18" customHeight="1" x14ac:dyDescent="0.35">
      <c r="A19" s="43" t="s">
        <v>225</v>
      </c>
      <c r="B19" s="62">
        <v>5.1222564261315204</v>
      </c>
      <c r="C19" s="56">
        <v>7.2849718329335289E-3</v>
      </c>
      <c r="D19" s="172">
        <v>1.7664054610129876E-2</v>
      </c>
      <c r="E19" s="63">
        <v>8.8909318186480846E-2</v>
      </c>
    </row>
    <row r="20" spans="1:5" s="53" customFormat="1" ht="18" customHeight="1" x14ac:dyDescent="0.35">
      <c r="A20" s="43" t="s">
        <v>226</v>
      </c>
      <c r="B20" s="62">
        <v>4.8729668796934398</v>
      </c>
      <c r="C20" s="56">
        <v>-1.1034354326357243E-2</v>
      </c>
      <c r="D20" s="172">
        <v>4.6563002725394931E-3</v>
      </c>
      <c r="E20" s="63">
        <v>2.2584835235529788E-2</v>
      </c>
    </row>
    <row r="21" spans="1:5" s="53" customFormat="1" ht="18" customHeight="1" x14ac:dyDescent="0.35">
      <c r="A21" s="43" t="s">
        <v>227</v>
      </c>
      <c r="B21" s="62">
        <v>4.7520870711434702</v>
      </c>
      <c r="C21" s="56">
        <v>2.7050065736686779E-2</v>
      </c>
      <c r="D21" s="172">
        <v>4.7126749164448256E-2</v>
      </c>
      <c r="E21" s="63">
        <v>0.21387135376695987</v>
      </c>
    </row>
    <row r="22" spans="1:5" s="53" customFormat="1" ht="18" customHeight="1" x14ac:dyDescent="0.35">
      <c r="A22" s="43" t="s">
        <v>228</v>
      </c>
      <c r="B22" s="62">
        <v>5.3194724308864396</v>
      </c>
      <c r="C22" s="56">
        <v>3.9623943320308719E-2</v>
      </c>
      <c r="D22" s="172">
        <v>3.0513561491119834E-2</v>
      </c>
      <c r="E22" s="63">
        <v>0.15750986225285946</v>
      </c>
    </row>
    <row r="23" spans="1:5" s="53" customFormat="1" ht="18" customHeight="1" x14ac:dyDescent="0.35">
      <c r="A23" s="43" t="s">
        <v>229</v>
      </c>
      <c r="B23" s="62">
        <v>5.2022283609977196</v>
      </c>
      <c r="C23" s="56">
        <v>1.5612637910553895E-2</v>
      </c>
      <c r="D23" s="172">
        <v>3.9515353512424856E-3</v>
      </c>
      <c r="E23" s="63">
        <v>2.0475878117489188E-2</v>
      </c>
    </row>
    <row r="24" spans="1:5" s="53" customFormat="1" ht="18" customHeight="1" x14ac:dyDescent="0.35">
      <c r="A24" s="43" t="s">
        <v>230</v>
      </c>
      <c r="B24" s="62">
        <v>5.0011884152663999</v>
      </c>
      <c r="C24" s="56">
        <v>2.6312827223858859E-2</v>
      </c>
      <c r="D24" s="172">
        <v>4.2399996824264985E-3</v>
      </c>
      <c r="E24" s="63">
        <v>2.1115507547190049E-2</v>
      </c>
    </row>
    <row r="25" spans="1:5" s="53" customFormat="1" ht="18" customHeight="1" x14ac:dyDescent="0.35">
      <c r="A25" s="43"/>
      <c r="B25" s="97"/>
      <c r="C25" s="45"/>
      <c r="D25" s="152"/>
      <c r="E25" s="153"/>
    </row>
    <row r="26" spans="1:5" ht="21.75" customHeight="1" x14ac:dyDescent="0.35">
      <c r="A26" s="25" t="s">
        <v>4</v>
      </c>
      <c r="C26" s="19"/>
      <c r="D26" s="19"/>
    </row>
    <row r="27" spans="1:5" ht="21.75" customHeight="1" x14ac:dyDescent="0.35">
      <c r="A27" s="34" t="s">
        <v>122</v>
      </c>
      <c r="B27" s="3"/>
    </row>
    <row r="28" spans="1:5" ht="21.75" customHeight="1" x14ac:dyDescent="0.35">
      <c r="A28" s="30" t="s">
        <v>182</v>
      </c>
      <c r="B28" s="3"/>
      <c r="C28" s="3"/>
    </row>
    <row r="29" spans="1:5" ht="21.75" customHeight="1" x14ac:dyDescent="0.35">
      <c r="A29" s="111"/>
      <c r="C29" s="3"/>
    </row>
    <row r="30" spans="1:5" ht="21.75" customHeight="1" x14ac:dyDescent="0.35">
      <c r="A30" s="3"/>
      <c r="B30" s="19"/>
      <c r="C30" s="19"/>
      <c r="D30" s="19"/>
    </row>
    <row r="31" spans="1:5" ht="21.75" customHeight="1" x14ac:dyDescent="0.35">
      <c r="A31" s="240" t="str">
        <f>Headings!F25</f>
        <v>Page 25</v>
      </c>
      <c r="B31" s="238"/>
      <c r="C31" s="238"/>
      <c r="D31" s="238"/>
      <c r="E31" s="237"/>
    </row>
  </sheetData>
  <mergeCells count="3">
    <mergeCell ref="A1:E1"/>
    <mergeCell ref="A2:E2"/>
    <mergeCell ref="A31:E31"/>
  </mergeCells>
  <phoneticPr fontId="4"/>
  <pageMargins left="0.75" right="0.75" top="1" bottom="1" header="0.5" footer="0.5"/>
  <pageSetup scale="98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3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10.7265625" style="2" customWidth="1"/>
    <col min="2" max="2" width="18.7265625" style="2" customWidth="1"/>
    <col min="3" max="3" width="13.26953125" style="2" customWidth="1"/>
    <col min="4" max="4" width="18.6328125" style="1" customWidth="1"/>
    <col min="5" max="5" width="13.26953125" style="1" customWidth="1"/>
    <col min="6" max="16384" width="10.7265625" style="1"/>
  </cols>
  <sheetData>
    <row r="1" spans="1:14" ht="23.4" x14ac:dyDescent="0.45">
      <c r="A1" s="236" t="str">
        <f>Headings!E26</f>
        <v>July 2023 Diesel and Gasoline Dollar per Gallon Forecast</v>
      </c>
      <c r="B1" s="236"/>
      <c r="C1" s="236"/>
      <c r="D1" s="242"/>
      <c r="E1" s="241"/>
    </row>
    <row r="2" spans="1:14" ht="21.75" customHeight="1" x14ac:dyDescent="0.35">
      <c r="A2" s="236" t="s">
        <v>85</v>
      </c>
      <c r="B2" s="236"/>
      <c r="C2" s="236"/>
      <c r="D2" s="243"/>
      <c r="E2" s="237"/>
    </row>
    <row r="3" spans="1:14" ht="21.75" customHeight="1" x14ac:dyDescent="0.35">
      <c r="A3" s="244"/>
      <c r="B3" s="244"/>
      <c r="C3" s="244"/>
      <c r="D3" s="243"/>
    </row>
    <row r="4" spans="1:14" s="22" customFormat="1" ht="66" customHeight="1" x14ac:dyDescent="0.35">
      <c r="A4" s="21" t="s">
        <v>80</v>
      </c>
      <c r="B4" s="32" t="s">
        <v>77</v>
      </c>
      <c r="C4" s="32" t="s">
        <v>27</v>
      </c>
      <c r="D4" s="32" t="s">
        <v>78</v>
      </c>
      <c r="E4" s="33" t="s">
        <v>27</v>
      </c>
    </row>
    <row r="5" spans="1:14" s="60" customFormat="1" ht="18" customHeight="1" x14ac:dyDescent="0.35">
      <c r="A5" s="59">
        <v>2013</v>
      </c>
      <c r="B5" s="61">
        <v>3.0727322832955708</v>
      </c>
      <c r="C5" s="78" t="s">
        <v>79</v>
      </c>
      <c r="D5" s="61" t="s">
        <v>79</v>
      </c>
      <c r="E5" s="82" t="s">
        <v>79</v>
      </c>
      <c r="M5" s="83"/>
      <c r="N5" s="83"/>
    </row>
    <row r="6" spans="1:14" s="60" customFormat="1" ht="18" customHeight="1" x14ac:dyDescent="0.35">
      <c r="A6" s="52">
        <v>2014</v>
      </c>
      <c r="B6" s="101">
        <v>2.8801839505785964</v>
      </c>
      <c r="C6" s="56">
        <v>-6.2663556393680375E-2</v>
      </c>
      <c r="D6" s="101">
        <v>2.8242224104958393</v>
      </c>
      <c r="E6" s="75" t="s">
        <v>79</v>
      </c>
      <c r="M6" s="83"/>
      <c r="N6" s="83"/>
    </row>
    <row r="7" spans="1:14" s="60" customFormat="1" ht="18" customHeight="1" x14ac:dyDescent="0.35">
      <c r="A7" s="52">
        <v>2015</v>
      </c>
      <c r="B7" s="101">
        <v>1.7715901884504606</v>
      </c>
      <c r="C7" s="56">
        <v>-0.38490380515641431</v>
      </c>
      <c r="D7" s="101">
        <v>2.1089905463641303</v>
      </c>
      <c r="E7" s="46">
        <v>-0.25324912849414649</v>
      </c>
      <c r="M7" s="83"/>
      <c r="N7" s="83"/>
    </row>
    <row r="8" spans="1:14" s="60" customFormat="1" ht="18" customHeight="1" x14ac:dyDescent="0.35">
      <c r="A8" s="52">
        <v>2016</v>
      </c>
      <c r="B8" s="101">
        <v>1.4279053011080214</v>
      </c>
      <c r="C8" s="56">
        <v>-0.19399796272469017</v>
      </c>
      <c r="D8" s="101">
        <v>1.8130092214897344</v>
      </c>
      <c r="E8" s="46">
        <v>-0.14034265131470758</v>
      </c>
      <c r="M8" s="83"/>
      <c r="N8" s="83"/>
    </row>
    <row r="9" spans="1:14" s="60" customFormat="1" ht="18" customHeight="1" x14ac:dyDescent="0.35">
      <c r="A9" s="52">
        <v>2017</v>
      </c>
      <c r="B9" s="101">
        <v>1.8102133466781876</v>
      </c>
      <c r="C9" s="56">
        <v>0.26774047639819254</v>
      </c>
      <c r="D9" s="101">
        <v>2.1067205148272401</v>
      </c>
      <c r="E9" s="46">
        <v>0.16200209566290313</v>
      </c>
      <c r="M9" s="83"/>
      <c r="N9" s="83"/>
    </row>
    <row r="10" spans="1:14" s="60" customFormat="1" ht="18" customHeight="1" x14ac:dyDescent="0.35">
      <c r="A10" s="52">
        <v>2018</v>
      </c>
      <c r="B10" s="62">
        <v>2.2156500000000001</v>
      </c>
      <c r="C10" s="56">
        <v>0.22397175121142743</v>
      </c>
      <c r="D10" s="62">
        <v>2.39</v>
      </c>
      <c r="E10" s="46">
        <v>0.13446467302094423</v>
      </c>
    </row>
    <row r="11" spans="1:14" s="60" customFormat="1" ht="18" customHeight="1" x14ac:dyDescent="0.35">
      <c r="A11" s="52">
        <v>2019</v>
      </c>
      <c r="B11" s="62">
        <v>2.0499999999999998</v>
      </c>
      <c r="C11" s="56">
        <v>-7.4763613386590988E-2</v>
      </c>
      <c r="D11" s="62">
        <v>2.37</v>
      </c>
      <c r="E11" s="46">
        <v>-8.3682008368201055E-3</v>
      </c>
    </row>
    <row r="12" spans="1:14" s="60" customFormat="1" ht="18" customHeight="1" x14ac:dyDescent="0.35">
      <c r="A12" s="52">
        <v>2020</v>
      </c>
      <c r="B12" s="62">
        <v>1.32</v>
      </c>
      <c r="C12" s="56">
        <v>-0.35609756097560963</v>
      </c>
      <c r="D12" s="62">
        <v>1.85</v>
      </c>
      <c r="E12" s="46">
        <v>-0.21940928270042193</v>
      </c>
    </row>
    <row r="13" spans="1:14" s="60" customFormat="1" ht="18" customHeight="1" x14ac:dyDescent="0.35">
      <c r="A13" s="52">
        <v>2021</v>
      </c>
      <c r="B13" s="62">
        <v>2.25</v>
      </c>
      <c r="C13" s="56">
        <v>0.70454545454545436</v>
      </c>
      <c r="D13" s="62">
        <v>2.62</v>
      </c>
      <c r="E13" s="46">
        <v>0.41621621621621618</v>
      </c>
    </row>
    <row r="14" spans="1:14" s="60" customFormat="1" ht="18" customHeight="1" thickBot="1" x14ac:dyDescent="0.4">
      <c r="A14" s="66">
        <v>2022</v>
      </c>
      <c r="B14" s="208">
        <v>3.84</v>
      </c>
      <c r="C14" s="57">
        <v>0.70666666666666655</v>
      </c>
      <c r="D14" s="208">
        <v>3.44</v>
      </c>
      <c r="E14" s="55">
        <v>0.31297709923664119</v>
      </c>
    </row>
    <row r="15" spans="1:14" s="60" customFormat="1" ht="18" customHeight="1" thickTop="1" x14ac:dyDescent="0.35">
      <c r="A15" s="52">
        <v>2023</v>
      </c>
      <c r="B15" s="101">
        <v>3.48</v>
      </c>
      <c r="C15" s="56">
        <v>-9.375E-2</v>
      </c>
      <c r="D15" s="101">
        <v>3.6</v>
      </c>
      <c r="E15" s="46">
        <v>4.6511627906976827E-2</v>
      </c>
    </row>
    <row r="16" spans="1:14" s="60" customFormat="1" ht="18" customHeight="1" x14ac:dyDescent="0.35">
      <c r="A16" s="52">
        <v>2024</v>
      </c>
      <c r="B16" s="101">
        <v>3.58</v>
      </c>
      <c r="C16" s="56">
        <v>2.8735632183908066E-2</v>
      </c>
      <c r="D16" s="101">
        <v>3.59</v>
      </c>
      <c r="E16" s="46">
        <v>-2.7777777777778789E-3</v>
      </c>
    </row>
    <row r="17" spans="1:7" ht="18" customHeight="1" x14ac:dyDescent="0.35">
      <c r="A17" s="52">
        <v>2025</v>
      </c>
      <c r="B17" s="101">
        <v>3.52</v>
      </c>
      <c r="C17" s="56">
        <v>-1.6759776536312887E-2</v>
      </c>
      <c r="D17" s="101">
        <v>3.45</v>
      </c>
      <c r="E17" s="46">
        <v>-3.8997214484679632E-2</v>
      </c>
    </row>
    <row r="18" spans="1:7" ht="18" customHeight="1" x14ac:dyDescent="0.35">
      <c r="A18" s="52">
        <v>2026</v>
      </c>
      <c r="B18" s="101">
        <v>3.61</v>
      </c>
      <c r="C18" s="56">
        <v>2.5568181818181879E-2</v>
      </c>
      <c r="D18" s="101">
        <v>3.49</v>
      </c>
      <c r="E18" s="46">
        <v>1.1594202898550732E-2</v>
      </c>
    </row>
    <row r="19" spans="1:7" ht="18" customHeight="1" x14ac:dyDescent="0.35">
      <c r="A19" s="52">
        <v>2027</v>
      </c>
      <c r="B19" s="56" t="s">
        <v>79</v>
      </c>
      <c r="C19" s="56" t="s">
        <v>79</v>
      </c>
      <c r="D19" s="64" t="s">
        <v>79</v>
      </c>
      <c r="E19" s="65" t="s">
        <v>79</v>
      </c>
    </row>
    <row r="20" spans="1:7" ht="18" customHeight="1" x14ac:dyDescent="0.35">
      <c r="A20" s="52">
        <v>2028</v>
      </c>
      <c r="B20" s="56" t="s">
        <v>79</v>
      </c>
      <c r="C20" s="56" t="s">
        <v>79</v>
      </c>
      <c r="D20" s="64" t="s">
        <v>79</v>
      </c>
      <c r="E20" s="65" t="s">
        <v>79</v>
      </c>
    </row>
    <row r="21" spans="1:7" ht="18" customHeight="1" x14ac:dyDescent="0.35">
      <c r="A21" s="52">
        <v>2029</v>
      </c>
      <c r="B21" s="56" t="s">
        <v>79</v>
      </c>
      <c r="C21" s="56" t="s">
        <v>79</v>
      </c>
      <c r="D21" s="64" t="s">
        <v>79</v>
      </c>
      <c r="E21" s="65" t="s">
        <v>79</v>
      </c>
    </row>
    <row r="22" spans="1:7" ht="18" customHeight="1" x14ac:dyDescent="0.35">
      <c r="A22" s="52">
        <v>2030</v>
      </c>
      <c r="B22" s="56" t="s">
        <v>79</v>
      </c>
      <c r="C22" s="56" t="s">
        <v>79</v>
      </c>
      <c r="D22" s="64" t="s">
        <v>79</v>
      </c>
      <c r="E22" s="65" t="s">
        <v>79</v>
      </c>
    </row>
    <row r="23" spans="1:7" ht="18" customHeight="1" x14ac:dyDescent="0.35">
      <c r="A23" s="52">
        <v>2031</v>
      </c>
      <c r="B23" s="56" t="s">
        <v>79</v>
      </c>
      <c r="C23" s="56" t="s">
        <v>79</v>
      </c>
      <c r="D23" s="64" t="s">
        <v>79</v>
      </c>
      <c r="E23" s="65" t="s">
        <v>79</v>
      </c>
    </row>
    <row r="24" spans="1:7" ht="18" customHeight="1" x14ac:dyDescent="0.35">
      <c r="A24" s="52">
        <v>2032</v>
      </c>
      <c r="B24" s="56" t="s">
        <v>79</v>
      </c>
      <c r="C24" s="56" t="s">
        <v>79</v>
      </c>
      <c r="D24" s="64" t="s">
        <v>79</v>
      </c>
      <c r="E24" s="65" t="s">
        <v>79</v>
      </c>
    </row>
    <row r="25" spans="1:7" ht="21.75" customHeight="1" x14ac:dyDescent="0.35">
      <c r="A25" s="25" t="s">
        <v>4</v>
      </c>
      <c r="B25" s="1"/>
      <c r="C25" s="1"/>
    </row>
    <row r="26" spans="1:7" ht="21.75" customHeight="1" x14ac:dyDescent="0.35">
      <c r="A26" s="30" t="s">
        <v>187</v>
      </c>
      <c r="D26" s="2"/>
      <c r="E26" s="2"/>
      <c r="F26" s="2"/>
      <c r="G26" s="2"/>
    </row>
    <row r="27" spans="1:7" ht="21.75" customHeight="1" x14ac:dyDescent="0.35">
      <c r="A27" s="30" t="s">
        <v>186</v>
      </c>
      <c r="D27" s="2"/>
      <c r="E27" s="2"/>
      <c r="F27" s="2"/>
      <c r="G27" s="2"/>
    </row>
    <row r="28" spans="1:7" ht="21.75" customHeight="1" x14ac:dyDescent="0.35">
      <c r="A28" s="30" t="s">
        <v>189</v>
      </c>
      <c r="B28" s="1"/>
      <c r="C28" s="1"/>
    </row>
    <row r="29" spans="1:7" ht="21.75" customHeight="1" x14ac:dyDescent="0.35">
      <c r="A29" s="30" t="s">
        <v>188</v>
      </c>
      <c r="B29" s="1"/>
      <c r="C29" s="1"/>
    </row>
    <row r="30" spans="1:7" ht="21.75" customHeight="1" x14ac:dyDescent="0.35">
      <c r="A30" s="240" t="str">
        <f>Headings!F26</f>
        <v>Page 26</v>
      </c>
      <c r="B30" s="238"/>
      <c r="C30" s="238"/>
      <c r="D30" s="238"/>
      <c r="E30" s="237"/>
    </row>
  </sheetData>
  <mergeCells count="4">
    <mergeCell ref="A30:E30"/>
    <mergeCell ref="A3:D3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8169F-D2D0-4B0B-BEA3-9ED405A09D3E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3.4" x14ac:dyDescent="0.35">
      <c r="A1" s="236" t="str">
        <f>Headings!E27</f>
        <v>July 2023 Recorded Documents Forecast</v>
      </c>
      <c r="B1" s="237"/>
      <c r="C1" s="237"/>
      <c r="D1" s="237"/>
      <c r="E1" s="237"/>
    </row>
    <row r="2" spans="1:8" ht="21.75" customHeight="1" x14ac:dyDescent="0.35">
      <c r="A2" s="236" t="s">
        <v>85</v>
      </c>
      <c r="B2" s="237"/>
      <c r="C2" s="237"/>
      <c r="D2" s="237"/>
      <c r="E2" s="237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Headings!F52</f>
        <v># Change from March 2023 Forecast</v>
      </c>
    </row>
    <row r="5" spans="1:8" s="53" customFormat="1" ht="18" customHeight="1" x14ac:dyDescent="0.35">
      <c r="A5" s="38">
        <v>2013</v>
      </c>
      <c r="B5" s="166">
        <v>589799</v>
      </c>
      <c r="C5" s="78" t="s">
        <v>79</v>
      </c>
      <c r="D5" s="41">
        <v>0</v>
      </c>
      <c r="E5" s="175">
        <v>0</v>
      </c>
      <c r="G5" s="122"/>
    </row>
    <row r="6" spans="1:8" s="53" customFormat="1" ht="18" customHeight="1" x14ac:dyDescent="0.35">
      <c r="A6" s="43">
        <v>2014</v>
      </c>
      <c r="B6" s="167">
        <v>436692.99999999889</v>
      </c>
      <c r="C6" s="56">
        <v>-0.2595901315532938</v>
      </c>
      <c r="D6" s="56">
        <v>0</v>
      </c>
      <c r="E6" s="176">
        <v>0</v>
      </c>
      <c r="G6" s="122"/>
    </row>
    <row r="7" spans="1:8" s="53" customFormat="1" ht="18" customHeight="1" x14ac:dyDescent="0.35">
      <c r="A7" s="43">
        <v>2015</v>
      </c>
      <c r="B7" s="167">
        <v>513348.99999999802</v>
      </c>
      <c r="C7" s="56">
        <v>0.17553750575346827</v>
      </c>
      <c r="D7" s="56">
        <v>0</v>
      </c>
      <c r="E7" s="176">
        <v>0</v>
      </c>
      <c r="G7" s="122"/>
    </row>
    <row r="8" spans="1:8" s="53" customFormat="1" ht="18" customHeight="1" x14ac:dyDescent="0.35">
      <c r="A8" s="43">
        <v>2016</v>
      </c>
      <c r="B8" s="167">
        <v>532499.99999999802</v>
      </c>
      <c r="C8" s="56">
        <v>3.7306004297271489E-2</v>
      </c>
      <c r="D8" s="56">
        <v>0</v>
      </c>
      <c r="E8" s="176">
        <v>0</v>
      </c>
      <c r="G8" s="122"/>
    </row>
    <row r="9" spans="1:8" s="53" customFormat="1" ht="18" customHeight="1" x14ac:dyDescent="0.35">
      <c r="A9" s="43">
        <v>2017</v>
      </c>
      <c r="B9" s="167">
        <v>491768.99999999901</v>
      </c>
      <c r="C9" s="56">
        <v>-7.6490140845068888E-2</v>
      </c>
      <c r="D9" s="56">
        <v>0</v>
      </c>
      <c r="E9" s="176">
        <v>0</v>
      </c>
      <c r="G9" s="122"/>
    </row>
    <row r="10" spans="1:8" s="53" customFormat="1" ht="18" customHeight="1" x14ac:dyDescent="0.35">
      <c r="A10" s="43">
        <v>2018</v>
      </c>
      <c r="B10" s="167">
        <v>421397.99999999697</v>
      </c>
      <c r="C10" s="56">
        <v>-0.14309767390787576</v>
      </c>
      <c r="D10" s="56">
        <v>0</v>
      </c>
      <c r="E10" s="176">
        <v>0</v>
      </c>
      <c r="H10" s="122"/>
    </row>
    <row r="11" spans="1:8" s="53" customFormat="1" ht="18" customHeight="1" x14ac:dyDescent="0.35">
      <c r="A11" s="43">
        <v>2019</v>
      </c>
      <c r="B11" s="167">
        <v>440934</v>
      </c>
      <c r="C11" s="56">
        <v>4.6359973231963947E-2</v>
      </c>
      <c r="D11" s="56">
        <v>0</v>
      </c>
      <c r="E11" s="176">
        <v>0</v>
      </c>
      <c r="H11" s="122"/>
    </row>
    <row r="12" spans="1:8" s="53" customFormat="1" ht="18" customHeight="1" x14ac:dyDescent="0.35">
      <c r="A12" s="43">
        <v>2020</v>
      </c>
      <c r="B12" s="167">
        <v>638985.99999999907</v>
      </c>
      <c r="C12" s="56">
        <v>0.44916472760095405</v>
      </c>
      <c r="D12" s="56">
        <v>0</v>
      </c>
      <c r="E12" s="176">
        <v>0</v>
      </c>
      <c r="H12" s="122"/>
    </row>
    <row r="13" spans="1:8" s="53" customFormat="1" ht="18" customHeight="1" x14ac:dyDescent="0.35">
      <c r="A13" s="43">
        <v>2021</v>
      </c>
      <c r="B13" s="167">
        <v>661144.99999999907</v>
      </c>
      <c r="C13" s="56">
        <v>3.4678381059991992E-2</v>
      </c>
      <c r="D13" s="56">
        <v>0</v>
      </c>
      <c r="E13" s="176">
        <v>0</v>
      </c>
      <c r="H13" s="122"/>
    </row>
    <row r="14" spans="1:8" s="53" customFormat="1" ht="18" customHeight="1" thickBot="1" x14ac:dyDescent="0.4">
      <c r="A14" s="48">
        <v>2022</v>
      </c>
      <c r="B14" s="188">
        <v>364731.99999999889</v>
      </c>
      <c r="C14" s="57">
        <v>-0.44833281655310198</v>
      </c>
      <c r="D14" s="57">
        <v>0</v>
      </c>
      <c r="E14" s="189">
        <v>0</v>
      </c>
      <c r="H14" s="122"/>
    </row>
    <row r="15" spans="1:8" s="53" customFormat="1" ht="18" customHeight="1" thickTop="1" x14ac:dyDescent="0.35">
      <c r="A15" s="43">
        <v>2023</v>
      </c>
      <c r="B15" s="167">
        <v>261407.8420883388</v>
      </c>
      <c r="C15" s="56">
        <v>-0.28328788785097114</v>
      </c>
      <c r="D15" s="56">
        <v>-0.19075207165406871</v>
      </c>
      <c r="E15" s="176">
        <v>-61617.812883241335</v>
      </c>
      <c r="H15" s="122"/>
    </row>
    <row r="16" spans="1:8" s="53" customFormat="1" ht="18" customHeight="1" x14ac:dyDescent="0.35">
      <c r="A16" s="43">
        <v>2024</v>
      </c>
      <c r="B16" s="167">
        <v>335040.24929029337</v>
      </c>
      <c r="C16" s="56">
        <v>0.28167635145800873</v>
      </c>
      <c r="D16" s="56">
        <v>-0.11240839870874941</v>
      </c>
      <c r="E16" s="176">
        <v>-42430.930926918576</v>
      </c>
      <c r="H16" s="122"/>
    </row>
    <row r="17" spans="1:8" s="53" customFormat="1" ht="18" customHeight="1" x14ac:dyDescent="0.35">
      <c r="A17" s="43">
        <v>2025</v>
      </c>
      <c r="B17" s="167">
        <v>391410.12836769957</v>
      </c>
      <c r="C17" s="56">
        <v>0.16824808122848811</v>
      </c>
      <c r="D17" s="56">
        <v>-8.5195791641319296E-2</v>
      </c>
      <c r="E17" s="176">
        <v>-36452.057651271694</v>
      </c>
      <c r="H17" s="122"/>
    </row>
    <row r="18" spans="1:8" s="53" customFormat="1" ht="18" customHeight="1" x14ac:dyDescent="0.35">
      <c r="A18" s="43">
        <v>2026</v>
      </c>
      <c r="B18" s="167">
        <v>438561.05205540033</v>
      </c>
      <c r="C18" s="56">
        <v>0.12046424011645951</v>
      </c>
      <c r="D18" s="56">
        <v>-7.8241270056399692E-2</v>
      </c>
      <c r="E18" s="176">
        <v>-37226.198782174673</v>
      </c>
      <c r="H18" s="122"/>
    </row>
    <row r="19" spans="1:8" s="53" customFormat="1" ht="18" customHeight="1" x14ac:dyDescent="0.35">
      <c r="A19" s="43">
        <v>2027</v>
      </c>
      <c r="B19" s="167">
        <v>458795.78299990401</v>
      </c>
      <c r="C19" s="56">
        <v>4.6138914638383266E-2</v>
      </c>
      <c r="D19" s="56">
        <v>-1.9999634753014472E-2</v>
      </c>
      <c r="E19" s="176">
        <v>-9363.0047616449883</v>
      </c>
      <c r="H19" s="122"/>
    </row>
    <row r="20" spans="1:8" s="53" customFormat="1" ht="18" customHeight="1" x14ac:dyDescent="0.35">
      <c r="A20" s="43">
        <v>2028</v>
      </c>
      <c r="B20" s="167">
        <v>473781.28513268701</v>
      </c>
      <c r="C20" s="56">
        <v>3.2662684985459212E-2</v>
      </c>
      <c r="D20" s="56">
        <v>-1.545933475766903E-2</v>
      </c>
      <c r="E20" s="176">
        <v>-7439.3509048019769</v>
      </c>
      <c r="G20" s="165"/>
      <c r="H20" s="122"/>
    </row>
    <row r="21" spans="1:8" s="53" customFormat="1" ht="18" customHeight="1" x14ac:dyDescent="0.35">
      <c r="A21" s="43">
        <v>2029</v>
      </c>
      <c r="B21" s="167">
        <v>484899.37001933996</v>
      </c>
      <c r="C21" s="56">
        <v>2.3466703383058229E-2</v>
      </c>
      <c r="D21" s="56">
        <v>-1.0315181609888091E-2</v>
      </c>
      <c r="E21" s="176">
        <v>-5053.9575542910025</v>
      </c>
      <c r="G21" s="165"/>
      <c r="H21" s="122"/>
    </row>
    <row r="22" spans="1:8" s="53" customFormat="1" ht="18" customHeight="1" x14ac:dyDescent="0.35">
      <c r="A22" s="43">
        <v>2030</v>
      </c>
      <c r="B22" s="167">
        <v>486574.61012885103</v>
      </c>
      <c r="C22" s="56">
        <v>3.4548201401958245E-3</v>
      </c>
      <c r="D22" s="56">
        <v>-1.1348878505102133E-2</v>
      </c>
      <c r="E22" s="176">
        <v>-5585.4648965249653</v>
      </c>
      <c r="G22" s="165"/>
      <c r="H22" s="122"/>
    </row>
    <row r="23" spans="1:8" s="53" customFormat="1" ht="18" customHeight="1" x14ac:dyDescent="0.35">
      <c r="A23" s="43">
        <v>2031</v>
      </c>
      <c r="B23" s="167">
        <v>487999.51638402604</v>
      </c>
      <c r="C23" s="56">
        <v>2.9284435018046562E-3</v>
      </c>
      <c r="D23" s="56">
        <v>-3.7293251021653928E-3</v>
      </c>
      <c r="E23" s="176">
        <v>-1826.7212838339619</v>
      </c>
      <c r="G23" s="165"/>
      <c r="H23" s="122"/>
    </row>
    <row r="24" spans="1:8" s="53" customFormat="1" ht="18" customHeight="1" x14ac:dyDescent="0.35">
      <c r="A24" s="43">
        <v>2032</v>
      </c>
      <c r="B24" s="167">
        <v>489692.70783638896</v>
      </c>
      <c r="C24" s="56">
        <v>3.4696580539856914E-3</v>
      </c>
      <c r="D24" s="56">
        <v>1.1452880934289533E-2</v>
      </c>
      <c r="E24" s="176">
        <v>5544.8873427099315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26" t="s">
        <v>55</v>
      </c>
      <c r="B26" s="30"/>
      <c r="C26" s="30"/>
      <c r="G26" s="122"/>
    </row>
    <row r="27" spans="1:8" ht="21.75" customHeight="1" x14ac:dyDescent="0.35">
      <c r="A27" s="113"/>
      <c r="B27" s="3"/>
      <c r="C27" s="3"/>
      <c r="G27" s="122"/>
    </row>
    <row r="28" spans="1:8" ht="21.75" customHeight="1" x14ac:dyDescent="0.35">
      <c r="A28" s="115"/>
      <c r="B28" s="3"/>
      <c r="C28" s="3"/>
    </row>
    <row r="29" spans="1:8" ht="21.75" customHeight="1" x14ac:dyDescent="0.35">
      <c r="A29" s="113"/>
    </row>
    <row r="30" spans="1:8" ht="21.75" customHeight="1" x14ac:dyDescent="0.35">
      <c r="A30" s="235" t="str">
        <f>Headings!F27</f>
        <v>Page 27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06" customWidth="1"/>
    <col min="2" max="2" width="20.7265625" style="106" customWidth="1"/>
    <col min="3" max="3" width="10.7265625" style="106" customWidth="1"/>
    <col min="4" max="5" width="17.7265625" style="107" customWidth="1"/>
    <col min="6" max="16384" width="10.7265625" style="107"/>
  </cols>
  <sheetData>
    <row r="1" spans="1:8" ht="23.4" x14ac:dyDescent="0.35">
      <c r="A1" s="236" t="str">
        <f>Headings!E28</f>
        <v>July 2023 Gambling Tax Forecast</v>
      </c>
      <c r="B1" s="237"/>
      <c r="C1" s="237"/>
      <c r="D1" s="237"/>
      <c r="E1" s="237"/>
    </row>
    <row r="2" spans="1:8" ht="21.75" customHeight="1" x14ac:dyDescent="0.35">
      <c r="A2" s="236" t="s">
        <v>85</v>
      </c>
      <c r="B2" s="237"/>
      <c r="C2" s="237"/>
      <c r="D2" s="237"/>
      <c r="E2" s="237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8" s="53" customFormat="1" ht="18" customHeight="1" x14ac:dyDescent="0.35">
      <c r="A5" s="38">
        <v>2013</v>
      </c>
      <c r="B5" s="39">
        <v>2100867.96</v>
      </c>
      <c r="C5" s="82" t="s">
        <v>79</v>
      </c>
      <c r="D5" s="51">
        <v>0</v>
      </c>
      <c r="E5" s="42">
        <v>0</v>
      </c>
      <c r="G5" s="122"/>
    </row>
    <row r="6" spans="1:8" s="53" customFormat="1" ht="18" customHeight="1" x14ac:dyDescent="0.35">
      <c r="A6" s="43">
        <v>2014</v>
      </c>
      <c r="B6" s="44">
        <v>2521819.6599999978</v>
      </c>
      <c r="C6" s="45">
        <v>0.20037037453795903</v>
      </c>
      <c r="D6" s="46">
        <v>0</v>
      </c>
      <c r="E6" s="47">
        <v>0</v>
      </c>
      <c r="G6" s="122"/>
    </row>
    <row r="7" spans="1:8" s="53" customFormat="1" ht="18" customHeight="1" x14ac:dyDescent="0.35">
      <c r="A7" s="43">
        <v>2015</v>
      </c>
      <c r="B7" s="44">
        <v>2442050.8299999977</v>
      </c>
      <c r="C7" s="45">
        <v>-3.16314569456565E-2</v>
      </c>
      <c r="D7" s="46">
        <v>0</v>
      </c>
      <c r="E7" s="47">
        <v>0</v>
      </c>
      <c r="G7" s="122"/>
    </row>
    <row r="8" spans="1:8" s="53" customFormat="1" ht="18" customHeight="1" x14ac:dyDescent="0.35">
      <c r="A8" s="43">
        <v>2016</v>
      </c>
      <c r="B8" s="44">
        <v>2609974.069999997</v>
      </c>
      <c r="C8" s="45">
        <v>6.8763204245015475E-2</v>
      </c>
      <c r="D8" s="46">
        <v>0</v>
      </c>
      <c r="E8" s="47">
        <v>0</v>
      </c>
      <c r="G8" s="122"/>
    </row>
    <row r="9" spans="1:8" s="53" customFormat="1" ht="18" customHeight="1" x14ac:dyDescent="0.35">
      <c r="A9" s="43">
        <v>2017</v>
      </c>
      <c r="B9" s="44">
        <v>2731608.1999999997</v>
      </c>
      <c r="C9" s="45">
        <v>4.6603577942827101E-2</v>
      </c>
      <c r="D9" s="46">
        <v>0</v>
      </c>
      <c r="E9" s="47">
        <v>0</v>
      </c>
      <c r="G9" s="122"/>
    </row>
    <row r="10" spans="1:8" s="53" customFormat="1" ht="18" customHeight="1" x14ac:dyDescent="0.35">
      <c r="A10" s="43">
        <v>2018</v>
      </c>
      <c r="B10" s="44">
        <v>2316111.089999998</v>
      </c>
      <c r="C10" s="45">
        <v>-0.15210713966959166</v>
      </c>
      <c r="D10" s="46">
        <v>0</v>
      </c>
      <c r="E10" s="47">
        <v>0</v>
      </c>
      <c r="H10" s="122"/>
    </row>
    <row r="11" spans="1:8" s="53" customFormat="1" ht="18" customHeight="1" x14ac:dyDescent="0.35">
      <c r="A11" s="43">
        <v>2019</v>
      </c>
      <c r="B11" s="44">
        <v>2486780.3599999989</v>
      </c>
      <c r="C11" s="45">
        <v>7.3687860110371872E-2</v>
      </c>
      <c r="D11" s="46">
        <v>0</v>
      </c>
      <c r="E11" s="47">
        <v>0</v>
      </c>
      <c r="H11" s="122"/>
    </row>
    <row r="12" spans="1:8" s="53" customFormat="1" ht="18" customHeight="1" x14ac:dyDescent="0.35">
      <c r="A12" s="43">
        <v>2020</v>
      </c>
      <c r="B12" s="44">
        <v>1556790.9999999991</v>
      </c>
      <c r="C12" s="45">
        <v>-0.37397326075070025</v>
      </c>
      <c r="D12" s="46">
        <v>0</v>
      </c>
      <c r="E12" s="47">
        <v>0</v>
      </c>
      <c r="H12" s="122"/>
    </row>
    <row r="13" spans="1:8" s="53" customFormat="1" ht="18" customHeight="1" x14ac:dyDescent="0.35">
      <c r="A13" s="43">
        <v>2021</v>
      </c>
      <c r="B13" s="44">
        <v>2443335.67</v>
      </c>
      <c r="C13" s="45">
        <v>0.56946929292371373</v>
      </c>
      <c r="D13" s="46">
        <v>0</v>
      </c>
      <c r="E13" s="47">
        <v>0</v>
      </c>
      <c r="H13" s="122"/>
    </row>
    <row r="14" spans="1:8" s="53" customFormat="1" ht="18" customHeight="1" thickBot="1" x14ac:dyDescent="0.4">
      <c r="A14" s="48">
        <v>2022</v>
      </c>
      <c r="B14" s="49">
        <v>2377101.4600000004</v>
      </c>
      <c r="C14" s="50">
        <v>-2.710810913671946E-2</v>
      </c>
      <c r="D14" s="55">
        <v>-3.7060803389531438E-3</v>
      </c>
      <c r="E14" s="77">
        <v>-8842.5</v>
      </c>
      <c r="H14" s="122"/>
    </row>
    <row r="15" spans="1:8" s="53" customFormat="1" ht="18" customHeight="1" thickTop="1" x14ac:dyDescent="0.35">
      <c r="A15" s="43">
        <v>2023</v>
      </c>
      <c r="B15" s="44">
        <v>2314545.4984616702</v>
      </c>
      <c r="C15" s="45">
        <v>-2.6316067105663254E-2</v>
      </c>
      <c r="D15" s="46">
        <v>-6.5755220236249357E-2</v>
      </c>
      <c r="E15" s="47">
        <v>-162905.32448749989</v>
      </c>
      <c r="H15" s="122"/>
    </row>
    <row r="16" spans="1:8" s="53" customFormat="1" ht="18" customHeight="1" x14ac:dyDescent="0.35">
      <c r="A16" s="43">
        <v>2024</v>
      </c>
      <c r="B16" s="44">
        <v>2430146.3782739039</v>
      </c>
      <c r="C16" s="45">
        <v>4.9945390958642255E-2</v>
      </c>
      <c r="D16" s="46">
        <v>-4.7953787372492451E-2</v>
      </c>
      <c r="E16" s="47">
        <v>-122404.48117130855</v>
      </c>
      <c r="H16" s="122"/>
    </row>
    <row r="17" spans="1:8" s="53" customFormat="1" ht="18" customHeight="1" x14ac:dyDescent="0.35">
      <c r="A17" s="43">
        <v>2025</v>
      </c>
      <c r="B17" s="44">
        <v>2548366.9729322279</v>
      </c>
      <c r="C17" s="45">
        <v>4.864752004868711E-2</v>
      </c>
      <c r="D17" s="46">
        <v>-5.3462116751654354E-2</v>
      </c>
      <c r="E17" s="47">
        <v>-143936.228062429</v>
      </c>
      <c r="H17" s="122"/>
    </row>
    <row r="18" spans="1:8" s="53" customFormat="1" ht="18" customHeight="1" x14ac:dyDescent="0.35">
      <c r="A18" s="43">
        <v>2026</v>
      </c>
      <c r="B18" s="44">
        <v>2662487.0550330481</v>
      </c>
      <c r="C18" s="45">
        <v>4.4781651666718325E-2</v>
      </c>
      <c r="D18" s="46">
        <v>-7.9238642674531734E-3</v>
      </c>
      <c r="E18" s="47">
        <v>-21265.692498847377</v>
      </c>
      <c r="H18" s="122"/>
    </row>
    <row r="19" spans="1:8" s="53" customFormat="1" ht="18" customHeight="1" x14ac:dyDescent="0.35">
      <c r="A19" s="43">
        <v>2027</v>
      </c>
      <c r="B19" s="44">
        <v>1972588.6501426531</v>
      </c>
      <c r="C19" s="45">
        <v>-0.25911803161117397</v>
      </c>
      <c r="D19" s="46">
        <v>-9.5742818184709755E-3</v>
      </c>
      <c r="E19" s="47">
        <v>-19068.688647401985</v>
      </c>
      <c r="H19" s="122"/>
    </row>
    <row r="20" spans="1:8" s="53" customFormat="1" ht="18" customHeight="1" x14ac:dyDescent="0.35">
      <c r="A20" s="43">
        <v>2028</v>
      </c>
      <c r="B20" s="44">
        <v>202694.05199561134</v>
      </c>
      <c r="C20" s="45">
        <v>-0.89724464247477398</v>
      </c>
      <c r="D20" s="46">
        <v>-6.6230588834766735E-2</v>
      </c>
      <c r="E20" s="47">
        <v>-14376.725406138459</v>
      </c>
      <c r="G20" s="107"/>
      <c r="H20" s="122"/>
    </row>
    <row r="21" spans="1:8" s="53" customFormat="1" ht="18" customHeight="1" x14ac:dyDescent="0.35">
      <c r="A21" s="43">
        <v>2029</v>
      </c>
      <c r="B21" s="44">
        <v>77473.11566487755</v>
      </c>
      <c r="C21" s="45">
        <v>-0.61778298424585754</v>
      </c>
      <c r="D21" s="46">
        <v>5.7261134376545231E-2</v>
      </c>
      <c r="E21" s="47">
        <v>4195.9345164732222</v>
      </c>
      <c r="G21" s="162"/>
      <c r="H21" s="122"/>
    </row>
    <row r="22" spans="1:8" s="53" customFormat="1" ht="18" customHeight="1" x14ac:dyDescent="0.35">
      <c r="A22" s="43">
        <v>2030</v>
      </c>
      <c r="B22" s="44">
        <v>77573.353388404357</v>
      </c>
      <c r="C22" s="45">
        <v>1.2938388067469386E-3</v>
      </c>
      <c r="D22" s="46">
        <v>5.7547403142504505E-2</v>
      </c>
      <c r="E22" s="47">
        <v>4221.224530733336</v>
      </c>
      <c r="G22" s="165"/>
      <c r="H22" s="122"/>
    </row>
    <row r="23" spans="1:8" s="53" customFormat="1" ht="18" customHeight="1" x14ac:dyDescent="0.35">
      <c r="A23" s="43">
        <v>2031</v>
      </c>
      <c r="B23" s="44">
        <v>77643.920657570474</v>
      </c>
      <c r="C23" s="45">
        <v>9.0968439655814137E-4</v>
      </c>
      <c r="D23" s="46">
        <v>5.7560384821299104E-2</v>
      </c>
      <c r="E23" s="47">
        <v>4225.9657379652635</v>
      </c>
      <c r="G23" s="165"/>
      <c r="H23" s="122"/>
    </row>
    <row r="24" spans="1:8" s="53" customFormat="1" ht="18" customHeight="1" x14ac:dyDescent="0.35">
      <c r="A24" s="43">
        <v>2032</v>
      </c>
      <c r="B24" s="44">
        <v>77774.437717761641</v>
      </c>
      <c r="C24" s="45">
        <v>1.6809694704467137E-3</v>
      </c>
      <c r="D24" s="46">
        <v>5.7380983893730919E-2</v>
      </c>
      <c r="E24" s="47">
        <v>4220.5920344746555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26" t="s">
        <v>118</v>
      </c>
      <c r="B26" s="30"/>
      <c r="C26" s="30"/>
      <c r="G26" s="122"/>
    </row>
    <row r="27" spans="1:8" ht="21.75" customHeight="1" x14ac:dyDescent="0.35">
      <c r="A27" s="113" t="s">
        <v>197</v>
      </c>
      <c r="B27" s="3"/>
      <c r="C27" s="3"/>
      <c r="G27" s="122"/>
    </row>
    <row r="28" spans="1:8" ht="21.75" customHeight="1" x14ac:dyDescent="0.35">
      <c r="A28" s="113"/>
      <c r="B28" s="3"/>
      <c r="C28" s="3"/>
    </row>
    <row r="29" spans="1:8" ht="21.75" customHeight="1" x14ac:dyDescent="0.35">
      <c r="A29" s="113"/>
    </row>
    <row r="30" spans="1:8" ht="21.75" customHeight="1" x14ac:dyDescent="0.35">
      <c r="A30" s="235" t="str">
        <f>Headings!F28</f>
        <v>Page 28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773C1-BE12-484D-8042-67CC3762D0A5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3.4" x14ac:dyDescent="0.35">
      <c r="A1" s="236" t="str">
        <f>Headings!E29</f>
        <v>July 2023 E-911 Tax Forecast</v>
      </c>
      <c r="B1" s="237"/>
      <c r="C1" s="237"/>
      <c r="D1" s="237"/>
      <c r="E1" s="237"/>
    </row>
    <row r="2" spans="1:8" ht="21.75" customHeight="1" x14ac:dyDescent="0.35">
      <c r="A2" s="236" t="s">
        <v>85</v>
      </c>
      <c r="B2" s="237"/>
      <c r="C2" s="237"/>
      <c r="D2" s="237"/>
      <c r="E2" s="237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8" s="53" customFormat="1" ht="18" customHeight="1" x14ac:dyDescent="0.35">
      <c r="A5" s="38">
        <v>2013</v>
      </c>
      <c r="B5" s="39">
        <v>23317377.920000002</v>
      </c>
      <c r="C5" s="78" t="s">
        <v>79</v>
      </c>
      <c r="D5" s="41">
        <v>0</v>
      </c>
      <c r="E5" s="42">
        <v>0</v>
      </c>
      <c r="G5" s="122"/>
    </row>
    <row r="6" spans="1:8" s="53" customFormat="1" ht="18" customHeight="1" x14ac:dyDescent="0.35">
      <c r="A6" s="43">
        <v>2014</v>
      </c>
      <c r="B6" s="44">
        <v>24453879</v>
      </c>
      <c r="C6" s="56">
        <v>4.8740518076227923E-2</v>
      </c>
      <c r="D6" s="56">
        <v>0</v>
      </c>
      <c r="E6" s="47">
        <v>0</v>
      </c>
      <c r="G6" s="122"/>
    </row>
    <row r="7" spans="1:8" s="53" customFormat="1" ht="18" customHeight="1" x14ac:dyDescent="0.35">
      <c r="A7" s="43">
        <v>2015</v>
      </c>
      <c r="B7" s="44">
        <v>23082630</v>
      </c>
      <c r="C7" s="56">
        <v>-5.607490737972487E-2</v>
      </c>
      <c r="D7" s="56">
        <v>0</v>
      </c>
      <c r="E7" s="47">
        <v>0</v>
      </c>
      <c r="G7" s="122"/>
    </row>
    <row r="8" spans="1:8" s="53" customFormat="1" ht="18" customHeight="1" x14ac:dyDescent="0.35">
      <c r="A8" s="43">
        <v>2016</v>
      </c>
      <c r="B8" s="44">
        <v>23228850</v>
      </c>
      <c r="C8" s="56">
        <v>6.3346334451490627E-3</v>
      </c>
      <c r="D8" s="56">
        <v>0</v>
      </c>
      <c r="E8" s="47">
        <v>0</v>
      </c>
      <c r="G8" s="122"/>
    </row>
    <row r="9" spans="1:8" s="53" customFormat="1" ht="18" customHeight="1" x14ac:dyDescent="0.35">
      <c r="A9" s="43">
        <v>2017</v>
      </c>
      <c r="B9" s="44">
        <v>24263242</v>
      </c>
      <c r="C9" s="56">
        <v>4.4530486873004982E-2</v>
      </c>
      <c r="D9" s="56">
        <v>0</v>
      </c>
      <c r="E9" s="47">
        <v>0</v>
      </c>
      <c r="G9" s="122"/>
    </row>
    <row r="10" spans="1:8" s="53" customFormat="1" ht="18" customHeight="1" x14ac:dyDescent="0.35">
      <c r="A10" s="43">
        <v>2018</v>
      </c>
      <c r="B10" s="44">
        <v>24268746.920000002</v>
      </c>
      <c r="C10" s="56">
        <v>2.2688311809293538E-4</v>
      </c>
      <c r="D10" s="56">
        <v>0</v>
      </c>
      <c r="E10" s="47">
        <v>0</v>
      </c>
      <c r="H10" s="122"/>
    </row>
    <row r="11" spans="1:8" s="53" customFormat="1" ht="18" customHeight="1" x14ac:dyDescent="0.35">
      <c r="A11" s="43">
        <v>2019</v>
      </c>
      <c r="B11" s="44">
        <v>24438615</v>
      </c>
      <c r="C11" s="56">
        <v>6.999458215125598E-3</v>
      </c>
      <c r="D11" s="56">
        <v>0</v>
      </c>
      <c r="E11" s="47">
        <v>0</v>
      </c>
      <c r="H11" s="122"/>
    </row>
    <row r="12" spans="1:8" s="53" customFormat="1" ht="18" customHeight="1" x14ac:dyDescent="0.35">
      <c r="A12" s="43">
        <v>2020</v>
      </c>
      <c r="B12" s="44">
        <v>25506633.289999999</v>
      </c>
      <c r="C12" s="56">
        <v>4.3702079270858896E-2</v>
      </c>
      <c r="D12" s="56">
        <v>0</v>
      </c>
      <c r="E12" s="47">
        <v>0</v>
      </c>
      <c r="H12" s="122"/>
    </row>
    <row r="13" spans="1:8" s="53" customFormat="1" ht="18" customHeight="1" x14ac:dyDescent="0.35">
      <c r="A13" s="43">
        <v>2021</v>
      </c>
      <c r="B13" s="44">
        <v>25745324</v>
      </c>
      <c r="C13" s="56">
        <v>9.357985716350159E-3</v>
      </c>
      <c r="D13" s="56">
        <v>0</v>
      </c>
      <c r="E13" s="47">
        <v>0</v>
      </c>
      <c r="H13" s="122"/>
    </row>
    <row r="14" spans="1:8" s="53" customFormat="1" ht="18" customHeight="1" thickBot="1" x14ac:dyDescent="0.4">
      <c r="A14" s="48">
        <v>2022</v>
      </c>
      <c r="B14" s="49">
        <v>26240790</v>
      </c>
      <c r="C14" s="57">
        <v>1.9244892781306699E-2</v>
      </c>
      <c r="D14" s="57">
        <v>0</v>
      </c>
      <c r="E14" s="77">
        <v>0</v>
      </c>
      <c r="H14" s="122"/>
    </row>
    <row r="15" spans="1:8" s="53" customFormat="1" ht="18" customHeight="1" thickTop="1" x14ac:dyDescent="0.35">
      <c r="A15" s="43">
        <v>2023</v>
      </c>
      <c r="B15" s="44">
        <v>26688153.393228479</v>
      </c>
      <c r="C15" s="56">
        <v>1.704839653182999E-2</v>
      </c>
      <c r="D15" s="56">
        <v>8.8558128357352217E-3</v>
      </c>
      <c r="E15" s="47">
        <v>234270.63448987156</v>
      </c>
      <c r="H15" s="122"/>
    </row>
    <row r="16" spans="1:8" s="53" customFormat="1" ht="18" customHeight="1" x14ac:dyDescent="0.35">
      <c r="A16" s="43">
        <v>2024</v>
      </c>
      <c r="B16" s="44">
        <v>27164547.47819604</v>
      </c>
      <c r="C16" s="56">
        <v>1.7850395190265766E-2</v>
      </c>
      <c r="D16" s="56">
        <v>1.2190877647793474E-2</v>
      </c>
      <c r="E16" s="47">
        <v>327171.170949433</v>
      </c>
      <c r="H16" s="122"/>
    </row>
    <row r="17" spans="1:8" s="53" customFormat="1" ht="18" customHeight="1" x14ac:dyDescent="0.35">
      <c r="A17" s="43">
        <v>2025</v>
      </c>
      <c r="B17" s="44">
        <v>27561374.378454249</v>
      </c>
      <c r="C17" s="56">
        <v>1.460826470887211E-2</v>
      </c>
      <c r="D17" s="56">
        <v>1.2892128978048367E-2</v>
      </c>
      <c r="E17" s="47">
        <v>350802.20601360127</v>
      </c>
      <c r="H17" s="122"/>
    </row>
    <row r="18" spans="1:8" s="53" customFormat="1" ht="18" customHeight="1" x14ac:dyDescent="0.35">
      <c r="A18" s="43">
        <v>2026</v>
      </c>
      <c r="B18" s="44">
        <v>27948999.214668479</v>
      </c>
      <c r="C18" s="56">
        <v>1.4064060481586482E-2</v>
      </c>
      <c r="D18" s="56">
        <v>1.2186866253327766E-2</v>
      </c>
      <c r="E18" s="47">
        <v>336509.71643637493</v>
      </c>
      <c r="H18" s="122"/>
    </row>
    <row r="19" spans="1:8" s="53" customFormat="1" ht="18" customHeight="1" x14ac:dyDescent="0.35">
      <c r="A19" s="43">
        <v>2027</v>
      </c>
      <c r="B19" s="44">
        <v>28337050.516524021</v>
      </c>
      <c r="C19" s="56">
        <v>1.3884264652019418E-2</v>
      </c>
      <c r="D19" s="56">
        <v>1.1118398748815927E-2</v>
      </c>
      <c r="E19" s="47">
        <v>311598.15447718278</v>
      </c>
      <c r="H19" s="122"/>
    </row>
    <row r="20" spans="1:8" s="53" customFormat="1" ht="18" customHeight="1" x14ac:dyDescent="0.35">
      <c r="A20" s="43">
        <v>2028</v>
      </c>
      <c r="B20" s="44">
        <v>28726962.846012343</v>
      </c>
      <c r="C20" s="56">
        <v>1.3759806415313269E-2</v>
      </c>
      <c r="D20" s="56">
        <v>1.097821600664517E-2</v>
      </c>
      <c r="E20" s="47">
        <v>311946.19067471474</v>
      </c>
      <c r="G20" s="165"/>
      <c r="H20" s="122"/>
    </row>
    <row r="21" spans="1:8" s="53" customFormat="1" ht="18" customHeight="1" x14ac:dyDescent="0.35">
      <c r="A21" s="43">
        <v>2029</v>
      </c>
      <c r="B21" s="44">
        <v>29026013.967519902</v>
      </c>
      <c r="C21" s="56">
        <v>1.0410119688272879E-2</v>
      </c>
      <c r="D21" s="56">
        <v>1.0980113122784685E-2</v>
      </c>
      <c r="E21" s="47">
        <v>315247.46404995769</v>
      </c>
      <c r="G21" s="165"/>
      <c r="H21" s="122"/>
    </row>
    <row r="22" spans="1:8" s="53" customFormat="1" ht="18" customHeight="1" x14ac:dyDescent="0.35">
      <c r="A22" s="43">
        <v>2030</v>
      </c>
      <c r="B22" s="44">
        <v>29361763.381770261</v>
      </c>
      <c r="C22" s="56">
        <v>1.1567189853421311E-2</v>
      </c>
      <c r="D22" s="56">
        <v>1.0977659174720156E-2</v>
      </c>
      <c r="E22" s="47">
        <v>318823.49550332129</v>
      </c>
      <c r="G22" s="165"/>
      <c r="H22" s="122"/>
    </row>
    <row r="23" spans="1:8" s="53" customFormat="1" ht="18" customHeight="1" x14ac:dyDescent="0.35">
      <c r="A23" s="43">
        <v>2031</v>
      </c>
      <c r="B23" s="44">
        <v>29708950.560916159</v>
      </c>
      <c r="C23" s="56">
        <v>1.1824466215862861E-2</v>
      </c>
      <c r="D23" s="56">
        <v>1.097183648549005E-2</v>
      </c>
      <c r="E23" s="47">
        <v>322424.1625197418</v>
      </c>
      <c r="G23" s="165"/>
      <c r="H23" s="122"/>
    </row>
    <row r="24" spans="1:8" s="53" customFormat="1" ht="18" customHeight="1" x14ac:dyDescent="0.35">
      <c r="A24" s="43">
        <v>2032</v>
      </c>
      <c r="B24" s="44">
        <v>30066768.151549362</v>
      </c>
      <c r="C24" s="56">
        <v>1.2044100645679956E-2</v>
      </c>
      <c r="D24" s="56">
        <v>1.0963074892334834E-2</v>
      </c>
      <c r="E24" s="47">
        <v>326049.72347878292</v>
      </c>
      <c r="G24" s="165"/>
      <c r="H24" s="122"/>
    </row>
    <row r="25" spans="1:8" ht="21.75" customHeight="1" x14ac:dyDescent="0.35">
      <c r="A25" s="25" t="s">
        <v>4</v>
      </c>
      <c r="B25" s="3"/>
      <c r="C25" s="3"/>
      <c r="G25" s="122"/>
    </row>
    <row r="26" spans="1:8" s="29" customFormat="1" ht="21.75" customHeight="1" x14ac:dyDescent="0.35">
      <c r="A26" s="54" t="s">
        <v>143</v>
      </c>
      <c r="B26" s="30"/>
      <c r="C26" s="30"/>
      <c r="G26" s="122"/>
    </row>
    <row r="27" spans="1:8" ht="21.75" customHeight="1" x14ac:dyDescent="0.35">
      <c r="A27" s="30" t="s">
        <v>244</v>
      </c>
      <c r="B27" s="3"/>
      <c r="C27" s="3"/>
      <c r="G27" s="122"/>
    </row>
    <row r="28" spans="1:8" ht="21.75" customHeight="1" x14ac:dyDescent="0.35">
      <c r="A28" s="30"/>
      <c r="B28" s="3"/>
      <c r="C28" s="3"/>
    </row>
    <row r="29" spans="1:8" ht="21.75" customHeight="1" x14ac:dyDescent="0.35">
      <c r="A29" s="72" t="s">
        <v>245</v>
      </c>
    </row>
    <row r="30" spans="1:8" ht="21.75" customHeight="1" x14ac:dyDescent="0.35">
      <c r="A30" s="235" t="str">
        <f>Headings!F29</f>
        <v>Page 29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6" width="19.08984375" style="19" bestFit="1" customWidth="1"/>
    <col min="7" max="16384" width="10.7265625" style="19"/>
  </cols>
  <sheetData>
    <row r="1" spans="1:6" ht="23.4" x14ac:dyDescent="0.35">
      <c r="A1" s="236" t="str">
        <f>Headings!E3</f>
        <v>July 2023 Unincorporated Assessed Value Forecast</v>
      </c>
      <c r="B1" s="237"/>
      <c r="C1" s="237"/>
      <c r="D1" s="237"/>
      <c r="E1" s="237"/>
    </row>
    <row r="2" spans="1:6" ht="21.75" customHeight="1" x14ac:dyDescent="0.35">
      <c r="A2" s="236" t="s">
        <v>85</v>
      </c>
      <c r="B2" s="237"/>
      <c r="C2" s="237"/>
      <c r="D2" s="237"/>
      <c r="E2" s="237"/>
    </row>
    <row r="4" spans="1:6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6" ht="18" customHeight="1" x14ac:dyDescent="0.35">
      <c r="A5" s="59">
        <v>2013</v>
      </c>
      <c r="B5" s="39">
        <v>30016733777.777802</v>
      </c>
      <c r="C5" s="82" t="s">
        <v>79</v>
      </c>
      <c r="D5" s="51">
        <v>0</v>
      </c>
      <c r="E5" s="42">
        <v>0</v>
      </c>
      <c r="F5" s="36"/>
    </row>
    <row r="6" spans="1:6" ht="18" customHeight="1" x14ac:dyDescent="0.35">
      <c r="A6" s="43">
        <v>2014</v>
      </c>
      <c r="B6" s="44">
        <v>31876016756</v>
      </c>
      <c r="C6" s="45">
        <v>6.1941548737014074E-2</v>
      </c>
      <c r="D6" s="46">
        <v>0</v>
      </c>
      <c r="E6" s="47">
        <v>0</v>
      </c>
    </row>
    <row r="7" spans="1:6" ht="18" customHeight="1" x14ac:dyDescent="0.35">
      <c r="A7" s="43">
        <v>2015</v>
      </c>
      <c r="B7" s="44">
        <v>36080918262</v>
      </c>
      <c r="C7" s="45">
        <v>0.13191427078819418</v>
      </c>
      <c r="D7" s="46">
        <v>0</v>
      </c>
      <c r="E7" s="47">
        <v>0</v>
      </c>
    </row>
    <row r="8" spans="1:6" ht="18" customHeight="1" x14ac:dyDescent="0.35">
      <c r="A8" s="43">
        <v>2016</v>
      </c>
      <c r="B8" s="44">
        <v>36633108444.444504</v>
      </c>
      <c r="C8" s="45">
        <v>1.5304216440246821E-2</v>
      </c>
      <c r="D8" s="46">
        <v>0</v>
      </c>
      <c r="E8" s="47">
        <v>0</v>
      </c>
    </row>
    <row r="9" spans="1:6" ht="18" customHeight="1" x14ac:dyDescent="0.35">
      <c r="A9" s="43">
        <v>2017</v>
      </c>
      <c r="B9" s="44">
        <v>39044967515</v>
      </c>
      <c r="C9" s="45">
        <v>6.5838231396966318E-2</v>
      </c>
      <c r="D9" s="46">
        <v>0</v>
      </c>
      <c r="E9" s="47">
        <v>0</v>
      </c>
    </row>
    <row r="10" spans="1:6" ht="18" customHeight="1" x14ac:dyDescent="0.35">
      <c r="A10" s="43">
        <v>2018</v>
      </c>
      <c r="B10" s="44">
        <v>43501122097</v>
      </c>
      <c r="C10" s="45">
        <v>0.11412878190481446</v>
      </c>
      <c r="D10" s="46">
        <v>0</v>
      </c>
      <c r="E10" s="47">
        <v>0</v>
      </c>
    </row>
    <row r="11" spans="1:6" ht="18" customHeight="1" x14ac:dyDescent="0.35">
      <c r="A11" s="43">
        <v>2019</v>
      </c>
      <c r="B11" s="44">
        <v>48607292257</v>
      </c>
      <c r="C11" s="45">
        <v>0.11738019420772927</v>
      </c>
      <c r="D11" s="46">
        <v>0</v>
      </c>
      <c r="E11" s="47">
        <v>0</v>
      </c>
    </row>
    <row r="12" spans="1:6" ht="18" customHeight="1" x14ac:dyDescent="0.35">
      <c r="A12" s="43">
        <v>2020</v>
      </c>
      <c r="B12" s="44">
        <v>50973173419</v>
      </c>
      <c r="C12" s="45">
        <v>4.8673379078409518E-2</v>
      </c>
      <c r="D12" s="46">
        <v>0</v>
      </c>
      <c r="E12" s="47">
        <v>0</v>
      </c>
      <c r="F12" s="185"/>
    </row>
    <row r="13" spans="1:6" ht="18" customHeight="1" x14ac:dyDescent="0.35">
      <c r="A13" s="43">
        <v>2021</v>
      </c>
      <c r="B13" s="44">
        <v>51792407262.999985</v>
      </c>
      <c r="C13" s="45">
        <v>1.6071862688749494E-2</v>
      </c>
      <c r="D13" s="46">
        <v>0</v>
      </c>
      <c r="E13" s="47">
        <v>0</v>
      </c>
      <c r="F13" s="185"/>
    </row>
    <row r="14" spans="1:6" ht="18" customHeight="1" x14ac:dyDescent="0.35">
      <c r="A14" s="43">
        <v>2022</v>
      </c>
      <c r="B14" s="44">
        <v>60221044122</v>
      </c>
      <c r="C14" s="45">
        <v>0.16273885120264242</v>
      </c>
      <c r="D14" s="46">
        <v>0</v>
      </c>
      <c r="E14" s="47">
        <v>0</v>
      </c>
      <c r="F14" s="185"/>
    </row>
    <row r="15" spans="1:6" ht="18" customHeight="1" thickBot="1" x14ac:dyDescent="0.4">
      <c r="A15" s="48">
        <v>2023</v>
      </c>
      <c r="B15" s="49">
        <v>79539816574</v>
      </c>
      <c r="C15" s="50">
        <v>0.32079770010069364</v>
      </c>
      <c r="D15" s="55">
        <v>0</v>
      </c>
      <c r="E15" s="77">
        <v>0</v>
      </c>
      <c r="F15" s="185"/>
    </row>
    <row r="16" spans="1:6" ht="18" customHeight="1" thickTop="1" x14ac:dyDescent="0.35">
      <c r="A16" s="43">
        <v>2024</v>
      </c>
      <c r="B16" s="44">
        <v>69697911936.730011</v>
      </c>
      <c r="C16" s="45">
        <v>-0.12373557120431067</v>
      </c>
      <c r="D16" s="46">
        <v>-4.0755930976533183E-2</v>
      </c>
      <c r="E16" s="47">
        <v>-2961293564.2058868</v>
      </c>
      <c r="F16" s="185"/>
    </row>
    <row r="17" spans="1:6" ht="18" customHeight="1" x14ac:dyDescent="0.35">
      <c r="A17" s="43">
        <v>2025</v>
      </c>
      <c r="B17" s="44">
        <v>71480148068.848816</v>
      </c>
      <c r="C17" s="45">
        <v>2.5570868374603206E-2</v>
      </c>
      <c r="D17" s="46">
        <v>1.1809584119069072E-3</v>
      </c>
      <c r="E17" s="47">
        <v>84315509.036605835</v>
      </c>
      <c r="F17" s="185"/>
    </row>
    <row r="18" spans="1:6" s="129" customFormat="1" ht="18" customHeight="1" x14ac:dyDescent="0.35">
      <c r="A18" s="43">
        <v>2026</v>
      </c>
      <c r="B18" s="44">
        <v>73696561022.976013</v>
      </c>
      <c r="C18" s="45">
        <v>3.1007391758511416E-2</v>
      </c>
      <c r="D18" s="46">
        <v>1.7780219883624548E-2</v>
      </c>
      <c r="E18" s="47">
        <v>1287449917.0413208</v>
      </c>
      <c r="F18" s="185"/>
    </row>
    <row r="19" spans="1:6" s="149" customFormat="1" ht="18" customHeight="1" x14ac:dyDescent="0.35">
      <c r="A19" s="43">
        <v>2027</v>
      </c>
      <c r="B19" s="44">
        <v>73848388073.316818</v>
      </c>
      <c r="C19" s="45">
        <v>2.0601646567126597E-3</v>
      </c>
      <c r="D19" s="46">
        <v>2.2462325591388055E-2</v>
      </c>
      <c r="E19" s="47">
        <v>1622364458.6049347</v>
      </c>
      <c r="F19" s="185"/>
    </row>
    <row r="20" spans="1:6" s="151" customFormat="1" ht="18" customHeight="1" x14ac:dyDescent="0.35">
      <c r="A20" s="43">
        <v>2028</v>
      </c>
      <c r="B20" s="44">
        <v>74433145335.299271</v>
      </c>
      <c r="C20" s="45">
        <v>7.9183483517866193E-3</v>
      </c>
      <c r="D20" s="46">
        <v>2.0772541851348469E-2</v>
      </c>
      <c r="E20" s="47">
        <v>1514701427.8036652</v>
      </c>
      <c r="F20" s="185"/>
    </row>
    <row r="21" spans="1:6" s="161" customFormat="1" ht="18" customHeight="1" x14ac:dyDescent="0.35">
      <c r="A21" s="43">
        <v>2029</v>
      </c>
      <c r="B21" s="44">
        <v>65836233797.833969</v>
      </c>
      <c r="C21" s="45">
        <v>-0.11549843149498473</v>
      </c>
      <c r="D21" s="46">
        <v>1.840785626699537E-2</v>
      </c>
      <c r="E21" s="47">
        <v>1189998605.620636</v>
      </c>
      <c r="F21" s="185"/>
    </row>
    <row r="22" spans="1:6" s="165" customFormat="1" ht="18" customHeight="1" x14ac:dyDescent="0.35">
      <c r="A22" s="43">
        <v>2030</v>
      </c>
      <c r="B22" s="44">
        <v>69679091628.750137</v>
      </c>
      <c r="C22" s="45">
        <v>5.8369952368730438E-2</v>
      </c>
      <c r="D22" s="46">
        <v>2.1270578746268365E-2</v>
      </c>
      <c r="E22" s="47">
        <v>1451245768.0679016</v>
      </c>
      <c r="F22" s="185"/>
    </row>
    <row r="23" spans="1:6" s="165" customFormat="1" ht="18" customHeight="1" x14ac:dyDescent="0.35">
      <c r="A23" s="43">
        <v>2031</v>
      </c>
      <c r="B23" s="44">
        <v>72922831938.533691</v>
      </c>
      <c r="C23" s="45">
        <v>4.6552563099791611E-2</v>
      </c>
      <c r="D23" s="46">
        <v>1.9372304069886104E-2</v>
      </c>
      <c r="E23" s="47">
        <v>1385836429.2518768</v>
      </c>
      <c r="F23" s="185"/>
    </row>
    <row r="24" spans="1:6" s="165" customFormat="1" ht="18" customHeight="1" x14ac:dyDescent="0.35">
      <c r="A24" s="43">
        <v>2032</v>
      </c>
      <c r="B24" s="44">
        <v>76668191619.927124</v>
      </c>
      <c r="C24" s="45">
        <v>5.136059011737748E-2</v>
      </c>
      <c r="D24" s="46">
        <v>1.9777096450009246E-2</v>
      </c>
      <c r="E24" s="47">
        <v>1486868282.8761902</v>
      </c>
      <c r="F24" s="185"/>
    </row>
    <row r="25" spans="1:6" s="99" customFormat="1" ht="21.75" customHeight="1" x14ac:dyDescent="0.35">
      <c r="A25" s="25" t="s">
        <v>4</v>
      </c>
      <c r="B25" s="96"/>
      <c r="C25" s="45"/>
      <c r="D25" s="45"/>
      <c r="E25" s="71"/>
    </row>
    <row r="26" spans="1:6" ht="21.75" customHeight="1" x14ac:dyDescent="0.35">
      <c r="A26" s="26" t="s">
        <v>138</v>
      </c>
      <c r="B26" s="3"/>
      <c r="C26" s="3"/>
    </row>
    <row r="27" spans="1:6" ht="21.75" customHeight="1" x14ac:dyDescent="0.35">
      <c r="A27" s="30" t="s">
        <v>167</v>
      </c>
      <c r="B27" s="3"/>
      <c r="C27" s="3"/>
    </row>
    <row r="28" spans="1:6" ht="21.75" customHeight="1" x14ac:dyDescent="0.35">
      <c r="A28" s="113"/>
      <c r="B28" s="3"/>
      <c r="C28" s="3"/>
    </row>
    <row r="29" spans="1:6" ht="21.75" customHeight="1" x14ac:dyDescent="0.35">
      <c r="A29" s="111"/>
      <c r="B29" s="3"/>
      <c r="C29" s="3"/>
    </row>
    <row r="30" spans="1:6" ht="21.75" customHeight="1" x14ac:dyDescent="0.35">
      <c r="A30" s="235" t="str">
        <f>Headings!F3</f>
        <v>Page 3</v>
      </c>
      <c r="B30" s="238"/>
      <c r="C30" s="238"/>
      <c r="D30" s="238"/>
      <c r="E30" s="237"/>
    </row>
    <row r="32" spans="1:6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30577-98A9-4B1D-A4B2-E54E50772271}">
  <sheetPr>
    <pageSetUpPr fitToPage="1"/>
  </sheetPr>
  <dimension ref="A1:I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64" customWidth="1"/>
    <col min="2" max="2" width="20.7265625" style="164" customWidth="1"/>
    <col min="3" max="3" width="10.7265625" style="164" customWidth="1"/>
    <col min="4" max="5" width="17.7265625" style="165" customWidth="1"/>
    <col min="6" max="16384" width="10.7265625" style="165"/>
  </cols>
  <sheetData>
    <row r="1" spans="1:8" ht="20.399999999999999" x14ac:dyDescent="0.35">
      <c r="A1" s="244" t="str">
        <f>Headings!E30</f>
        <v>July 2023 Penalties and Interest on Delinquent Property Taxes Forecast</v>
      </c>
      <c r="B1" s="245"/>
      <c r="C1" s="245"/>
      <c r="D1" s="245"/>
      <c r="E1" s="245"/>
    </row>
    <row r="2" spans="1:8" ht="21.75" customHeight="1" x14ac:dyDescent="0.35">
      <c r="A2" s="236" t="s">
        <v>85</v>
      </c>
      <c r="B2" s="237"/>
      <c r="C2" s="237"/>
      <c r="D2" s="237"/>
      <c r="E2" s="237"/>
    </row>
    <row r="4" spans="1:8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8" s="53" customFormat="1" ht="18" customHeight="1" x14ac:dyDescent="0.35">
      <c r="A5" s="38">
        <v>2014</v>
      </c>
      <c r="B5" s="39">
        <v>20992713.189999968</v>
      </c>
      <c r="C5" s="78" t="s">
        <v>79</v>
      </c>
      <c r="D5" s="41">
        <v>0</v>
      </c>
      <c r="E5" s="42">
        <v>0</v>
      </c>
      <c r="G5" s="122"/>
    </row>
    <row r="6" spans="1:8" s="53" customFormat="1" ht="18" customHeight="1" x14ac:dyDescent="0.35">
      <c r="A6" s="43">
        <v>2015</v>
      </c>
      <c r="B6" s="44">
        <v>20035786.429999992</v>
      </c>
      <c r="C6" s="56">
        <v>-4.5583758104017491E-2</v>
      </c>
      <c r="D6" s="56">
        <v>0</v>
      </c>
      <c r="E6" s="47">
        <v>0</v>
      </c>
      <c r="G6" s="122"/>
    </row>
    <row r="7" spans="1:8" s="53" customFormat="1" ht="18" customHeight="1" x14ac:dyDescent="0.35">
      <c r="A7" s="43">
        <v>2016</v>
      </c>
      <c r="B7" s="44">
        <v>17563229.40999997</v>
      </c>
      <c r="C7" s="56">
        <v>-0.12340703613699</v>
      </c>
      <c r="D7" s="56">
        <v>0</v>
      </c>
      <c r="E7" s="47">
        <v>0</v>
      </c>
      <c r="G7" s="122"/>
    </row>
    <row r="8" spans="1:8" s="53" customFormat="1" ht="18" customHeight="1" x14ac:dyDescent="0.35">
      <c r="A8" s="43">
        <v>2017</v>
      </c>
      <c r="B8" s="44">
        <v>19839056.089999989</v>
      </c>
      <c r="C8" s="56">
        <v>0.12957905558668115</v>
      </c>
      <c r="D8" s="56">
        <v>0</v>
      </c>
      <c r="E8" s="47">
        <v>0</v>
      </c>
      <c r="G8" s="122"/>
    </row>
    <row r="9" spans="1:8" s="53" customFormat="1" ht="18" customHeight="1" x14ac:dyDescent="0.35">
      <c r="A9" s="43">
        <v>2018</v>
      </c>
      <c r="B9" s="44">
        <v>20836238.569999989</v>
      </c>
      <c r="C9" s="56">
        <v>5.0263605056423799E-2</v>
      </c>
      <c r="D9" s="56">
        <v>0</v>
      </c>
      <c r="E9" s="47">
        <v>0</v>
      </c>
      <c r="H9" s="122"/>
    </row>
    <row r="10" spans="1:8" s="53" customFormat="1" ht="18" customHeight="1" x14ac:dyDescent="0.35">
      <c r="A10" s="43">
        <v>2019</v>
      </c>
      <c r="B10" s="44">
        <v>21270217.999999989</v>
      </c>
      <c r="C10" s="56">
        <v>2.082810813199476E-2</v>
      </c>
      <c r="D10" s="56">
        <v>0</v>
      </c>
      <c r="E10" s="47">
        <v>0</v>
      </c>
      <c r="H10" s="122"/>
    </row>
    <row r="11" spans="1:8" s="53" customFormat="1" ht="18" customHeight="1" x14ac:dyDescent="0.35">
      <c r="A11" s="43">
        <v>2020</v>
      </c>
      <c r="B11" s="44">
        <v>20379664.999999978</v>
      </c>
      <c r="C11" s="56">
        <v>-4.1868541262718217E-2</v>
      </c>
      <c r="D11" s="56">
        <v>0</v>
      </c>
      <c r="E11" s="47">
        <v>0</v>
      </c>
      <c r="H11" s="122"/>
    </row>
    <row r="12" spans="1:8" s="53" customFormat="1" ht="18" customHeight="1" x14ac:dyDescent="0.35">
      <c r="A12" s="43">
        <v>2021</v>
      </c>
      <c r="B12" s="44">
        <v>28056271.57999998</v>
      </c>
      <c r="C12" s="56">
        <v>0.37667972363628199</v>
      </c>
      <c r="D12" s="56">
        <v>0</v>
      </c>
      <c r="E12" s="47">
        <v>0</v>
      </c>
      <c r="H12" s="122"/>
    </row>
    <row r="13" spans="1:8" s="53" customFormat="1" ht="18" customHeight="1" thickBot="1" x14ac:dyDescent="0.4">
      <c r="A13" s="48">
        <v>2022</v>
      </c>
      <c r="B13" s="49">
        <v>22896280.569999978</v>
      </c>
      <c r="C13" s="57">
        <v>-0.18391577780699564</v>
      </c>
      <c r="D13" s="57">
        <v>6.8570092937036975E-8</v>
      </c>
      <c r="E13" s="77">
        <v>1.5699999779462814</v>
      </c>
      <c r="H13" s="122"/>
    </row>
    <row r="14" spans="1:8" s="53" customFormat="1" ht="18" customHeight="1" thickTop="1" x14ac:dyDescent="0.35">
      <c r="A14" s="43">
        <v>2023</v>
      </c>
      <c r="B14" s="44">
        <v>18740202.979118511</v>
      </c>
      <c r="C14" s="56">
        <v>-0.18151758658683625</v>
      </c>
      <c r="D14" s="56">
        <v>1.0008581683966344E-2</v>
      </c>
      <c r="E14" s="47">
        <v>185704.21647100896</v>
      </c>
      <c r="H14" s="122"/>
    </row>
    <row r="15" spans="1:8" s="53" customFormat="1" ht="18" customHeight="1" x14ac:dyDescent="0.35">
      <c r="A15" s="43">
        <v>2024</v>
      </c>
      <c r="B15" s="44">
        <v>16476742.15303627</v>
      </c>
      <c r="C15" s="56">
        <v>-0.12078101974692212</v>
      </c>
      <c r="D15" s="56">
        <v>-2.4367120596045511E-2</v>
      </c>
      <c r="E15" s="47">
        <v>-411518.27859498188</v>
      </c>
      <c r="H15" s="122"/>
    </row>
    <row r="16" spans="1:8" s="53" customFormat="1" ht="18" customHeight="1" x14ac:dyDescent="0.35">
      <c r="A16" s="43">
        <v>2025</v>
      </c>
      <c r="B16" s="44">
        <v>16810877.412542321</v>
      </c>
      <c r="C16" s="56">
        <v>2.0279206678273987E-2</v>
      </c>
      <c r="D16" s="56">
        <v>-2.9628483824381102E-2</v>
      </c>
      <c r="E16" s="47">
        <v>-513288.77773965895</v>
      </c>
      <c r="H16" s="122"/>
    </row>
    <row r="17" spans="1:9" s="53" customFormat="1" ht="18" customHeight="1" x14ac:dyDescent="0.35">
      <c r="A17" s="43">
        <v>2026</v>
      </c>
      <c r="B17" s="44">
        <v>17061980.918534681</v>
      </c>
      <c r="C17" s="56">
        <v>1.4936966098213045E-2</v>
      </c>
      <c r="D17" s="56">
        <v>-2.4682532172705551E-2</v>
      </c>
      <c r="E17" s="47">
        <v>-431790.5777797401</v>
      </c>
      <c r="H17" s="122"/>
    </row>
    <row r="18" spans="1:9" s="53" customFormat="1" ht="18" customHeight="1" x14ac:dyDescent="0.35">
      <c r="A18" s="43">
        <v>2027</v>
      </c>
      <c r="B18" s="44">
        <v>17274349.981318809</v>
      </c>
      <c r="C18" s="56">
        <v>1.2446917142746816E-2</v>
      </c>
      <c r="D18" s="56">
        <v>-2.4036243740048313E-2</v>
      </c>
      <c r="E18" s="47">
        <v>-425436.37910595164</v>
      </c>
      <c r="H18" s="122"/>
    </row>
    <row r="19" spans="1:9" s="53" customFormat="1" ht="18" customHeight="1" x14ac:dyDescent="0.35">
      <c r="A19" s="43">
        <v>2028</v>
      </c>
      <c r="B19" s="44">
        <v>17691995.074149229</v>
      </c>
      <c r="C19" s="56">
        <v>2.4177181386395352E-2</v>
      </c>
      <c r="D19" s="56">
        <v>-6.3955580546499746E-3</v>
      </c>
      <c r="E19" s="47">
        <v>-113878.49814536795</v>
      </c>
      <c r="G19" s="165"/>
      <c r="H19" s="122"/>
    </row>
    <row r="20" spans="1:9" s="53" customFormat="1" ht="18" customHeight="1" x14ac:dyDescent="0.35">
      <c r="A20" s="43">
        <v>2029</v>
      </c>
      <c r="B20" s="44">
        <v>17927448.216842398</v>
      </c>
      <c r="C20" s="56">
        <v>1.3308456265466839E-2</v>
      </c>
      <c r="D20" s="56">
        <v>-6.2805443222071489E-3</v>
      </c>
      <c r="E20" s="47">
        <v>-113305.75492572412</v>
      </c>
      <c r="G20" s="165"/>
      <c r="H20" s="122"/>
    </row>
    <row r="21" spans="1:9" s="53" customFormat="1" ht="18" customHeight="1" x14ac:dyDescent="0.35">
      <c r="A21" s="43">
        <v>2030</v>
      </c>
      <c r="B21" s="44">
        <v>18102381.021178931</v>
      </c>
      <c r="C21" s="56">
        <v>9.7578195301766257E-3</v>
      </c>
      <c r="D21" s="56">
        <v>-5.700430902135678E-3</v>
      </c>
      <c r="E21" s="47">
        <v>-103782.97988099232</v>
      </c>
      <c r="G21" s="165"/>
      <c r="H21" s="122"/>
    </row>
    <row r="22" spans="1:9" s="53" customFormat="1" ht="18" customHeight="1" x14ac:dyDescent="0.35">
      <c r="A22" s="43">
        <v>2031</v>
      </c>
      <c r="B22" s="44">
        <v>18465147.62071006</v>
      </c>
      <c r="C22" s="56">
        <v>2.0039717377880351E-2</v>
      </c>
      <c r="D22" s="56">
        <v>7.0449405005246213E-4</v>
      </c>
      <c r="E22" s="47">
        <v>12999.428612019867</v>
      </c>
      <c r="G22" s="165"/>
      <c r="H22" s="122"/>
    </row>
    <row r="23" spans="1:9" s="53" customFormat="1" ht="18" customHeight="1" x14ac:dyDescent="0.35">
      <c r="A23" s="43">
        <v>2032</v>
      </c>
      <c r="B23" s="44">
        <v>18587495.19834869</v>
      </c>
      <c r="C23" s="56">
        <v>6.625865124490371E-3</v>
      </c>
      <c r="D23" s="56">
        <v>9.7112570247781527E-4</v>
      </c>
      <c r="E23" s="47">
        <v>18033.281748395413</v>
      </c>
      <c r="G23" s="165"/>
      <c r="H23" s="122"/>
    </row>
    <row r="24" spans="1:9" ht="21.75" customHeight="1" x14ac:dyDescent="0.35">
      <c r="A24" s="25" t="s">
        <v>4</v>
      </c>
      <c r="B24" s="3"/>
      <c r="C24" s="3"/>
      <c r="G24" s="122"/>
    </row>
    <row r="25" spans="1:9" s="29" customFormat="1" ht="21.75" customHeight="1" x14ac:dyDescent="0.35">
      <c r="A25" s="30" t="s">
        <v>246</v>
      </c>
      <c r="B25" s="30"/>
      <c r="C25" s="30"/>
      <c r="G25" s="122"/>
      <c r="I25" s="186"/>
    </row>
    <row r="26" spans="1:9" ht="21.75" customHeight="1" x14ac:dyDescent="0.35">
      <c r="A26" s="30" t="s">
        <v>243</v>
      </c>
      <c r="B26" s="3"/>
      <c r="C26" s="3"/>
      <c r="G26" s="122"/>
    </row>
    <row r="27" spans="1:9" ht="21.75" customHeight="1" x14ac:dyDescent="0.35">
      <c r="A27" s="72" t="s">
        <v>262</v>
      </c>
      <c r="B27" s="3"/>
      <c r="C27" s="3"/>
    </row>
    <row r="28" spans="1:9" ht="21.75" customHeight="1" x14ac:dyDescent="0.35">
      <c r="A28" s="30" t="s">
        <v>257</v>
      </c>
    </row>
    <row r="29" spans="1:9" ht="21.75" customHeight="1" x14ac:dyDescent="0.35">
      <c r="A29" s="87" t="s">
        <v>263</v>
      </c>
      <c r="B29" s="165"/>
      <c r="C29" s="165"/>
    </row>
    <row r="30" spans="1:9" ht="21.75" customHeight="1" x14ac:dyDescent="0.35">
      <c r="A30" s="235" t="str">
        <f>Headings!F30</f>
        <v>Page 30</v>
      </c>
      <c r="B30" s="238"/>
      <c r="C30" s="238"/>
      <c r="D30" s="238"/>
      <c r="E30" s="237"/>
    </row>
    <row r="32" spans="1:9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Headings!E31</f>
        <v>July 2023 Current Expense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180">
        <v>320290885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69">
        <v>327660659</v>
      </c>
      <c r="C6" s="56">
        <v>2.3009627638950869E-2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69">
        <v>336385866</v>
      </c>
      <c r="C7" s="56">
        <v>2.6628790366926447E-2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69">
        <v>346643924</v>
      </c>
      <c r="C8" s="56">
        <v>3.0494913838026605E-2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69">
        <v>358276382</v>
      </c>
      <c r="C9" s="56">
        <v>3.3557368800152476E-2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69">
        <v>369308535</v>
      </c>
      <c r="C10" s="56">
        <v>3.0792297662534773E-2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69">
        <v>379849947.59997839</v>
      </c>
      <c r="C11" s="56">
        <v>2.8543647386807258E-2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69">
        <v>389618952</v>
      </c>
      <c r="C12" s="56">
        <v>2.5718061728704944E-2</v>
      </c>
      <c r="D12" s="46">
        <v>0</v>
      </c>
      <c r="E12" s="47">
        <v>0</v>
      </c>
    </row>
    <row r="13" spans="1:5" s="53" customFormat="1" ht="18" customHeight="1" x14ac:dyDescent="0.35">
      <c r="A13" s="43">
        <v>2022</v>
      </c>
      <c r="B13" s="69">
        <v>401631676</v>
      </c>
      <c r="C13" s="56">
        <v>3.0831980678393656E-2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68">
        <v>411213123</v>
      </c>
      <c r="C14" s="57">
        <v>2.3856303106929211E-2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2024</v>
      </c>
      <c r="B15" s="69">
        <v>418731180</v>
      </c>
      <c r="C15" s="56">
        <v>1.8282629078449908E-2</v>
      </c>
      <c r="D15" s="46">
        <v>1.1587554216840878E-4</v>
      </c>
      <c r="E15" s="47">
        <v>48515.080794036388</v>
      </c>
    </row>
    <row r="16" spans="1:5" s="53" customFormat="1" ht="18" customHeight="1" x14ac:dyDescent="0.35">
      <c r="A16" s="43">
        <v>2025</v>
      </c>
      <c r="B16" s="69">
        <v>427800129.81316435</v>
      </c>
      <c r="C16" s="56">
        <v>2.1658166972816195E-2</v>
      </c>
      <c r="D16" s="46">
        <v>5.0931986815716535E-4</v>
      </c>
      <c r="E16" s="47">
        <v>217776.18797469139</v>
      </c>
    </row>
    <row r="17" spans="1:5" s="53" customFormat="1" ht="18" customHeight="1" x14ac:dyDescent="0.35">
      <c r="A17" s="43">
        <v>2026</v>
      </c>
      <c r="B17" s="69">
        <v>437222914.70007008</v>
      </c>
      <c r="C17" s="56">
        <v>2.2026138446991528E-2</v>
      </c>
      <c r="D17" s="46">
        <v>4.8260788495446683E-4</v>
      </c>
      <c r="E17" s="47">
        <v>210905.44148796797</v>
      </c>
    </row>
    <row r="18" spans="1:5" s="53" customFormat="1" ht="18" customHeight="1" x14ac:dyDescent="0.35">
      <c r="A18" s="43">
        <v>2027</v>
      </c>
      <c r="B18" s="69">
        <v>446870430.50038326</v>
      </c>
      <c r="C18" s="56">
        <v>2.2065439564006528E-2</v>
      </c>
      <c r="D18" s="46">
        <v>3.3176947831314862E-4</v>
      </c>
      <c r="E18" s="47">
        <v>148208.79844498634</v>
      </c>
    </row>
    <row r="19" spans="1:5" s="53" customFormat="1" ht="18" customHeight="1" x14ac:dyDescent="0.35">
      <c r="A19" s="43">
        <v>2028</v>
      </c>
      <c r="B19" s="69">
        <v>456750057.98621291</v>
      </c>
      <c r="C19" s="56">
        <v>2.2108483380220312E-2</v>
      </c>
      <c r="D19" s="46">
        <v>1.0092711854370329E-4</v>
      </c>
      <c r="E19" s="47">
        <v>46093.815131306648</v>
      </c>
    </row>
    <row r="20" spans="1:5" s="53" customFormat="1" ht="18" customHeight="1" x14ac:dyDescent="0.35">
      <c r="A20" s="43">
        <v>2029</v>
      </c>
      <c r="B20" s="69">
        <v>466837047.55474949</v>
      </c>
      <c r="C20" s="56">
        <v>2.2084265545601944E-2</v>
      </c>
      <c r="D20" s="46">
        <v>-2.736501150598647E-4</v>
      </c>
      <c r="E20" s="47">
        <v>-127784.98015207052</v>
      </c>
    </row>
    <row r="21" spans="1:5" s="53" customFormat="1" ht="18" customHeight="1" x14ac:dyDescent="0.35">
      <c r="A21" s="43">
        <v>2030</v>
      </c>
      <c r="B21" s="69">
        <v>477122364.50093991</v>
      </c>
      <c r="C21" s="56">
        <v>2.2031920988413445E-2</v>
      </c>
      <c r="D21" s="46">
        <v>-5.3632316496821097E-4</v>
      </c>
      <c r="E21" s="47">
        <v>-256029.09093862772</v>
      </c>
    </row>
    <row r="22" spans="1:5" s="53" customFormat="1" ht="18" customHeight="1" x14ac:dyDescent="0.35">
      <c r="A22" s="43">
        <v>2031</v>
      </c>
      <c r="B22" s="69">
        <v>487576707.06593627</v>
      </c>
      <c r="C22" s="56">
        <v>2.1911239847101749E-2</v>
      </c>
      <c r="D22" s="46">
        <v>-7.3470002317244099E-4</v>
      </c>
      <c r="E22" s="47">
        <v>-358485.99765044451</v>
      </c>
    </row>
    <row r="23" spans="1:5" s="53" customFormat="1" ht="18" customHeight="1" x14ac:dyDescent="0.35">
      <c r="A23" s="43">
        <v>2032</v>
      </c>
      <c r="B23" s="69">
        <v>498299323.33394444</v>
      </c>
      <c r="C23" s="56">
        <v>2.1991649955005244E-2</v>
      </c>
      <c r="D23" s="46">
        <v>-7.9666188603488841E-4</v>
      </c>
      <c r="E23" s="47">
        <v>-397292.58659845591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255</v>
      </c>
      <c r="B25" s="3"/>
      <c r="C25" s="3"/>
    </row>
    <row r="26" spans="1:5" s="165" customFormat="1" ht="21.75" customHeight="1" x14ac:dyDescent="0.35">
      <c r="A26" s="72" t="s">
        <v>256</v>
      </c>
      <c r="B26" s="3"/>
      <c r="C26" s="3"/>
    </row>
    <row r="27" spans="1:5" ht="21.75" customHeight="1" x14ac:dyDescent="0.35">
      <c r="A27" s="30" t="s">
        <v>284</v>
      </c>
      <c r="B27" s="3"/>
      <c r="C27" s="3"/>
    </row>
    <row r="28" spans="1:5" ht="21.75" customHeight="1" x14ac:dyDescent="0.35">
      <c r="A28" s="72" t="s">
        <v>142</v>
      </c>
      <c r="B28" s="3"/>
      <c r="C28" s="3"/>
      <c r="D28" s="165"/>
      <c r="E28" s="165"/>
    </row>
    <row r="29" spans="1:5" ht="21.75" customHeight="1" x14ac:dyDescent="0.35">
      <c r="A29" s="72"/>
      <c r="B29" s="165"/>
      <c r="C29" s="165"/>
      <c r="D29" s="165"/>
      <c r="E29" s="165"/>
    </row>
    <row r="30" spans="1:5" ht="21.75" customHeight="1" x14ac:dyDescent="0.35">
      <c r="A30" s="235" t="str">
        <f>Headings!F31</f>
        <v>Page 31</v>
      </c>
      <c r="B30" s="235"/>
      <c r="C30" s="235"/>
      <c r="D30" s="235"/>
      <c r="E30" s="235"/>
    </row>
    <row r="33" spans="1:2" ht="21.75" customHeight="1" x14ac:dyDescent="0.35">
      <c r="A33" s="30"/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Headings!E32</f>
        <v>July 2023 Dev. Disabilities &amp; Mental Health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5944036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6068166</v>
      </c>
      <c r="C6" s="45">
        <v>2.0883117127823647E-2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6196773</v>
      </c>
      <c r="C7" s="45">
        <v>2.1193718167894504E-2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6366874</v>
      </c>
      <c r="C8" s="45">
        <v>2.7449932408368127E-2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6554111</v>
      </c>
      <c r="C9" s="45">
        <v>2.9407995195130265E-2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6762538</v>
      </c>
      <c r="C10" s="45">
        <v>3.1800956681997006E-2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6978846</v>
      </c>
      <c r="C11" s="45">
        <v>3.1986215826069975E-2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7175843.3465132145</v>
      </c>
      <c r="C12" s="45">
        <v>2.8227782431825332E-2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7371146</v>
      </c>
      <c r="C13" s="45">
        <v>2.721668298147617E-2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7558878</v>
      </c>
      <c r="C14" s="45">
        <v>2.5468495672179126E-2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7747829</v>
      </c>
      <c r="C15" s="50">
        <v>2.4997228424641804E-2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7912734.6623140583</v>
      </c>
      <c r="C16" s="45">
        <v>2.1284112273781242E-2</v>
      </c>
      <c r="D16" s="46">
        <v>3.1953886740820892E-5</v>
      </c>
      <c r="E16" s="47">
        <v>252.83454816322774</v>
      </c>
    </row>
    <row r="17" spans="1:5" s="53" customFormat="1" ht="18" customHeight="1" x14ac:dyDescent="0.35">
      <c r="A17" s="43">
        <v>2025</v>
      </c>
      <c r="B17" s="44">
        <v>8083550.6837598504</v>
      </c>
      <c r="C17" s="45">
        <v>2.1587482550038839E-2</v>
      </c>
      <c r="D17" s="46">
        <v>3.3353930509449903E-4</v>
      </c>
      <c r="E17" s="47">
        <v>2695.2828949736431</v>
      </c>
    </row>
    <row r="18" spans="1:5" s="53" customFormat="1" ht="18" customHeight="1" x14ac:dyDescent="0.35">
      <c r="A18" s="43">
        <v>2026</v>
      </c>
      <c r="B18" s="44">
        <v>8260837.9329386521</v>
      </c>
      <c r="C18" s="45">
        <v>2.1931853478073471E-2</v>
      </c>
      <c r="D18" s="46">
        <v>2.8714396791729158E-4</v>
      </c>
      <c r="E18" s="47">
        <v>2371.3688581231982</v>
      </c>
    </row>
    <row r="19" spans="1:5" s="53" customFormat="1" ht="18" customHeight="1" x14ac:dyDescent="0.35">
      <c r="A19" s="43">
        <v>2027</v>
      </c>
      <c r="B19" s="44">
        <v>8442205.7669555154</v>
      </c>
      <c r="C19" s="45">
        <v>2.1955137661482382E-2</v>
      </c>
      <c r="D19" s="46">
        <v>1.368057937392031E-4</v>
      </c>
      <c r="E19" s="47">
        <v>1154.7846796233207</v>
      </c>
    </row>
    <row r="20" spans="1:5" s="53" customFormat="1" ht="18" customHeight="1" x14ac:dyDescent="0.35">
      <c r="A20" s="43">
        <v>2028</v>
      </c>
      <c r="B20" s="44">
        <v>8627803.7932943031</v>
      </c>
      <c r="C20" s="45">
        <v>2.1984541891321374E-2</v>
      </c>
      <c r="D20" s="46">
        <v>-9.0914640369588184E-5</v>
      </c>
      <c r="E20" s="47">
        <v>-784.46499839983881</v>
      </c>
    </row>
    <row r="21" spans="1:5" s="53" customFormat="1" ht="18" customHeight="1" x14ac:dyDescent="0.35">
      <c r="A21" s="43">
        <v>2029</v>
      </c>
      <c r="B21" s="44">
        <v>8817249.3643959593</v>
      </c>
      <c r="C21" s="45">
        <v>2.1957565985551986E-2</v>
      </c>
      <c r="D21" s="46">
        <v>-4.6151372267533297E-4</v>
      </c>
      <c r="E21" s="47">
        <v>-4071.160474345088</v>
      </c>
    </row>
    <row r="22" spans="1:5" s="53" customFormat="1" ht="18" customHeight="1" x14ac:dyDescent="0.35">
      <c r="A22" s="43">
        <v>2030</v>
      </c>
      <c r="B22" s="44">
        <v>9010239.3087612484</v>
      </c>
      <c r="C22" s="45">
        <v>2.1887772069210332E-2</v>
      </c>
      <c r="D22" s="46">
        <v>-7.3157494683895319E-4</v>
      </c>
      <c r="E22" s="47">
        <v>-6596.4911709912121</v>
      </c>
    </row>
    <row r="23" spans="1:5" s="53" customFormat="1" ht="18" customHeight="1" x14ac:dyDescent="0.35">
      <c r="A23" s="43">
        <v>2031</v>
      </c>
      <c r="B23" s="44">
        <v>9206540.0093244389</v>
      </c>
      <c r="C23" s="45">
        <v>2.1786402540087346E-2</v>
      </c>
      <c r="D23" s="46">
        <v>-9.2753793184785494E-4</v>
      </c>
      <c r="E23" s="47">
        <v>-8547.3430646322668</v>
      </c>
    </row>
    <row r="24" spans="1:5" s="53" customFormat="1" ht="18" customHeight="1" x14ac:dyDescent="0.35">
      <c r="A24" s="43">
        <v>2032</v>
      </c>
      <c r="B24" s="44">
        <v>9407707.0364687312</v>
      </c>
      <c r="C24" s="45">
        <v>2.1850448370457132E-2</v>
      </c>
      <c r="D24" s="46">
        <v>-9.9204105462114001E-4</v>
      </c>
      <c r="E24" s="47">
        <v>-9342.0993561223149</v>
      </c>
    </row>
    <row r="25" spans="1:5" ht="21.75" customHeight="1" x14ac:dyDescent="0.35">
      <c r="A25" s="25" t="s">
        <v>4</v>
      </c>
      <c r="B25" s="3"/>
      <c r="C25" s="19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114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Headings!F32</f>
        <v>Page 32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Headings!E33</f>
        <v>July 2023 Veterans Aid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2648529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2703839</v>
      </c>
      <c r="C6" s="45">
        <v>2.088329030945113E-2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2761143</v>
      </c>
      <c r="C7" s="45">
        <v>2.1193569587538263E-2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2836936</v>
      </c>
      <c r="C8" s="45">
        <v>2.7449864059920115E-2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2920364</v>
      </c>
      <c r="C9" s="45">
        <v>2.9407783608794924E-2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3013234</v>
      </c>
      <c r="C10" s="45">
        <v>3.1800830307454842E-2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3109616</v>
      </c>
      <c r="C11" s="45">
        <v>3.1986231404530718E-2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3197393.5638945228</v>
      </c>
      <c r="C12" s="45">
        <v>2.8227782431825332E-2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3284416</v>
      </c>
      <c r="C13" s="45">
        <v>2.7216679575560621E-2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3368065</v>
      </c>
      <c r="C14" s="45">
        <v>2.5468454665913187E-2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3452257</v>
      </c>
      <c r="C15" s="50">
        <v>2.4997142276054651E-2</v>
      </c>
      <c r="D15" s="55">
        <v>0</v>
      </c>
      <c r="E15" s="68">
        <v>0</v>
      </c>
    </row>
    <row r="16" spans="1:5" s="53" customFormat="1" ht="18" customHeight="1" thickTop="1" x14ac:dyDescent="0.35">
      <c r="A16" s="43">
        <v>2024</v>
      </c>
      <c r="B16" s="44">
        <v>3525735.2255859473</v>
      </c>
      <c r="C16" s="45">
        <v>2.1284112273781242E-2</v>
      </c>
      <c r="D16" s="46">
        <v>3.1953886740820892E-5</v>
      </c>
      <c r="E16" s="47">
        <v>112.65734423650429</v>
      </c>
    </row>
    <row r="17" spans="1:5" s="53" customFormat="1" ht="18" customHeight="1" x14ac:dyDescent="0.35">
      <c r="A17" s="43">
        <v>2025</v>
      </c>
      <c r="B17" s="44">
        <v>3601846.9732443411</v>
      </c>
      <c r="C17" s="45">
        <v>2.1587482550038839E-2</v>
      </c>
      <c r="D17" s="46">
        <v>3.3353930509449903E-4</v>
      </c>
      <c r="E17" s="47">
        <v>1200.9569701594301</v>
      </c>
    </row>
    <row r="18" spans="1:5" s="53" customFormat="1" ht="18" customHeight="1" x14ac:dyDescent="0.35">
      <c r="A18" s="43">
        <v>2026</v>
      </c>
      <c r="B18" s="44">
        <v>3680842.1533119786</v>
      </c>
      <c r="C18" s="45">
        <v>2.1931853478073471E-2</v>
      </c>
      <c r="D18" s="46">
        <v>2.8714396791751362E-4</v>
      </c>
      <c r="E18" s="47">
        <v>1056.6282167611644</v>
      </c>
    </row>
    <row r="19" spans="1:5" s="53" customFormat="1" ht="18" customHeight="1" x14ac:dyDescent="0.35">
      <c r="A19" s="43">
        <v>2027</v>
      </c>
      <c r="B19" s="44">
        <v>3761655.5494981301</v>
      </c>
      <c r="C19" s="45">
        <v>2.1955137661482382E-2</v>
      </c>
      <c r="D19" s="46">
        <v>1.368057937392031E-4</v>
      </c>
      <c r="E19" s="47">
        <v>514.54588036518544</v>
      </c>
    </row>
    <row r="20" spans="1:5" s="53" customFormat="1" ht="18" customHeight="1" x14ac:dyDescent="0.35">
      <c r="A20" s="43">
        <v>2028</v>
      </c>
      <c r="B20" s="44">
        <v>3844353.8235067935</v>
      </c>
      <c r="C20" s="45">
        <v>2.1984541891321374E-2</v>
      </c>
      <c r="D20" s="46">
        <v>-9.091464036936614E-5</v>
      </c>
      <c r="E20" s="47">
        <v>-349.53982360428199</v>
      </c>
    </row>
    <row r="21" spans="1:5" s="53" customFormat="1" ht="18" customHeight="1" x14ac:dyDescent="0.35">
      <c r="A21" s="43">
        <v>2029</v>
      </c>
      <c r="B21" s="44">
        <v>3928766.4762582527</v>
      </c>
      <c r="C21" s="45">
        <v>2.1957565985551986E-2</v>
      </c>
      <c r="D21" s="46">
        <v>-4.6151372267522195E-4</v>
      </c>
      <c r="E21" s="47">
        <v>-1814.0168356425129</v>
      </c>
    </row>
    <row r="22" spans="1:5" s="53" customFormat="1" ht="18" customHeight="1" x14ac:dyDescent="0.35">
      <c r="A22" s="43">
        <v>2030</v>
      </c>
      <c r="B22" s="44">
        <v>4014758.421403748</v>
      </c>
      <c r="C22" s="45">
        <v>2.1887772069210332E-2</v>
      </c>
      <c r="D22" s="46">
        <v>-7.3157494683895319E-4</v>
      </c>
      <c r="E22" s="47">
        <v>-2939.2469581468031</v>
      </c>
    </row>
    <row r="23" spans="1:5" s="53" customFormat="1" ht="18" customHeight="1" x14ac:dyDescent="0.35">
      <c r="A23" s="43">
        <v>2031</v>
      </c>
      <c r="B23" s="44">
        <v>4102225.5644736555</v>
      </c>
      <c r="C23" s="45">
        <v>2.1786402540087346E-2</v>
      </c>
      <c r="D23" s="46">
        <v>-9.2753793184785494E-4</v>
      </c>
      <c r="E23" s="47">
        <v>-3808.5023464350961</v>
      </c>
    </row>
    <row r="24" spans="1:5" s="53" customFormat="1" ht="18" customHeight="1" x14ac:dyDescent="0.35">
      <c r="A24" s="43">
        <v>2032</v>
      </c>
      <c r="B24" s="44">
        <v>4191861.0323741566</v>
      </c>
      <c r="C24" s="45">
        <v>2.1850448370457132E-2</v>
      </c>
      <c r="D24" s="46">
        <v>-9.9204105462125103E-4</v>
      </c>
      <c r="E24" s="47">
        <v>-4162.6277369922027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30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Headings!F33</f>
        <v>Page 33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Headings!E34</f>
        <v>July 2023 AFIS Lid Lift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18528341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18945323</v>
      </c>
      <c r="C6" s="45">
        <v>2.2505090984670462E-2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19590685</v>
      </c>
      <c r="C7" s="45">
        <v>3.4064449574177313E-2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20234950</v>
      </c>
      <c r="C8" s="45">
        <v>3.2886292643672155E-2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21022256</v>
      </c>
      <c r="C9" s="45">
        <v>3.8908225619534553E-2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22120820</v>
      </c>
      <c r="C10" s="56">
        <v>5.225718876223362E-2</v>
      </c>
      <c r="D10" s="5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21170033</v>
      </c>
      <c r="C11" s="56">
        <v>-4.2981544083808831E-2</v>
      </c>
      <c r="D11" s="5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21767616</v>
      </c>
      <c r="C12" s="56">
        <v>2.8227778388441704E-2</v>
      </c>
      <c r="D12" s="5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22359967</v>
      </c>
      <c r="C13" s="56">
        <v>2.7212488496673126E-2</v>
      </c>
      <c r="D13" s="5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22930967</v>
      </c>
      <c r="C14" s="56">
        <v>2.5536710318043054E-2</v>
      </c>
      <c r="D14" s="5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23504071</v>
      </c>
      <c r="C15" s="57">
        <v>2.4992578812746968E-2</v>
      </c>
      <c r="D15" s="57">
        <v>0</v>
      </c>
      <c r="E15" s="68">
        <v>0</v>
      </c>
    </row>
    <row r="16" spans="1:5" s="53" customFormat="1" ht="18" customHeight="1" thickTop="1" x14ac:dyDescent="0.35">
      <c r="A16" s="43">
        <v>2024</v>
      </c>
      <c r="B16" s="44">
        <v>24005097.243717808</v>
      </c>
      <c r="C16" s="56">
        <v>2.1316572934016786E-2</v>
      </c>
      <c r="D16" s="56">
        <v>3.6676511514732724E-5</v>
      </c>
      <c r="E16" s="47">
        <v>880.39093580469489</v>
      </c>
    </row>
    <row r="17" spans="1:5" ht="18" customHeight="1" x14ac:dyDescent="0.35">
      <c r="A17" s="43">
        <v>2025</v>
      </c>
      <c r="B17" s="85" t="s">
        <v>79</v>
      </c>
      <c r="C17" s="86" t="s">
        <v>79</v>
      </c>
      <c r="D17" s="86" t="s">
        <v>79</v>
      </c>
      <c r="E17" s="76" t="s">
        <v>79</v>
      </c>
    </row>
    <row r="18" spans="1:5" s="129" customFormat="1" ht="18" customHeight="1" x14ac:dyDescent="0.35">
      <c r="A18" s="43">
        <v>2026</v>
      </c>
      <c r="B18" s="44" t="s">
        <v>79</v>
      </c>
      <c r="C18" s="45" t="s">
        <v>79</v>
      </c>
      <c r="D18" s="75" t="s">
        <v>79</v>
      </c>
      <c r="E18" s="47" t="s">
        <v>79</v>
      </c>
    </row>
    <row r="19" spans="1:5" s="149" customFormat="1" ht="18" customHeight="1" x14ac:dyDescent="0.35">
      <c r="A19" s="43">
        <v>2027</v>
      </c>
      <c r="B19" s="44" t="s">
        <v>79</v>
      </c>
      <c r="C19" s="45" t="s">
        <v>79</v>
      </c>
      <c r="D19" s="46" t="s">
        <v>79</v>
      </c>
      <c r="E19" s="47" t="s">
        <v>79</v>
      </c>
    </row>
    <row r="20" spans="1:5" s="151" customFormat="1" ht="18" customHeight="1" x14ac:dyDescent="0.35">
      <c r="A20" s="43">
        <v>2028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62" customFormat="1" ht="18" customHeight="1" x14ac:dyDescent="0.35">
      <c r="A21" s="43">
        <v>2029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65" customFormat="1" ht="18" customHeight="1" x14ac:dyDescent="0.35">
      <c r="A22" s="43">
        <v>2030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65" customFormat="1" ht="18" customHeight="1" x14ac:dyDescent="0.35">
      <c r="A23" s="43">
        <v>2031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s="165" customFormat="1" ht="18" customHeight="1" x14ac:dyDescent="0.35">
      <c r="A24" s="43">
        <v>2032</v>
      </c>
      <c r="B24" s="44" t="s">
        <v>79</v>
      </c>
      <c r="C24" s="45" t="s">
        <v>79</v>
      </c>
      <c r="D24" s="46" t="s">
        <v>79</v>
      </c>
      <c r="E24" s="47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30" t="s">
        <v>195</v>
      </c>
      <c r="B28" s="19"/>
      <c r="C28" s="19"/>
    </row>
    <row r="29" spans="1:5" ht="21.75" customHeight="1" x14ac:dyDescent="0.35">
      <c r="A29" s="72"/>
      <c r="B29" s="19"/>
      <c r="C29" s="19"/>
    </row>
    <row r="30" spans="1:5" ht="21.75" customHeight="1" x14ac:dyDescent="0.35">
      <c r="A30" s="235" t="str">
        <f>Headings!F34</f>
        <v>Page 34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E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90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Headings!E35</f>
        <v>July 2023 Parks Lid Lift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39">
        <v>63633007.528015107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65762804</v>
      </c>
      <c r="C6" s="46">
        <v>3.3469995442966027E-2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67925490</v>
      </c>
      <c r="C7" s="46">
        <v>3.2886158564650048E-2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70568324</v>
      </c>
      <c r="C8" s="46">
        <v>3.8907838574296694E-2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74256788</v>
      </c>
      <c r="C9" s="46">
        <v>5.2267983578581312E-2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78148624</v>
      </c>
      <c r="C10" s="46">
        <v>5.2410508248754262E-2</v>
      </c>
      <c r="D10" s="5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116827149</v>
      </c>
      <c r="C11" s="46">
        <v>0.4949354578527192</v>
      </c>
      <c r="D11" s="5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121752034</v>
      </c>
      <c r="C12" s="46">
        <v>4.2155312717594429E-2</v>
      </c>
      <c r="D12" s="56">
        <v>0</v>
      </c>
      <c r="E12" s="47">
        <v>0</v>
      </c>
    </row>
    <row r="13" spans="1:5" s="53" customFormat="1" ht="18" customHeight="1" x14ac:dyDescent="0.35">
      <c r="A13" s="43">
        <v>2022</v>
      </c>
      <c r="B13" s="44">
        <v>133027376</v>
      </c>
      <c r="C13" s="46">
        <v>9.260906474876629E-2</v>
      </c>
      <c r="D13" s="5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49">
        <v>149482910</v>
      </c>
      <c r="C14" s="55">
        <v>0.12370035773689159</v>
      </c>
      <c r="D14" s="57">
        <v>0</v>
      </c>
      <c r="E14" s="68">
        <v>0</v>
      </c>
    </row>
    <row r="15" spans="1:5" s="53" customFormat="1" ht="18" customHeight="1" thickTop="1" x14ac:dyDescent="0.35">
      <c r="A15" s="43">
        <v>2024</v>
      </c>
      <c r="B15" s="44">
        <v>159788270.46193308</v>
      </c>
      <c r="C15" s="46">
        <v>6.8940057842953983E-2</v>
      </c>
      <c r="D15" s="56">
        <v>-7.533029270367364E-3</v>
      </c>
      <c r="E15" s="47">
        <v>-1212825.9719980359</v>
      </c>
    </row>
    <row r="16" spans="1:5" ht="18" customHeight="1" x14ac:dyDescent="0.35">
      <c r="A16" s="43">
        <v>2025</v>
      </c>
      <c r="B16" s="44">
        <v>167745853.77174571</v>
      </c>
      <c r="C16" s="46">
        <v>4.9800797560471732E-2</v>
      </c>
      <c r="D16" s="56">
        <v>-9.3509624429455318E-3</v>
      </c>
      <c r="E16" s="47">
        <v>-1583391.4122074544</v>
      </c>
    </row>
    <row r="17" spans="1:5" s="129" customFormat="1" ht="18" customHeight="1" x14ac:dyDescent="0.35">
      <c r="A17" s="43">
        <v>2026</v>
      </c>
      <c r="B17" s="44" t="s">
        <v>79</v>
      </c>
      <c r="C17" s="45" t="s">
        <v>79</v>
      </c>
      <c r="D17" s="46" t="s">
        <v>79</v>
      </c>
      <c r="E17" s="47" t="s">
        <v>79</v>
      </c>
    </row>
    <row r="18" spans="1:5" s="149" customFormat="1" ht="18" customHeight="1" x14ac:dyDescent="0.35">
      <c r="A18" s="43">
        <v>2027</v>
      </c>
      <c r="B18" s="44" t="s">
        <v>79</v>
      </c>
      <c r="C18" s="45" t="s">
        <v>79</v>
      </c>
      <c r="D18" s="46" t="s">
        <v>79</v>
      </c>
      <c r="E18" s="47" t="s">
        <v>79</v>
      </c>
    </row>
    <row r="19" spans="1:5" s="151" customFormat="1" ht="18" customHeight="1" x14ac:dyDescent="0.35">
      <c r="A19" s="43">
        <v>2028</v>
      </c>
      <c r="B19" s="44" t="s">
        <v>79</v>
      </c>
      <c r="C19" s="45" t="s">
        <v>79</v>
      </c>
      <c r="D19" s="46" t="s">
        <v>79</v>
      </c>
      <c r="E19" s="47" t="s">
        <v>79</v>
      </c>
    </row>
    <row r="20" spans="1:5" s="162" customFormat="1" ht="18" customHeight="1" x14ac:dyDescent="0.35">
      <c r="A20" s="43">
        <v>2029</v>
      </c>
      <c r="B20" s="44" t="s">
        <v>79</v>
      </c>
      <c r="C20" s="45" t="s">
        <v>79</v>
      </c>
      <c r="D20" s="46" t="s">
        <v>79</v>
      </c>
      <c r="E20" s="47" t="s">
        <v>79</v>
      </c>
    </row>
    <row r="21" spans="1:5" s="165" customFormat="1" ht="18" customHeight="1" x14ac:dyDescent="0.35">
      <c r="A21" s="43">
        <v>2030</v>
      </c>
      <c r="B21" s="44" t="s">
        <v>79</v>
      </c>
      <c r="C21" s="45" t="s">
        <v>79</v>
      </c>
      <c r="D21" s="46" t="s">
        <v>79</v>
      </c>
      <c r="E21" s="47" t="s">
        <v>79</v>
      </c>
    </row>
    <row r="22" spans="1:5" s="165" customFormat="1" ht="18" customHeight="1" x14ac:dyDescent="0.35">
      <c r="A22" s="43">
        <v>2031</v>
      </c>
      <c r="B22" s="44" t="s">
        <v>79</v>
      </c>
      <c r="C22" s="45" t="s">
        <v>79</v>
      </c>
      <c r="D22" s="46" t="s">
        <v>79</v>
      </c>
      <c r="E22" s="47" t="s">
        <v>79</v>
      </c>
    </row>
    <row r="23" spans="1:5" s="165" customFormat="1" ht="18" customHeight="1" x14ac:dyDescent="0.35">
      <c r="A23" s="43">
        <v>2032</v>
      </c>
      <c r="B23" s="44" t="s">
        <v>79</v>
      </c>
      <c r="C23" s="45" t="s">
        <v>79</v>
      </c>
      <c r="D23" s="46" t="s">
        <v>79</v>
      </c>
      <c r="E23" s="47" t="s">
        <v>79</v>
      </c>
    </row>
    <row r="24" spans="1:5" ht="21.75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114</v>
      </c>
      <c r="B25" s="3"/>
      <c r="C25" s="3"/>
    </row>
    <row r="26" spans="1:5" ht="21.75" customHeight="1" x14ac:dyDescent="0.35">
      <c r="A26" s="30" t="s">
        <v>285</v>
      </c>
      <c r="B26" s="3"/>
      <c r="C26" s="3"/>
    </row>
    <row r="27" spans="1:5" ht="21.75" customHeight="1" x14ac:dyDescent="0.35">
      <c r="A27" s="30" t="s">
        <v>233</v>
      </c>
      <c r="B27" s="19"/>
      <c r="C27" s="19"/>
    </row>
    <row r="28" spans="1:5" ht="21.75" customHeight="1" x14ac:dyDescent="0.35">
      <c r="A28" s="30" t="s">
        <v>286</v>
      </c>
      <c r="B28" s="19"/>
      <c r="C28" s="19"/>
    </row>
    <row r="29" spans="1:5" ht="21.75" customHeight="1" x14ac:dyDescent="0.35">
      <c r="A29" s="30"/>
    </row>
    <row r="30" spans="1:5" ht="21.75" customHeight="1" x14ac:dyDescent="0.35">
      <c r="A30" s="235" t="str">
        <f>Headings!F35</f>
        <v>Page 35</v>
      </c>
      <c r="B30" s="238"/>
      <c r="C30" s="238"/>
      <c r="D30" s="238"/>
      <c r="E30" s="237"/>
    </row>
    <row r="32" spans="1:5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Headings!E36</f>
        <v>July 2023 Veterans, Seniors, and Human Services Lid Lift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16409992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16774932</v>
      </c>
      <c r="C6" s="46">
        <v>2.2238889574108356E-2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17350514</v>
      </c>
      <c r="C7" s="46">
        <v>3.431203178647757E-2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17918894</v>
      </c>
      <c r="C8" s="46">
        <v>3.2758683690869317E-2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18616034</v>
      </c>
      <c r="C9" s="46">
        <v>3.8905302972382039E-2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53265713</v>
      </c>
      <c r="C10" s="46">
        <v>1.861281463065656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56301126</v>
      </c>
      <c r="C11" s="46">
        <v>5.6986245542230973E-2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59351012</v>
      </c>
      <c r="C12" s="46">
        <v>5.4170959209590253E-2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62489739</v>
      </c>
      <c r="C13" s="46">
        <v>5.2884136162665518E-2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65561587</v>
      </c>
      <c r="C14" s="46">
        <v>4.91576385044592E-2</v>
      </c>
      <c r="D14" s="46">
        <v>0</v>
      </c>
      <c r="E14" s="47">
        <v>0</v>
      </c>
    </row>
    <row r="15" spans="1:5" s="53" customFormat="1" ht="18" customHeight="1" thickBot="1" x14ac:dyDescent="0.4">
      <c r="A15" s="43">
        <v>2023</v>
      </c>
      <c r="B15" s="44">
        <v>68708783</v>
      </c>
      <c r="C15" s="46">
        <v>4.8003657995649096E-2</v>
      </c>
      <c r="D15" s="46">
        <v>0</v>
      </c>
      <c r="E15" s="47">
        <v>0</v>
      </c>
    </row>
    <row r="16" spans="1:5" s="53" customFormat="1" ht="18" customHeight="1" thickTop="1" x14ac:dyDescent="0.35">
      <c r="A16" s="211">
        <v>2024</v>
      </c>
      <c r="B16" s="213">
        <v>80839658.729698539</v>
      </c>
      <c r="C16" s="214">
        <v>0.17655494974635988</v>
      </c>
      <c r="D16" s="214">
        <v>-3.3813702464169704E-2</v>
      </c>
      <c r="E16" s="224">
        <v>-2829152.2810482383</v>
      </c>
    </row>
    <row r="17" spans="1:7" ht="18" customHeight="1" x14ac:dyDescent="0.35">
      <c r="A17" s="43">
        <v>2025</v>
      </c>
      <c r="B17" s="44">
        <v>84610551.426803902</v>
      </c>
      <c r="C17" s="46">
        <v>4.6646568730751348E-2</v>
      </c>
      <c r="D17" s="46">
        <v>-3.3527851762745975E-2</v>
      </c>
      <c r="E17" s="47">
        <v>-2935221.7039840519</v>
      </c>
      <c r="G17" s="165"/>
    </row>
    <row r="18" spans="1:7" s="129" customFormat="1" ht="18" customHeight="1" x14ac:dyDescent="0.35">
      <c r="A18" s="43">
        <v>2026</v>
      </c>
      <c r="B18" s="44">
        <v>88586623.814473718</v>
      </c>
      <c r="C18" s="46">
        <v>4.6992630595363627E-2</v>
      </c>
      <c r="D18" s="46">
        <v>-3.3571445769268626E-2</v>
      </c>
      <c r="E18" s="47">
        <v>-3077290.1154989898</v>
      </c>
      <c r="G18" s="165"/>
    </row>
    <row r="19" spans="1:7" s="149" customFormat="1" ht="18" customHeight="1" x14ac:dyDescent="0.35">
      <c r="A19" s="43">
        <v>2027</v>
      </c>
      <c r="B19" s="44">
        <v>92751627.211497635</v>
      </c>
      <c r="C19" s="46">
        <v>4.7016165846286873E-2</v>
      </c>
      <c r="D19" s="46">
        <v>-3.3713776186445887E-2</v>
      </c>
      <c r="E19" s="47">
        <v>-3236109.0572066903</v>
      </c>
    </row>
    <row r="20" spans="1:7" s="151" customFormat="1" ht="18" customHeight="1" x14ac:dyDescent="0.35">
      <c r="A20" s="43">
        <v>2028</v>
      </c>
      <c r="B20" s="44">
        <v>97115164.051813602</v>
      </c>
      <c r="C20" s="46">
        <v>4.7045393935418289E-2</v>
      </c>
      <c r="D20" s="46">
        <v>-3.393031608015773E-2</v>
      </c>
      <c r="E20" s="47">
        <v>-3410880.4647344798</v>
      </c>
    </row>
    <row r="21" spans="1:7" s="162" customFormat="1" ht="18" customHeight="1" x14ac:dyDescent="0.35">
      <c r="A21" s="43">
        <v>2029</v>
      </c>
      <c r="B21" s="44">
        <v>101681343.35579164</v>
      </c>
      <c r="C21" s="46">
        <v>4.7018190707497132E-2</v>
      </c>
      <c r="D21" s="46">
        <v>-3.4282131412382899E-2</v>
      </c>
      <c r="E21" s="47">
        <v>-3609597.8841201365</v>
      </c>
    </row>
    <row r="22" spans="1:7" s="165" customFormat="1" ht="18" customHeight="1" x14ac:dyDescent="0.35">
      <c r="A22" s="43">
        <v>2030</v>
      </c>
      <c r="B22" s="85" t="s">
        <v>79</v>
      </c>
      <c r="C22" s="85" t="s">
        <v>79</v>
      </c>
      <c r="D22" s="75" t="s">
        <v>79</v>
      </c>
      <c r="E22" s="76" t="s">
        <v>79</v>
      </c>
    </row>
    <row r="23" spans="1:7" s="165" customFormat="1" ht="18" customHeight="1" x14ac:dyDescent="0.35">
      <c r="A23" s="43">
        <v>2031</v>
      </c>
      <c r="B23" s="85" t="s">
        <v>79</v>
      </c>
      <c r="C23" s="85" t="s">
        <v>79</v>
      </c>
      <c r="D23" s="75" t="s">
        <v>79</v>
      </c>
      <c r="E23" s="76" t="s">
        <v>79</v>
      </c>
    </row>
    <row r="24" spans="1:7" s="165" customFormat="1" ht="18" customHeight="1" x14ac:dyDescent="0.35">
      <c r="A24" s="43">
        <v>2032</v>
      </c>
      <c r="B24" s="85" t="s">
        <v>79</v>
      </c>
      <c r="C24" s="85" t="s">
        <v>79</v>
      </c>
      <c r="D24" s="75" t="s">
        <v>79</v>
      </c>
      <c r="E24" s="76" t="s">
        <v>79</v>
      </c>
    </row>
    <row r="25" spans="1:7" ht="21.75" customHeight="1" x14ac:dyDescent="0.35">
      <c r="A25" s="25" t="s">
        <v>4</v>
      </c>
      <c r="B25" s="3"/>
      <c r="C25" s="3"/>
    </row>
    <row r="26" spans="1:7" ht="21.75" customHeight="1" x14ac:dyDescent="0.35">
      <c r="A26" s="30" t="s">
        <v>114</v>
      </c>
      <c r="B26" s="3"/>
      <c r="C26" s="3"/>
    </row>
    <row r="27" spans="1:7" ht="21.75" customHeight="1" x14ac:dyDescent="0.35">
      <c r="A27" s="30" t="s">
        <v>269</v>
      </c>
      <c r="B27" s="3"/>
      <c r="C27" s="3"/>
    </row>
    <row r="28" spans="1:7" ht="21.75" customHeight="1" x14ac:dyDescent="0.35">
      <c r="A28" s="30" t="s">
        <v>268</v>
      </c>
      <c r="B28" s="19"/>
      <c r="C28" s="19"/>
    </row>
    <row r="29" spans="1:7" ht="21.75" customHeight="1" x14ac:dyDescent="0.35">
      <c r="A29" s="30" t="s">
        <v>275</v>
      </c>
      <c r="B29" s="19"/>
      <c r="C29" s="19"/>
    </row>
    <row r="30" spans="1:7" ht="21.75" customHeight="1" x14ac:dyDescent="0.35">
      <c r="A30" s="235" t="str">
        <f>Headings!F36</f>
        <v>Page 36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6" t="str">
        <f>+Headings!E37</f>
        <v>July 2023 PSERN Forecast</v>
      </c>
      <c r="B1" s="237"/>
      <c r="C1" s="237"/>
      <c r="D1" s="237"/>
      <c r="E1" s="237"/>
    </row>
    <row r="2" spans="1:7" ht="21.75" customHeight="1" x14ac:dyDescent="0.35">
      <c r="A2" s="236" t="s">
        <v>85</v>
      </c>
      <c r="B2" s="237"/>
      <c r="C2" s="237"/>
      <c r="D2" s="237"/>
      <c r="E2" s="237"/>
    </row>
    <row r="3" spans="1:7" ht="21.75" customHeight="1" x14ac:dyDescent="0.35">
      <c r="A3" s="236"/>
      <c r="B3" s="237"/>
      <c r="C3" s="237"/>
      <c r="D3" s="237"/>
      <c r="E3" s="237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7" s="53" customFormat="1" ht="18" customHeight="1" x14ac:dyDescent="0.35">
      <c r="A5" s="38">
        <v>2013</v>
      </c>
      <c r="B5" s="39" t="s">
        <v>79</v>
      </c>
      <c r="C5" s="40" t="s">
        <v>79</v>
      </c>
      <c r="D5" s="51" t="s">
        <v>79</v>
      </c>
      <c r="E5" s="42" t="s">
        <v>79</v>
      </c>
    </row>
    <row r="6" spans="1:7" s="53" customFormat="1" ht="18" customHeight="1" x14ac:dyDescent="0.35">
      <c r="A6" s="43">
        <v>2014</v>
      </c>
      <c r="B6" s="44" t="s">
        <v>79</v>
      </c>
      <c r="C6" s="45" t="s">
        <v>79</v>
      </c>
      <c r="D6" s="46" t="s">
        <v>79</v>
      </c>
      <c r="E6" s="47" t="s">
        <v>79</v>
      </c>
      <c r="F6" s="58"/>
      <c r="G6" s="71"/>
    </row>
    <row r="7" spans="1:7" s="53" customFormat="1" ht="18" customHeight="1" x14ac:dyDescent="0.35">
      <c r="A7" s="43">
        <v>2015</v>
      </c>
      <c r="B7" s="44" t="s">
        <v>79</v>
      </c>
      <c r="C7" s="45" t="s">
        <v>79</v>
      </c>
      <c r="D7" s="46" t="s">
        <v>79</v>
      </c>
      <c r="E7" s="47" t="s">
        <v>79</v>
      </c>
    </row>
    <row r="8" spans="1:7" s="53" customFormat="1" ht="18" customHeight="1" x14ac:dyDescent="0.35">
      <c r="A8" s="43">
        <v>2016</v>
      </c>
      <c r="B8" s="44">
        <v>29727603</v>
      </c>
      <c r="C8" s="56" t="s">
        <v>79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30601830</v>
      </c>
      <c r="C9" s="46">
        <v>2.9407920981721958E-2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31588828</v>
      </c>
      <c r="C10" s="46">
        <v>3.2252907750941695E-2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32612888</v>
      </c>
      <c r="C11" s="46">
        <v>3.2418423374238614E-2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33533496</v>
      </c>
      <c r="C12" s="46">
        <v>2.8228349479506365E-2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34446316</v>
      </c>
      <c r="C13" s="46">
        <v>2.7221140318921755E-2</v>
      </c>
      <c r="D13" s="46">
        <v>0</v>
      </c>
      <c r="E13" s="47">
        <v>0</v>
      </c>
    </row>
    <row r="14" spans="1:7" s="53" customFormat="1" ht="18" customHeight="1" x14ac:dyDescent="0.35">
      <c r="A14" s="43">
        <v>2022</v>
      </c>
      <c r="B14" s="44">
        <v>35325956</v>
      </c>
      <c r="C14" s="46">
        <v>2.5536547943182164E-2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49">
        <v>36208984</v>
      </c>
      <c r="C15" s="55">
        <v>2.4996577587312885E-2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2024</v>
      </c>
      <c r="B16" s="44">
        <v>36980739.505037189</v>
      </c>
      <c r="C16" s="46">
        <v>2.1313923225164011E-2</v>
      </c>
      <c r="D16" s="46">
        <v>3.1928119565316493E-5</v>
      </c>
      <c r="E16" s="47">
        <v>1180.68777538836</v>
      </c>
    </row>
    <row r="17" spans="1:5" ht="18" customHeight="1" x14ac:dyDescent="0.35">
      <c r="A17" s="43">
        <v>2025</v>
      </c>
      <c r="B17" s="85" t="s">
        <v>79</v>
      </c>
      <c r="C17" s="75" t="s">
        <v>79</v>
      </c>
      <c r="D17" s="75" t="s">
        <v>79</v>
      </c>
      <c r="E17" s="76" t="s">
        <v>79</v>
      </c>
    </row>
    <row r="18" spans="1:5" s="129" customFormat="1" ht="18" customHeight="1" x14ac:dyDescent="0.35">
      <c r="A18" s="43">
        <v>2026</v>
      </c>
      <c r="B18" s="85" t="s">
        <v>79</v>
      </c>
      <c r="C18" s="75" t="s">
        <v>79</v>
      </c>
      <c r="D18" s="75" t="s">
        <v>79</v>
      </c>
      <c r="E18" s="76" t="s">
        <v>79</v>
      </c>
    </row>
    <row r="19" spans="1:5" s="149" customFormat="1" ht="18" customHeight="1" x14ac:dyDescent="0.35">
      <c r="A19" s="43">
        <v>2027</v>
      </c>
      <c r="B19" s="85" t="s">
        <v>79</v>
      </c>
      <c r="C19" s="75" t="s">
        <v>79</v>
      </c>
      <c r="D19" s="75" t="s">
        <v>79</v>
      </c>
      <c r="E19" s="76" t="s">
        <v>79</v>
      </c>
    </row>
    <row r="20" spans="1:5" s="151" customFormat="1" ht="18" customHeight="1" x14ac:dyDescent="0.35">
      <c r="A20" s="43">
        <v>2028</v>
      </c>
      <c r="B20" s="85" t="s">
        <v>79</v>
      </c>
      <c r="C20" s="75" t="s">
        <v>79</v>
      </c>
      <c r="D20" s="75" t="s">
        <v>79</v>
      </c>
      <c r="E20" s="76" t="s">
        <v>79</v>
      </c>
    </row>
    <row r="21" spans="1:5" s="162" customFormat="1" ht="18" customHeight="1" x14ac:dyDescent="0.35">
      <c r="A21" s="43">
        <v>2029</v>
      </c>
      <c r="B21" s="85" t="s">
        <v>79</v>
      </c>
      <c r="C21" s="75" t="s">
        <v>79</v>
      </c>
      <c r="D21" s="75" t="s">
        <v>79</v>
      </c>
      <c r="E21" s="76" t="s">
        <v>79</v>
      </c>
    </row>
    <row r="22" spans="1:5" s="165" customFormat="1" ht="18" customHeight="1" x14ac:dyDescent="0.35">
      <c r="A22" s="43">
        <v>2030</v>
      </c>
      <c r="B22" s="85" t="s">
        <v>79</v>
      </c>
      <c r="C22" s="75" t="s">
        <v>79</v>
      </c>
      <c r="D22" s="75" t="s">
        <v>79</v>
      </c>
      <c r="E22" s="76" t="s">
        <v>79</v>
      </c>
    </row>
    <row r="23" spans="1:5" s="165" customFormat="1" ht="18" customHeight="1" x14ac:dyDescent="0.35">
      <c r="A23" s="43">
        <v>2031</v>
      </c>
      <c r="B23" s="85" t="s">
        <v>79</v>
      </c>
      <c r="C23" s="75" t="s">
        <v>79</v>
      </c>
      <c r="D23" s="75" t="s">
        <v>79</v>
      </c>
      <c r="E23" s="76" t="s">
        <v>79</v>
      </c>
    </row>
    <row r="24" spans="1:5" s="165" customFormat="1" ht="18" customHeight="1" x14ac:dyDescent="0.35">
      <c r="A24" s="43">
        <v>2032</v>
      </c>
      <c r="B24" s="85" t="s">
        <v>79</v>
      </c>
      <c r="C24" s="75" t="s">
        <v>79</v>
      </c>
      <c r="D24" s="75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30" t="s">
        <v>175</v>
      </c>
      <c r="B28" s="91"/>
      <c r="C28" s="91"/>
    </row>
    <row r="29" spans="1:5" ht="21.75" customHeight="1" x14ac:dyDescent="0.35">
      <c r="A29" s="30" t="s">
        <v>157</v>
      </c>
      <c r="B29" s="91"/>
      <c r="C29" s="91"/>
    </row>
    <row r="30" spans="1:5" ht="21.75" customHeight="1" x14ac:dyDescent="0.35">
      <c r="A30" s="235" t="str">
        <f>+Headings!F37</f>
        <v>Page 37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4">
    <mergeCell ref="A1:E1"/>
    <mergeCell ref="A2:E2"/>
    <mergeCell ref="A30:E30"/>
    <mergeCell ref="A3:E3"/>
  </mergeCells>
  <pageMargins left="0.75" right="0.75" top="1" bottom="1" header="0.5" footer="0.5"/>
  <pageSetup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90" customWidth="1"/>
    <col min="2" max="2" width="20.7265625" style="90" customWidth="1"/>
    <col min="3" max="3" width="10.7265625" style="90" customWidth="1"/>
    <col min="4" max="5" width="17.7265625" style="91" customWidth="1"/>
    <col min="6" max="16384" width="10.7265625" style="91"/>
  </cols>
  <sheetData>
    <row r="1" spans="1:7" ht="23.4" x14ac:dyDescent="0.35">
      <c r="A1" s="236" t="str">
        <f>Headings!E38</f>
        <v>July 2023 Best Start For Kids Forecast</v>
      </c>
      <c r="B1" s="237"/>
      <c r="C1" s="237"/>
      <c r="D1" s="237"/>
      <c r="E1" s="237"/>
    </row>
    <row r="2" spans="1:7" ht="21.75" customHeight="1" x14ac:dyDescent="0.35">
      <c r="A2" s="236" t="s">
        <v>85</v>
      </c>
      <c r="B2" s="237"/>
      <c r="C2" s="237"/>
      <c r="D2" s="237"/>
      <c r="E2" s="237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7" s="53" customFormat="1" ht="18" customHeight="1" x14ac:dyDescent="0.35">
      <c r="A5" s="38">
        <v>2013</v>
      </c>
      <c r="B5" s="105" t="s">
        <v>79</v>
      </c>
      <c r="C5" s="82" t="s">
        <v>79</v>
      </c>
      <c r="D5" s="82" t="s">
        <v>79</v>
      </c>
      <c r="E5" s="102" t="s">
        <v>79</v>
      </c>
    </row>
    <row r="6" spans="1:7" s="53" customFormat="1" ht="18" customHeight="1" x14ac:dyDescent="0.35">
      <c r="A6" s="43">
        <v>2014</v>
      </c>
      <c r="B6" s="85" t="s">
        <v>79</v>
      </c>
      <c r="C6" s="75" t="s">
        <v>79</v>
      </c>
      <c r="D6" s="75" t="s">
        <v>79</v>
      </c>
      <c r="E6" s="76" t="s">
        <v>79</v>
      </c>
      <c r="F6" s="58"/>
      <c r="G6" s="71"/>
    </row>
    <row r="7" spans="1:7" s="53" customFormat="1" ht="18" customHeight="1" x14ac:dyDescent="0.35">
      <c r="A7" s="43">
        <v>2015</v>
      </c>
      <c r="B7" s="85" t="s">
        <v>79</v>
      </c>
      <c r="C7" s="75" t="s">
        <v>79</v>
      </c>
      <c r="D7" s="75" t="s">
        <v>79</v>
      </c>
      <c r="E7" s="76" t="s">
        <v>79</v>
      </c>
    </row>
    <row r="8" spans="1:7" s="53" customFormat="1" ht="18" customHeight="1" x14ac:dyDescent="0.35">
      <c r="A8" s="43">
        <v>2016</v>
      </c>
      <c r="B8" s="44">
        <v>59455206</v>
      </c>
      <c r="C8" s="75" t="s">
        <v>79</v>
      </c>
      <c r="D8" s="75" t="s">
        <v>79</v>
      </c>
      <c r="E8" s="76" t="s">
        <v>79</v>
      </c>
    </row>
    <row r="9" spans="1:7" s="53" customFormat="1" ht="18" customHeight="1" x14ac:dyDescent="0.35">
      <c r="A9" s="43">
        <v>2017</v>
      </c>
      <c r="B9" s="44">
        <v>62379867</v>
      </c>
      <c r="C9" s="46">
        <v>4.9190999355043896E-2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65652750</v>
      </c>
      <c r="C10" s="46">
        <v>5.2466976244114116E-2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69094328</v>
      </c>
      <c r="C11" s="46">
        <v>5.2420926770013532E-2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69">
        <v>72426449</v>
      </c>
      <c r="C12" s="56">
        <v>4.8225680695526796E-2</v>
      </c>
      <c r="D12" s="56">
        <v>0</v>
      </c>
      <c r="E12" s="47">
        <v>0</v>
      </c>
    </row>
    <row r="13" spans="1:7" s="53" customFormat="1" ht="18" customHeight="1" x14ac:dyDescent="0.35">
      <c r="A13" s="43">
        <v>2021</v>
      </c>
      <c r="B13" s="69">
        <v>75846946</v>
      </c>
      <c r="C13" s="56">
        <v>4.7227180777563715E-2</v>
      </c>
      <c r="D13" s="56">
        <v>0</v>
      </c>
      <c r="E13" s="47">
        <v>0</v>
      </c>
    </row>
    <row r="14" spans="1:7" s="53" customFormat="1" ht="18" customHeight="1" x14ac:dyDescent="0.35">
      <c r="A14" s="43">
        <v>2022</v>
      </c>
      <c r="B14" s="150">
        <v>135972848</v>
      </c>
      <c r="C14" s="56">
        <v>0.79272673681548111</v>
      </c>
      <c r="D14" s="5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193">
        <v>142101639</v>
      </c>
      <c r="C15" s="57">
        <v>4.5073638525244375E-2</v>
      </c>
      <c r="D15" s="57">
        <v>0</v>
      </c>
      <c r="E15" s="68">
        <v>0</v>
      </c>
    </row>
    <row r="16" spans="1:7" s="53" customFormat="1" ht="18" customHeight="1" thickTop="1" x14ac:dyDescent="0.35">
      <c r="A16" s="43">
        <v>2024</v>
      </c>
      <c r="B16" s="150">
        <v>147980840.31099841</v>
      </c>
      <c r="C16" s="56">
        <v>4.1373212528522663E-2</v>
      </c>
      <c r="D16" s="56">
        <v>3.1477172802274467E-5</v>
      </c>
      <c r="E16" s="47">
        <v>4657.871865272522</v>
      </c>
    </row>
    <row r="17" spans="1:5" ht="18" customHeight="1" x14ac:dyDescent="0.35">
      <c r="A17" s="43">
        <v>2025</v>
      </c>
      <c r="B17" s="150">
        <v>154135027.92401236</v>
      </c>
      <c r="C17" s="56">
        <v>4.1587732574569936E-2</v>
      </c>
      <c r="D17" s="56">
        <v>3.2764389720574272E-4</v>
      </c>
      <c r="E17" s="47">
        <v>50484.860188603401</v>
      </c>
    </row>
    <row r="18" spans="1:5" s="129" customFormat="1" ht="18" customHeight="1" x14ac:dyDescent="0.35">
      <c r="A18" s="43">
        <v>2026</v>
      </c>
      <c r="B18" s="150">
        <v>160598215.59711149</v>
      </c>
      <c r="C18" s="56">
        <v>4.1931984962467084E-2</v>
      </c>
      <c r="D18" s="56">
        <v>2.8234800438409202E-4</v>
      </c>
      <c r="E18" s="47">
        <v>45331.786342084408</v>
      </c>
    </row>
    <row r="19" spans="1:5" s="149" customFormat="1" ht="18" customHeight="1" x14ac:dyDescent="0.35">
      <c r="A19" s="43">
        <v>2027</v>
      </c>
      <c r="B19" s="150">
        <v>167336147.16287184</v>
      </c>
      <c r="C19" s="56">
        <v>4.1955208161612578E-2</v>
      </c>
      <c r="D19" s="56">
        <v>1.3504241081307988E-4</v>
      </c>
      <c r="E19" s="47">
        <v>22594.425523340702</v>
      </c>
    </row>
    <row r="20" spans="1:5" s="151" customFormat="1" ht="18" customHeight="1" x14ac:dyDescent="0.35">
      <c r="A20" s="43">
        <v>2028</v>
      </c>
      <c r="B20" s="150" t="s">
        <v>79</v>
      </c>
      <c r="C20" s="86" t="s">
        <v>79</v>
      </c>
      <c r="D20" s="86" t="s">
        <v>79</v>
      </c>
      <c r="E20" s="76" t="s">
        <v>79</v>
      </c>
    </row>
    <row r="21" spans="1:5" s="162" customFormat="1" ht="18" customHeight="1" x14ac:dyDescent="0.35">
      <c r="A21" s="43">
        <v>2029</v>
      </c>
      <c r="B21" s="150" t="s">
        <v>79</v>
      </c>
      <c r="C21" s="86" t="s">
        <v>79</v>
      </c>
      <c r="D21" s="86" t="s">
        <v>79</v>
      </c>
      <c r="E21" s="76" t="s">
        <v>79</v>
      </c>
    </row>
    <row r="22" spans="1:5" s="165" customFormat="1" ht="18" customHeight="1" x14ac:dyDescent="0.35">
      <c r="A22" s="43">
        <v>2030</v>
      </c>
      <c r="B22" s="150" t="s">
        <v>79</v>
      </c>
      <c r="C22" s="86" t="s">
        <v>79</v>
      </c>
      <c r="D22" s="86" t="s">
        <v>79</v>
      </c>
      <c r="E22" s="76" t="s">
        <v>79</v>
      </c>
    </row>
    <row r="23" spans="1:5" s="165" customFormat="1" ht="18" customHeight="1" x14ac:dyDescent="0.35">
      <c r="A23" s="43">
        <v>2031</v>
      </c>
      <c r="B23" s="150" t="s">
        <v>79</v>
      </c>
      <c r="C23" s="86" t="s">
        <v>79</v>
      </c>
      <c r="D23" s="86" t="s">
        <v>79</v>
      </c>
      <c r="E23" s="76" t="s">
        <v>79</v>
      </c>
    </row>
    <row r="24" spans="1:5" s="165" customFormat="1" ht="18" customHeight="1" x14ac:dyDescent="0.35">
      <c r="A24" s="43">
        <v>2032</v>
      </c>
      <c r="B24" s="150" t="s">
        <v>79</v>
      </c>
      <c r="C24" s="86" t="s">
        <v>79</v>
      </c>
      <c r="D24" s="86" t="s">
        <v>79</v>
      </c>
      <c r="E24" s="76" t="s">
        <v>79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287</v>
      </c>
      <c r="B27" s="3"/>
      <c r="C27" s="3"/>
    </row>
    <row r="28" spans="1:5" ht="21.75" customHeight="1" x14ac:dyDescent="0.35">
      <c r="A28" s="72" t="s">
        <v>250</v>
      </c>
      <c r="B28" s="91"/>
      <c r="C28" s="91"/>
    </row>
    <row r="29" spans="1:5" ht="21.75" customHeight="1" x14ac:dyDescent="0.35">
      <c r="A29" s="72"/>
      <c r="B29" s="91"/>
      <c r="C29" s="91"/>
    </row>
    <row r="30" spans="1:5" ht="21.75" customHeight="1" x14ac:dyDescent="0.35">
      <c r="A30" s="235" t="str">
        <f>Headings!F38</f>
        <v>Page 38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4390C-3D16-41E3-8A63-DBFC5845DE7B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07" customWidth="1"/>
    <col min="2" max="2" width="20.7265625" style="207" customWidth="1"/>
    <col min="3" max="3" width="10.7265625" style="207" customWidth="1"/>
    <col min="4" max="5" width="17.7265625" style="165" customWidth="1"/>
    <col min="6" max="16384" width="10.7265625" style="165"/>
  </cols>
  <sheetData>
    <row r="1" spans="1:7" ht="23.4" x14ac:dyDescent="0.35">
      <c r="A1" s="236" t="str">
        <f>Headings!E39</f>
        <v>July 2023 Crisis Care Centers Levy Forecast</v>
      </c>
      <c r="B1" s="237"/>
      <c r="C1" s="237"/>
      <c r="D1" s="237"/>
      <c r="E1" s="237"/>
    </row>
    <row r="2" spans="1:7" ht="21.75" customHeight="1" x14ac:dyDescent="0.35">
      <c r="A2" s="236" t="s">
        <v>85</v>
      </c>
      <c r="B2" s="237"/>
      <c r="C2" s="237"/>
      <c r="D2" s="237"/>
      <c r="E2" s="237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7" s="53" customFormat="1" ht="18" customHeight="1" x14ac:dyDescent="0.35">
      <c r="A5" s="38">
        <v>2014</v>
      </c>
      <c r="B5" s="105" t="s">
        <v>79</v>
      </c>
      <c r="C5" s="82" t="s">
        <v>79</v>
      </c>
      <c r="D5" s="82" t="s">
        <v>79</v>
      </c>
      <c r="E5" s="102" t="s">
        <v>79</v>
      </c>
      <c r="F5" s="58"/>
      <c r="G5" s="71"/>
    </row>
    <row r="6" spans="1:7" s="53" customFormat="1" ht="18" customHeight="1" x14ac:dyDescent="0.35">
      <c r="A6" s="43">
        <v>2015</v>
      </c>
      <c r="B6" s="85" t="s">
        <v>79</v>
      </c>
      <c r="C6" s="75" t="s">
        <v>79</v>
      </c>
      <c r="D6" s="75" t="s">
        <v>79</v>
      </c>
      <c r="E6" s="76" t="s">
        <v>79</v>
      </c>
    </row>
    <row r="7" spans="1:7" s="53" customFormat="1" ht="18" customHeight="1" x14ac:dyDescent="0.35">
      <c r="A7" s="43">
        <v>2016</v>
      </c>
      <c r="B7" s="85" t="s">
        <v>79</v>
      </c>
      <c r="C7" s="75" t="s">
        <v>79</v>
      </c>
      <c r="D7" s="75" t="s">
        <v>79</v>
      </c>
      <c r="E7" s="76" t="s">
        <v>79</v>
      </c>
    </row>
    <row r="8" spans="1:7" s="53" customFormat="1" ht="18" customHeight="1" x14ac:dyDescent="0.35">
      <c r="A8" s="43">
        <v>2017</v>
      </c>
      <c r="B8" s="85" t="s">
        <v>79</v>
      </c>
      <c r="C8" s="75" t="s">
        <v>79</v>
      </c>
      <c r="D8" s="75" t="s">
        <v>79</v>
      </c>
      <c r="E8" s="76" t="s">
        <v>79</v>
      </c>
    </row>
    <row r="9" spans="1:7" s="53" customFormat="1" ht="18" customHeight="1" x14ac:dyDescent="0.35">
      <c r="A9" s="43">
        <v>2018</v>
      </c>
      <c r="B9" s="85" t="s">
        <v>79</v>
      </c>
      <c r="C9" s="75" t="s">
        <v>79</v>
      </c>
      <c r="D9" s="75" t="s">
        <v>79</v>
      </c>
      <c r="E9" s="76" t="s">
        <v>79</v>
      </c>
    </row>
    <row r="10" spans="1:7" s="53" customFormat="1" ht="18" customHeight="1" x14ac:dyDescent="0.35">
      <c r="A10" s="43">
        <v>2019</v>
      </c>
      <c r="B10" s="85" t="s">
        <v>79</v>
      </c>
      <c r="C10" s="75" t="s">
        <v>79</v>
      </c>
      <c r="D10" s="75" t="s">
        <v>79</v>
      </c>
      <c r="E10" s="76" t="s">
        <v>79</v>
      </c>
    </row>
    <row r="11" spans="1:7" s="53" customFormat="1" ht="18" customHeight="1" x14ac:dyDescent="0.35">
      <c r="A11" s="43">
        <v>2020</v>
      </c>
      <c r="B11" s="85" t="s">
        <v>79</v>
      </c>
      <c r="C11" s="75" t="s">
        <v>79</v>
      </c>
      <c r="D11" s="75" t="s">
        <v>79</v>
      </c>
      <c r="E11" s="76" t="s">
        <v>79</v>
      </c>
    </row>
    <row r="12" spans="1:7" s="53" customFormat="1" ht="18" customHeight="1" x14ac:dyDescent="0.35">
      <c r="A12" s="43">
        <v>2021</v>
      </c>
      <c r="B12" s="85" t="s">
        <v>79</v>
      </c>
      <c r="C12" s="75" t="s">
        <v>79</v>
      </c>
      <c r="D12" s="75" t="s">
        <v>79</v>
      </c>
      <c r="E12" s="76" t="s">
        <v>79</v>
      </c>
    </row>
    <row r="13" spans="1:7" s="53" customFormat="1" ht="18" customHeight="1" x14ac:dyDescent="0.35">
      <c r="A13" s="43">
        <v>2022</v>
      </c>
      <c r="B13" s="85" t="s">
        <v>79</v>
      </c>
      <c r="C13" s="75" t="s">
        <v>79</v>
      </c>
      <c r="D13" s="75" t="s">
        <v>79</v>
      </c>
      <c r="E13" s="76" t="s">
        <v>79</v>
      </c>
    </row>
    <row r="14" spans="1:7" s="53" customFormat="1" ht="18" customHeight="1" thickBot="1" x14ac:dyDescent="0.4">
      <c r="A14" s="48">
        <v>2023</v>
      </c>
      <c r="B14" s="85" t="s">
        <v>79</v>
      </c>
      <c r="C14" s="75" t="s">
        <v>79</v>
      </c>
      <c r="D14" s="75" t="s">
        <v>79</v>
      </c>
      <c r="E14" s="76" t="s">
        <v>79</v>
      </c>
    </row>
    <row r="15" spans="1:7" s="53" customFormat="1" ht="18" customHeight="1" thickTop="1" x14ac:dyDescent="0.35">
      <c r="A15" s="43">
        <v>2024</v>
      </c>
      <c r="B15" s="209">
        <v>117217505.15806286</v>
      </c>
      <c r="C15" s="210" t="s">
        <v>79</v>
      </c>
      <c r="D15" s="212">
        <v>-3.3813702464169704E-2</v>
      </c>
      <c r="E15" s="224">
        <v>-4102270.8075199425</v>
      </c>
    </row>
    <row r="16" spans="1:7" ht="18" customHeight="1" x14ac:dyDescent="0.35">
      <c r="A16" s="43">
        <v>2025</v>
      </c>
      <c r="B16" s="150">
        <v>119754861.93991406</v>
      </c>
      <c r="C16" s="56">
        <v>2.1646568730751214E-2</v>
      </c>
      <c r="D16" s="56">
        <v>-3.3520854789660715E-2</v>
      </c>
      <c r="E16" s="47">
        <v>-4153514.700588882</v>
      </c>
    </row>
    <row r="17" spans="1:5" ht="18" customHeight="1" x14ac:dyDescent="0.35">
      <c r="A17" s="43">
        <v>2026</v>
      </c>
      <c r="B17" s="150">
        <v>122388588.76072</v>
      </c>
      <c r="C17" s="56">
        <v>2.1992650470653796E-2</v>
      </c>
      <c r="D17" s="56">
        <v>-3.356570853136287E-2</v>
      </c>
      <c r="E17" s="47">
        <v>-4250738.7560352087</v>
      </c>
    </row>
    <row r="18" spans="1:5" ht="18" customHeight="1" x14ac:dyDescent="0.35">
      <c r="A18" s="43">
        <v>2027</v>
      </c>
      <c r="B18" s="150">
        <v>125083137.17038579</v>
      </c>
      <c r="C18" s="56">
        <v>2.2016336955513527E-2</v>
      </c>
      <c r="D18" s="56">
        <v>-3.3711359690077658E-2</v>
      </c>
      <c r="E18" s="47">
        <v>-4363833.3851899058</v>
      </c>
    </row>
    <row r="19" spans="1:5" ht="18" customHeight="1" x14ac:dyDescent="0.35">
      <c r="A19" s="43">
        <v>2028</v>
      </c>
      <c r="B19" s="150">
        <v>127840632.84807594</v>
      </c>
      <c r="C19" s="56">
        <v>2.2045303148528594E-2</v>
      </c>
      <c r="D19" s="56">
        <v>-3.3932663444409039E-2</v>
      </c>
      <c r="E19" s="47">
        <v>-4490342.4479918778</v>
      </c>
    </row>
    <row r="20" spans="1:5" ht="18" customHeight="1" x14ac:dyDescent="0.35">
      <c r="A20" s="43">
        <v>2029</v>
      </c>
      <c r="B20" s="150">
        <v>130655509.28533074</v>
      </c>
      <c r="C20" s="56">
        <v>2.2018636598897023E-2</v>
      </c>
      <c r="D20" s="56">
        <v>-3.4292494020179753E-2</v>
      </c>
      <c r="E20" s="47">
        <v>-4639606.9649730623</v>
      </c>
    </row>
    <row r="21" spans="1:5" ht="18" customHeight="1" x14ac:dyDescent="0.35">
      <c r="A21" s="43">
        <v>2030</v>
      </c>
      <c r="B21" s="150">
        <v>133523145.82944784</v>
      </c>
      <c r="C21" s="56">
        <v>2.1948072146384945E-2</v>
      </c>
      <c r="D21" s="56">
        <v>-3.4555315718042712E-2</v>
      </c>
      <c r="E21" s="47">
        <v>-4779076.973461628</v>
      </c>
    </row>
    <row r="22" spans="1:5" ht="18" customHeight="1" x14ac:dyDescent="0.35">
      <c r="A22" s="43">
        <v>2031</v>
      </c>
      <c r="B22" s="150">
        <v>136440133.86915323</v>
      </c>
      <c r="C22" s="56">
        <v>2.1846310028010629E-2</v>
      </c>
      <c r="D22" s="56">
        <v>-3.4745950163945993E-2</v>
      </c>
      <c r="E22" s="47">
        <v>-4911393.1120878756</v>
      </c>
    </row>
    <row r="23" spans="1:5" ht="18" customHeight="1" x14ac:dyDescent="0.35">
      <c r="A23" s="43">
        <v>2032</v>
      </c>
      <c r="B23" s="150">
        <v>139429657.84992284</v>
      </c>
      <c r="C23" s="56">
        <v>2.1910884253723895E-2</v>
      </c>
      <c r="D23" s="56">
        <v>-3.4808560658353582E-2</v>
      </c>
      <c r="E23" s="47">
        <v>-5028376.2422851324</v>
      </c>
    </row>
    <row r="24" spans="1:5" ht="18.600000000000001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288</v>
      </c>
      <c r="B25" s="3"/>
      <c r="C25" s="3"/>
    </row>
    <row r="26" spans="1:5" ht="21.75" customHeight="1" x14ac:dyDescent="0.35">
      <c r="A26" s="30" t="s">
        <v>276</v>
      </c>
      <c r="B26" s="3"/>
      <c r="C26" s="3"/>
    </row>
    <row r="27" spans="1:5" ht="21.75" customHeight="1" x14ac:dyDescent="0.35">
      <c r="A27" s="30" t="s">
        <v>290</v>
      </c>
      <c r="B27" s="165"/>
      <c r="C27" s="165"/>
    </row>
    <row r="28" spans="1:5" ht="21.75" customHeight="1" x14ac:dyDescent="0.35">
      <c r="A28" s="30" t="s">
        <v>289</v>
      </c>
      <c r="B28" s="165"/>
      <c r="C28" s="165"/>
    </row>
    <row r="29" spans="1:5" ht="21.75" customHeight="1" x14ac:dyDescent="0.35">
      <c r="A29" s="30"/>
      <c r="B29" s="165"/>
      <c r="C29" s="165"/>
    </row>
    <row r="30" spans="1:5" ht="21.75" customHeight="1" x14ac:dyDescent="0.35">
      <c r="A30" s="235" t="str">
        <f>Headings!F39</f>
        <v>Page 39</v>
      </c>
      <c r="B30" s="238"/>
      <c r="C30" s="238"/>
      <c r="D30" s="238"/>
      <c r="E30" s="237"/>
    </row>
    <row r="33" spans="1:2" ht="21.75" customHeight="1" x14ac:dyDescent="0.35">
      <c r="A33" s="227"/>
      <c r="B33" s="7"/>
    </row>
    <row r="34" spans="1:2" ht="21.75" customHeight="1" x14ac:dyDescent="0.35">
      <c r="A34" s="227"/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</f>
        <v>July 2023 Countywide New Construction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1983503613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3406198290</v>
      </c>
      <c r="C6" s="45">
        <v>0.71726346636102645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4994659235</v>
      </c>
      <c r="C7" s="45">
        <v>0.46634423769850453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6111997054</v>
      </c>
      <c r="C8" s="45">
        <v>0.22370651658681173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8438451607.000001</v>
      </c>
      <c r="C9" s="45">
        <v>0.38063738127580593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9789738887</v>
      </c>
      <c r="C10" s="45">
        <v>0.16013450606021817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11561210136</v>
      </c>
      <c r="C11" s="45">
        <v>0.18095183839401208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11025221474</v>
      </c>
      <c r="C12" s="45">
        <v>-4.6360948005867098E-2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10610155850</v>
      </c>
      <c r="C13" s="45">
        <v>-3.7646919381966182E-2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10199660966</v>
      </c>
      <c r="C14" s="45">
        <v>-3.8688864688071423E-2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10398469580</v>
      </c>
      <c r="C15" s="50">
        <v>1.9491688465206547E-2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9883047442.3581314</v>
      </c>
      <c r="C16" s="45">
        <v>-4.9567115014041208E-2</v>
      </c>
      <c r="D16" s="46">
        <v>2.9003256529047672E-3</v>
      </c>
      <c r="E16" s="47">
        <v>28581161.35049057</v>
      </c>
    </row>
    <row r="17" spans="1:5" s="53" customFormat="1" ht="18" customHeight="1" x14ac:dyDescent="0.35">
      <c r="A17" s="43">
        <v>2025</v>
      </c>
      <c r="B17" s="44">
        <v>9415046415.6591415</v>
      </c>
      <c r="C17" s="45">
        <v>-4.7353918862431676E-2</v>
      </c>
      <c r="D17" s="46">
        <v>-7.4314114651817809E-3</v>
      </c>
      <c r="E17" s="47">
        <v>-70490930.991308212</v>
      </c>
    </row>
    <row r="18" spans="1:5" s="53" customFormat="1" ht="18" customHeight="1" x14ac:dyDescent="0.35">
      <c r="A18" s="43">
        <v>2026</v>
      </c>
      <c r="B18" s="44">
        <v>10008907947.6395</v>
      </c>
      <c r="C18" s="45">
        <v>6.3075794399977125E-2</v>
      </c>
      <c r="D18" s="46">
        <v>-8.5468023665783432E-3</v>
      </c>
      <c r="E18" s="47">
        <v>-86281589.829900742</v>
      </c>
    </row>
    <row r="19" spans="1:5" s="53" customFormat="1" ht="18" customHeight="1" x14ac:dyDescent="0.35">
      <c r="A19" s="43">
        <v>2027</v>
      </c>
      <c r="B19" s="44">
        <v>10468839137.660799</v>
      </c>
      <c r="C19" s="45">
        <v>4.5952185036307602E-2</v>
      </c>
      <c r="D19" s="46">
        <v>-9.5950243363318588E-3</v>
      </c>
      <c r="E19" s="47">
        <v>-101421912.01300049</v>
      </c>
    </row>
    <row r="20" spans="1:5" s="53" customFormat="1" ht="18" customHeight="1" x14ac:dyDescent="0.35">
      <c r="A20" s="43">
        <v>2028</v>
      </c>
      <c r="B20" s="44">
        <v>11007191013.926701</v>
      </c>
      <c r="C20" s="45">
        <v>5.1424218978513458E-2</v>
      </c>
      <c r="D20" s="46">
        <v>-1.5295336196833875E-2</v>
      </c>
      <c r="E20" s="47">
        <v>-170973788.7200985</v>
      </c>
    </row>
    <row r="21" spans="1:5" s="53" customFormat="1" ht="18" customHeight="1" x14ac:dyDescent="0.35">
      <c r="A21" s="43">
        <v>2029</v>
      </c>
      <c r="B21" s="44">
        <v>11559359831.282299</v>
      </c>
      <c r="C21" s="45">
        <v>5.0164371332974467E-2</v>
      </c>
      <c r="D21" s="46">
        <v>-2.7110411199305684E-2</v>
      </c>
      <c r="E21" s="47">
        <v>-322111575.49040031</v>
      </c>
    </row>
    <row r="22" spans="1:5" s="53" customFormat="1" ht="18" customHeight="1" x14ac:dyDescent="0.35">
      <c r="A22" s="43">
        <v>2030</v>
      </c>
      <c r="B22" s="44">
        <v>12092032930.0061</v>
      </c>
      <c r="C22" s="45">
        <v>4.6081539678543892E-2</v>
      </c>
      <c r="D22" s="46">
        <v>-1.9423866139698598E-2</v>
      </c>
      <c r="E22" s="47">
        <v>-239526560.84400177</v>
      </c>
    </row>
    <row r="23" spans="1:5" s="53" customFormat="1" ht="18" customHeight="1" x14ac:dyDescent="0.35">
      <c r="A23" s="43">
        <v>2031</v>
      </c>
      <c r="B23" s="44">
        <v>12668241081.2983</v>
      </c>
      <c r="C23" s="45">
        <v>4.765188406511478E-2</v>
      </c>
      <c r="D23" s="46">
        <v>-1.0204541869542338E-2</v>
      </c>
      <c r="E23" s="47">
        <v>-130606374.74710083</v>
      </c>
    </row>
    <row r="24" spans="1:5" s="53" customFormat="1" ht="18" customHeight="1" x14ac:dyDescent="0.35">
      <c r="A24" s="43">
        <v>2032</v>
      </c>
      <c r="B24" s="44">
        <v>13362297665.499599</v>
      </c>
      <c r="C24" s="45">
        <v>5.4787131042675963E-2</v>
      </c>
      <c r="D24" s="46">
        <v>1.0327112738255373E-3</v>
      </c>
      <c r="E24" s="47">
        <v>13785159.353899002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145</v>
      </c>
      <c r="B26" s="3"/>
      <c r="C26" s="3"/>
    </row>
    <row r="27" spans="1:5" ht="21.75" customHeight="1" x14ac:dyDescent="0.35">
      <c r="A27" s="113" t="s">
        <v>168</v>
      </c>
      <c r="B27" s="3"/>
      <c r="C27" s="3"/>
    </row>
    <row r="28" spans="1:5" ht="21.75" customHeight="1" x14ac:dyDescent="0.35">
      <c r="A28" s="111"/>
      <c r="B28" s="3"/>
      <c r="C28" s="3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</f>
        <v>Page 4</v>
      </c>
      <c r="B30" s="238"/>
      <c r="C30" s="238"/>
      <c r="D30" s="238"/>
      <c r="E30" s="237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2.5" customHeight="1" x14ac:dyDescent="0.35">
      <c r="A1" s="236" t="str">
        <f>Headings!E40</f>
        <v>July 2023 Emergency Medical Services (EMS) Property Tax Forecast</v>
      </c>
      <c r="B1" s="241"/>
      <c r="C1" s="241"/>
      <c r="D1" s="241"/>
      <c r="E1" s="241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93870870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113541014.793615</v>
      </c>
      <c r="C6" s="46">
        <v>0.2095447159871322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116769207</v>
      </c>
      <c r="C7" s="46">
        <v>2.8431947805406921E-2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119879727</v>
      </c>
      <c r="C8" s="46">
        <v>2.6638187240579647E-2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123483769</v>
      </c>
      <c r="C9" s="46">
        <v>3.0063815544057793E-2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127489160</v>
      </c>
      <c r="C10" s="46">
        <v>3.2436578770121516E-2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69">
        <v>131539324</v>
      </c>
      <c r="C11" s="56">
        <v>3.1768693118693347E-2</v>
      </c>
      <c r="D11" s="45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169415530</v>
      </c>
      <c r="C12" s="56">
        <v>0.28794587693030871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173903481</v>
      </c>
      <c r="C13" s="56">
        <v>2.6490788654381259E-2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178625807</v>
      </c>
      <c r="C14" s="56">
        <v>2.7154867590028386E-2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183314814</v>
      </c>
      <c r="C15" s="57">
        <v>2.6250445435356484E-2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186969995.47920427</v>
      </c>
      <c r="C16" s="56">
        <v>1.993936768909621E-2</v>
      </c>
      <c r="D16" s="46">
        <v>-5.4351497478011268E-5</v>
      </c>
      <c r="E16" s="47">
        <v>-10162.651593089104</v>
      </c>
    </row>
    <row r="17" spans="1:7" ht="18" customHeight="1" x14ac:dyDescent="0.35">
      <c r="A17" s="43">
        <v>2025</v>
      </c>
      <c r="B17" s="44">
        <v>191012640.85124773</v>
      </c>
      <c r="C17" s="56">
        <v>2.1621893725151775E-2</v>
      </c>
      <c r="D17" s="46">
        <v>2.8903964323867548E-4</v>
      </c>
      <c r="E17" s="47">
        <v>55194.272232979536</v>
      </c>
    </row>
    <row r="18" spans="1:7" s="129" customFormat="1" ht="18" customHeight="1" x14ac:dyDescent="0.35">
      <c r="A18" s="43">
        <v>2026</v>
      </c>
      <c r="B18" s="150" t="s">
        <v>79</v>
      </c>
      <c r="C18" s="86" t="s">
        <v>79</v>
      </c>
      <c r="D18" s="157" t="s">
        <v>79</v>
      </c>
      <c r="E18" s="76" t="s">
        <v>79</v>
      </c>
    </row>
    <row r="19" spans="1:7" s="149" customFormat="1" ht="18" customHeight="1" x14ac:dyDescent="0.35">
      <c r="A19" s="43">
        <v>2027</v>
      </c>
      <c r="B19" s="150" t="s">
        <v>79</v>
      </c>
      <c r="C19" s="86" t="s">
        <v>79</v>
      </c>
      <c r="D19" s="157" t="s">
        <v>79</v>
      </c>
      <c r="E19" s="76" t="s">
        <v>79</v>
      </c>
    </row>
    <row r="20" spans="1:7" s="151" customFormat="1" ht="18" customHeight="1" x14ac:dyDescent="0.35">
      <c r="A20" s="43">
        <v>2028</v>
      </c>
      <c r="B20" s="150" t="s">
        <v>79</v>
      </c>
      <c r="C20" s="86" t="s">
        <v>79</v>
      </c>
      <c r="D20" s="157" t="s">
        <v>79</v>
      </c>
      <c r="E20" s="76" t="s">
        <v>79</v>
      </c>
    </row>
    <row r="21" spans="1:7" s="162" customFormat="1" ht="18" customHeight="1" x14ac:dyDescent="0.35">
      <c r="A21" s="43">
        <v>2029</v>
      </c>
      <c r="B21" s="150" t="s">
        <v>79</v>
      </c>
      <c r="C21" s="86" t="s">
        <v>79</v>
      </c>
      <c r="D21" s="157" t="s">
        <v>79</v>
      </c>
      <c r="E21" s="76" t="s">
        <v>79</v>
      </c>
    </row>
    <row r="22" spans="1:7" s="165" customFormat="1" ht="18" customHeight="1" x14ac:dyDescent="0.35">
      <c r="A22" s="43">
        <v>2030</v>
      </c>
      <c r="B22" s="150" t="s">
        <v>79</v>
      </c>
      <c r="C22" s="86" t="s">
        <v>79</v>
      </c>
      <c r="D22" s="157" t="s">
        <v>79</v>
      </c>
      <c r="E22" s="76" t="s">
        <v>79</v>
      </c>
    </row>
    <row r="23" spans="1:7" s="165" customFormat="1" ht="18" customHeight="1" x14ac:dyDescent="0.35">
      <c r="A23" s="43">
        <v>2031</v>
      </c>
      <c r="B23" s="150" t="s">
        <v>79</v>
      </c>
      <c r="C23" s="86" t="s">
        <v>79</v>
      </c>
      <c r="D23" s="157" t="s">
        <v>79</v>
      </c>
      <c r="E23" s="76" t="s">
        <v>79</v>
      </c>
    </row>
    <row r="24" spans="1:7" s="165" customFormat="1" ht="18" customHeight="1" x14ac:dyDescent="0.35">
      <c r="A24" s="43">
        <v>2032</v>
      </c>
      <c r="B24" s="150" t="s">
        <v>79</v>
      </c>
      <c r="C24" s="86" t="s">
        <v>79</v>
      </c>
      <c r="D24" s="157" t="s">
        <v>79</v>
      </c>
      <c r="E24" s="76" t="s">
        <v>79</v>
      </c>
    </row>
    <row r="25" spans="1:7" ht="21.75" customHeight="1" x14ac:dyDescent="0.35">
      <c r="A25" s="25" t="s">
        <v>4</v>
      </c>
      <c r="B25" s="3"/>
      <c r="C25" s="3"/>
    </row>
    <row r="26" spans="1:7" ht="21.75" customHeight="1" x14ac:dyDescent="0.35">
      <c r="A26" s="30" t="s">
        <v>255</v>
      </c>
      <c r="B26" s="3"/>
      <c r="C26" s="3"/>
      <c r="G26" s="165"/>
    </row>
    <row r="27" spans="1:7" s="165" customFormat="1" ht="21.75" customHeight="1" x14ac:dyDescent="0.35">
      <c r="A27" s="72" t="s">
        <v>256</v>
      </c>
      <c r="B27" s="3"/>
      <c r="C27" s="3"/>
    </row>
    <row r="28" spans="1:7" ht="21.75" customHeight="1" x14ac:dyDescent="0.35">
      <c r="A28" s="30" t="s">
        <v>248</v>
      </c>
      <c r="B28" s="3"/>
      <c r="C28" s="3"/>
    </row>
    <row r="29" spans="1:7" ht="21.75" customHeight="1" x14ac:dyDescent="0.35">
      <c r="A29" s="30" t="s">
        <v>247</v>
      </c>
      <c r="B29" s="19"/>
      <c r="C29" s="19"/>
    </row>
    <row r="30" spans="1:7" ht="21.75" customHeight="1" x14ac:dyDescent="0.35">
      <c r="A30" s="235" t="str">
        <f>Headings!F40</f>
        <v>Page 40</v>
      </c>
      <c r="B30" s="238"/>
      <c r="C30" s="238"/>
      <c r="D30" s="238"/>
      <c r="E30" s="237"/>
    </row>
    <row r="31" spans="1:7" ht="21.75" customHeight="1" x14ac:dyDescent="0.35">
      <c r="A31" s="19"/>
      <c r="B31" s="19"/>
      <c r="C31" s="1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K38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Headings!E41</f>
        <v>July 2023 Conservation Futures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Headings!E53</f>
        <v>% Change from March 2023 Forecast</v>
      </c>
      <c r="E4" s="33" t="str">
        <f>Headings!F53</f>
        <v>% Change from March 2023 Forecast</v>
      </c>
    </row>
    <row r="5" spans="1:5" s="53" customFormat="1" ht="18" customHeight="1" x14ac:dyDescent="0.35">
      <c r="A5" s="38">
        <v>2013</v>
      </c>
      <c r="B5" s="39">
        <v>17566647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17955638</v>
      </c>
      <c r="C6" s="56">
        <v>2.2143724980640878E-2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18389600</v>
      </c>
      <c r="C7" s="46">
        <v>2.4168564770575163E-2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18877155</v>
      </c>
      <c r="C8" s="46">
        <v>2.6512539696350146E-2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19443654</v>
      </c>
      <c r="C9" s="46">
        <v>3.0009765772437635E-2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20072804</v>
      </c>
      <c r="C10" s="46">
        <v>3.2357601096995481E-2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20712946</v>
      </c>
      <c r="C11" s="46">
        <v>3.189101034414521E-2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21297118</v>
      </c>
      <c r="C12" s="46">
        <v>2.8203230964827464E-2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21858694</v>
      </c>
      <c r="C13" s="46">
        <v>2.6368638235464426E-2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22426573</v>
      </c>
      <c r="C14" s="46">
        <v>2.5979548457927049E-2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54620651</v>
      </c>
      <c r="C15" s="55">
        <v>1.4355326602954452</v>
      </c>
      <c r="D15" s="46">
        <v>1.172580033070858E-9</v>
      </c>
      <c r="E15" s="47">
        <v>6.4047090709209442E-2</v>
      </c>
    </row>
    <row r="16" spans="1:5" s="53" customFormat="1" ht="18" customHeight="1" thickTop="1" x14ac:dyDescent="0.35">
      <c r="A16" s="43">
        <v>2024</v>
      </c>
      <c r="B16" s="44">
        <v>50632992.52205763</v>
      </c>
      <c r="C16" s="46">
        <v>-7.3006425315992107E-2</v>
      </c>
      <c r="D16" s="214">
        <v>-3.3813702464169704E-2</v>
      </c>
      <c r="E16" s="224">
        <v>-1772007.0636252165</v>
      </c>
    </row>
    <row r="17" spans="1:11" ht="18" customHeight="1" x14ac:dyDescent="0.35">
      <c r="A17" s="43">
        <v>2025</v>
      </c>
      <c r="B17" s="44">
        <v>52273190.371668383</v>
      </c>
      <c r="C17" s="46">
        <v>3.2393855624792911E-2</v>
      </c>
      <c r="D17" s="46">
        <v>-4.6082566528334867E-3</v>
      </c>
      <c r="E17" s="47">
        <v>-242003.49149475992</v>
      </c>
    </row>
    <row r="18" spans="1:11" s="129" customFormat="1" ht="18" customHeight="1" x14ac:dyDescent="0.35">
      <c r="A18" s="43">
        <v>2026</v>
      </c>
      <c r="B18" s="44">
        <v>54568770.522129558</v>
      </c>
      <c r="C18" s="46">
        <v>4.3915057300680127E-2</v>
      </c>
      <c r="D18" s="46">
        <v>3.1312102700080668E-3</v>
      </c>
      <c r="E18" s="47">
        <v>170332.94640948623</v>
      </c>
    </row>
    <row r="19" spans="1:11" s="149" customFormat="1" ht="18" customHeight="1" x14ac:dyDescent="0.35">
      <c r="A19" s="43">
        <v>2027</v>
      </c>
      <c r="B19" s="44">
        <v>55862024.272100799</v>
      </c>
      <c r="C19" s="46">
        <v>2.3699521495482045E-2</v>
      </c>
      <c r="D19" s="46">
        <v>-1.1067396627539861E-4</v>
      </c>
      <c r="E19" s="47">
        <v>-6183.156104773283</v>
      </c>
    </row>
    <row r="20" spans="1:11" s="151" customFormat="1" ht="18" customHeight="1" x14ac:dyDescent="0.35">
      <c r="A20" s="43">
        <v>2028</v>
      </c>
      <c r="B20" s="44">
        <v>57093822.01575873</v>
      </c>
      <c r="C20" s="46">
        <v>2.2050717991491275E-2</v>
      </c>
      <c r="D20" s="46">
        <v>-3.3888248533064935E-4</v>
      </c>
      <c r="E20" s="47">
        <v>-19354.655255399644</v>
      </c>
    </row>
    <row r="21" spans="1:11" s="162" customFormat="1" ht="18" customHeight="1" x14ac:dyDescent="0.35">
      <c r="A21" s="43">
        <v>2029</v>
      </c>
      <c r="B21" s="44">
        <v>58351237.186717279</v>
      </c>
      <c r="C21" s="46">
        <v>2.2023664322410985E-2</v>
      </c>
      <c r="D21" s="46">
        <v>-7.1252899607010534E-4</v>
      </c>
      <c r="E21" s="47">
        <v>-41606.594357006252</v>
      </c>
    </row>
    <row r="22" spans="1:11" s="165" customFormat="1" ht="18" customHeight="1" x14ac:dyDescent="0.35">
      <c r="A22" s="43">
        <v>2030</v>
      </c>
      <c r="B22" s="44">
        <v>59632516.561429717</v>
      </c>
      <c r="C22" s="46">
        <v>2.1958049845841154E-2</v>
      </c>
      <c r="D22" s="46">
        <v>-9.8170746738834858E-4</v>
      </c>
      <c r="E22" s="47">
        <v>-58599.214093573391</v>
      </c>
    </row>
    <row r="23" spans="1:11" s="165" customFormat="1" ht="18" customHeight="1" x14ac:dyDescent="0.35">
      <c r="A23" s="43">
        <v>2031</v>
      </c>
      <c r="B23" s="44">
        <v>60935698.955780752</v>
      </c>
      <c r="C23" s="46">
        <v>2.185355355594587E-2</v>
      </c>
      <c r="D23" s="46">
        <v>-1.177178865926054E-3</v>
      </c>
      <c r="E23" s="47">
        <v>-71816.758161105216</v>
      </c>
    </row>
    <row r="24" spans="1:11" s="165" customFormat="1" ht="18" customHeight="1" x14ac:dyDescent="0.35">
      <c r="A24" s="43">
        <v>2032</v>
      </c>
      <c r="B24" s="44">
        <v>62271453.169794858</v>
      </c>
      <c r="C24" s="46">
        <v>2.1920717032940296E-2</v>
      </c>
      <c r="D24" s="46">
        <v>-1.2398254828941413E-3</v>
      </c>
      <c r="E24" s="47">
        <v>-77301.574959263206</v>
      </c>
    </row>
    <row r="25" spans="1:11" ht="21.75" customHeight="1" x14ac:dyDescent="0.35">
      <c r="A25" s="25" t="s">
        <v>4</v>
      </c>
      <c r="B25" s="3"/>
      <c r="C25" s="3"/>
      <c r="K25" s="165"/>
    </row>
    <row r="26" spans="1:11" s="165" customFormat="1" ht="21.75" customHeight="1" x14ac:dyDescent="0.35">
      <c r="A26" s="30" t="s">
        <v>255</v>
      </c>
      <c r="B26" s="3"/>
      <c r="C26" s="3"/>
    </row>
    <row r="27" spans="1:11" s="165" customFormat="1" ht="21.75" customHeight="1" x14ac:dyDescent="0.35">
      <c r="A27" s="72" t="s">
        <v>256</v>
      </c>
      <c r="B27" s="3"/>
      <c r="C27" s="3"/>
    </row>
    <row r="28" spans="1:11" s="29" customFormat="1" ht="21.75" customHeight="1" x14ac:dyDescent="0.35">
      <c r="A28" s="30" t="s">
        <v>270</v>
      </c>
    </row>
    <row r="29" spans="1:11" ht="21.75" customHeight="1" x14ac:dyDescent="0.35">
      <c r="A29" s="30" t="s">
        <v>271</v>
      </c>
    </row>
    <row r="30" spans="1:11" ht="21.75" customHeight="1" x14ac:dyDescent="0.35">
      <c r="A30" s="235" t="str">
        <f>Headings!F41</f>
        <v>Page 41</v>
      </c>
      <c r="B30" s="238"/>
      <c r="C30" s="238"/>
      <c r="D30" s="238"/>
      <c r="E30" s="237"/>
    </row>
    <row r="32" spans="1:11" ht="21.75" customHeight="1" x14ac:dyDescent="0.35">
      <c r="B32" s="7"/>
    </row>
    <row r="33" spans="1:2" ht="21.75" customHeight="1" x14ac:dyDescent="0.35">
      <c r="B33" s="7"/>
    </row>
    <row r="34" spans="1:2" ht="21.75" customHeight="1" x14ac:dyDescent="0.35">
      <c r="A34" s="6"/>
      <c r="B34" s="7"/>
    </row>
    <row r="35" spans="1:2" ht="21.75" customHeight="1" x14ac:dyDescent="0.35">
      <c r="A35" s="6"/>
      <c r="B35" s="6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Headings!E42</f>
        <v>July 2023 Unincorporated Area/Roads Property Tax Levy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39">
        <v>71721037.701000005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81182066</v>
      </c>
      <c r="C6" s="45">
        <v>0.13191426954030372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82424494.000000134</v>
      </c>
      <c r="C7" s="45">
        <v>1.5304217559579447E-2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87678035</v>
      </c>
      <c r="C8" s="45">
        <v>6.3737619062603557E-2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89353349</v>
      </c>
      <c r="C9" s="45">
        <v>1.9107567819009574E-2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91211126</v>
      </c>
      <c r="C10" s="45">
        <v>2.0791352767314919E-2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92987997</v>
      </c>
      <c r="C11" s="45">
        <v>1.9480858069880647E-2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94573079</v>
      </c>
      <c r="C12" s="45">
        <v>1.7046092518801181E-2</v>
      </c>
      <c r="D12" s="46">
        <v>0</v>
      </c>
      <c r="E12" s="47">
        <v>0</v>
      </c>
    </row>
    <row r="13" spans="1:5" s="53" customFormat="1" ht="18" customHeight="1" x14ac:dyDescent="0.35">
      <c r="A13" s="43">
        <v>2022</v>
      </c>
      <c r="B13" s="44">
        <v>96531490</v>
      </c>
      <c r="C13" s="45">
        <v>2.0707912026423525E-2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2023</v>
      </c>
      <c r="B14" s="49">
        <v>98705742</v>
      </c>
      <c r="C14" s="50">
        <v>2.2523758827300844E-2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2024</v>
      </c>
      <c r="B15" s="44">
        <v>100006314.56781214</v>
      </c>
      <c r="C15" s="45">
        <v>1.3176260483530378E-2</v>
      </c>
      <c r="D15" s="46">
        <v>-6.0428346758123475E-5</v>
      </c>
      <c r="E15" s="47">
        <v>-6043.5814583450556</v>
      </c>
    </row>
    <row r="16" spans="1:5" s="53" customFormat="1" ht="18" customHeight="1" x14ac:dyDescent="0.35">
      <c r="A16" s="43">
        <v>2025</v>
      </c>
      <c r="B16" s="44">
        <v>101731196.03583096</v>
      </c>
      <c r="C16" s="45">
        <v>1.7247725560861626E-2</v>
      </c>
      <c r="D16" s="46">
        <v>2.275171418424371E-4</v>
      </c>
      <c r="E16" s="47">
        <v>23140.326137423515</v>
      </c>
    </row>
    <row r="17" spans="1:5" s="53" customFormat="1" ht="18" customHeight="1" x14ac:dyDescent="0.35">
      <c r="A17" s="43">
        <v>2026</v>
      </c>
      <c r="B17" s="44">
        <v>103513947.29522431</v>
      </c>
      <c r="C17" s="45">
        <v>1.7524135455612377E-2</v>
      </c>
      <c r="D17" s="46">
        <v>1.4624921257033741E-4</v>
      </c>
      <c r="E17" s="47">
        <v>15136.619563281536</v>
      </c>
    </row>
    <row r="18" spans="1:5" s="53" customFormat="1" ht="18" customHeight="1" x14ac:dyDescent="0.35">
      <c r="A18" s="43">
        <v>2027</v>
      </c>
      <c r="B18" s="44">
        <v>105308365.31049031</v>
      </c>
      <c r="C18" s="45">
        <v>1.7335036119802139E-2</v>
      </c>
      <c r="D18" s="46">
        <v>-7.6738790138475288E-5</v>
      </c>
      <c r="E18" s="47">
        <v>-8081.8567373007536</v>
      </c>
    </row>
    <row r="19" spans="1:5" s="53" customFormat="1" ht="18" customHeight="1" x14ac:dyDescent="0.35">
      <c r="A19" s="43">
        <v>2028</v>
      </c>
      <c r="B19" s="44">
        <v>107139081.03108592</v>
      </c>
      <c r="C19" s="45">
        <v>1.7384333288223974E-2</v>
      </c>
      <c r="D19" s="46">
        <v>-3.9976776454031526E-4</v>
      </c>
      <c r="E19" s="47">
        <v>-42847.880119949579</v>
      </c>
    </row>
    <row r="20" spans="1:5" s="53" customFormat="1" ht="18" customHeight="1" x14ac:dyDescent="0.35">
      <c r="A20" s="43">
        <v>2029</v>
      </c>
      <c r="B20" s="44">
        <v>108905150.69642141</v>
      </c>
      <c r="C20" s="45">
        <v>1.6483897830177119E-2</v>
      </c>
      <c r="D20" s="46">
        <v>-7.6721864226814152E-4</v>
      </c>
      <c r="E20" s="47">
        <v>-83618.215306937695</v>
      </c>
    </row>
    <row r="21" spans="1:5" s="53" customFormat="1" ht="18" customHeight="1" x14ac:dyDescent="0.35">
      <c r="A21" s="43">
        <v>2030</v>
      </c>
      <c r="B21" s="44">
        <v>110829127.08702247</v>
      </c>
      <c r="C21" s="45">
        <v>1.7666532558815673E-2</v>
      </c>
      <c r="D21" s="46">
        <v>-9.7865559508958366E-4</v>
      </c>
      <c r="E21" s="47">
        <v>-108569.79776264727</v>
      </c>
    </row>
    <row r="22" spans="1:5" s="53" customFormat="1" ht="18" customHeight="1" x14ac:dyDescent="0.35">
      <c r="A22" s="43">
        <v>2031</v>
      </c>
      <c r="B22" s="44">
        <v>112777764.7360597</v>
      </c>
      <c r="C22" s="45">
        <v>1.7582360343839643E-2</v>
      </c>
      <c r="D22" s="46">
        <v>-1.1818945265119618E-3</v>
      </c>
      <c r="E22" s="47">
        <v>-133449.14566864073</v>
      </c>
    </row>
    <row r="23" spans="1:5" s="53" customFormat="1" ht="18" customHeight="1" x14ac:dyDescent="0.35">
      <c r="A23" s="43">
        <v>2032</v>
      </c>
      <c r="B23" s="44">
        <v>114768075.61624642</v>
      </c>
      <c r="C23" s="45">
        <v>1.7648078810967416E-2</v>
      </c>
      <c r="D23" s="46">
        <v>-1.3044128265479182E-3</v>
      </c>
      <c r="E23" s="47">
        <v>-149900.48202350736</v>
      </c>
    </row>
    <row r="24" spans="1:5" ht="18" customHeight="1" x14ac:dyDescent="0.35">
      <c r="A24" s="25" t="s">
        <v>4</v>
      </c>
      <c r="B24" s="3"/>
      <c r="C24" s="3"/>
    </row>
    <row r="25" spans="1:5" ht="21.75" customHeight="1" x14ac:dyDescent="0.35">
      <c r="A25" s="30" t="s">
        <v>255</v>
      </c>
      <c r="B25" s="3"/>
      <c r="C25" s="3"/>
    </row>
    <row r="26" spans="1:5" ht="21.75" customHeight="1" x14ac:dyDescent="0.35">
      <c r="A26" s="72" t="s">
        <v>256</v>
      </c>
      <c r="B26" s="3"/>
      <c r="C26" s="3"/>
    </row>
    <row r="27" spans="1:5" ht="21.75" customHeight="1" x14ac:dyDescent="0.35">
      <c r="A27" s="30" t="s">
        <v>176</v>
      </c>
      <c r="B27" s="19"/>
      <c r="C27" s="19"/>
    </row>
    <row r="28" spans="1:5" ht="21.75" customHeight="1" x14ac:dyDescent="0.35">
      <c r="A28" s="30" t="s">
        <v>183</v>
      </c>
    </row>
    <row r="29" spans="1:5" ht="21.75" customHeight="1" x14ac:dyDescent="0.35">
      <c r="A29" s="72" t="s">
        <v>184</v>
      </c>
    </row>
    <row r="30" spans="1:5" ht="21.75" customHeight="1" x14ac:dyDescent="0.35">
      <c r="A30" s="235" t="str">
        <f>Headings!F42</f>
        <v>Page 42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M32"/>
  <sheetViews>
    <sheetView zoomScale="75" zoomScaleNormal="75" workbookViewId="0">
      <selection activeCell="A24" sqref="A24:E24"/>
    </sheetView>
  </sheetViews>
  <sheetFormatPr defaultColWidth="10.7265625" defaultRowHeight="21.75" customHeight="1" x14ac:dyDescent="0.35"/>
  <cols>
    <col min="1" max="1" width="7.7265625" style="94" customWidth="1"/>
    <col min="2" max="2" width="15.26953125" style="94" customWidth="1"/>
    <col min="3" max="3" width="17.6328125" style="94" customWidth="1"/>
    <col min="4" max="4" width="15.81640625" style="94" customWidth="1"/>
    <col min="5" max="5" width="17.7265625" style="95" customWidth="1"/>
    <col min="6" max="6" width="10.7265625" style="95"/>
    <col min="7" max="7" width="19.6328125" style="95" bestFit="1" customWidth="1"/>
    <col min="8" max="9" width="12" style="95" bestFit="1" customWidth="1"/>
    <col min="10" max="12" width="10.7265625" style="95"/>
    <col min="13" max="13" width="19.08984375" style="95" bestFit="1" customWidth="1"/>
    <col min="14" max="16384" width="10.7265625" style="95"/>
  </cols>
  <sheetData>
    <row r="1" spans="1:13" ht="23.4" x14ac:dyDescent="0.35">
      <c r="A1" s="236" t="str">
        <f>Headings!E43</f>
        <v xml:space="preserve">July 2023 UAL/Roads Property Tax Annexation Addendum </v>
      </c>
      <c r="B1" s="237"/>
      <c r="C1" s="237"/>
      <c r="D1" s="237"/>
      <c r="E1" s="237"/>
    </row>
    <row r="2" spans="1:13" ht="21.75" customHeight="1" x14ac:dyDescent="0.35">
      <c r="A2" s="236" t="s">
        <v>85</v>
      </c>
      <c r="B2" s="237"/>
      <c r="C2" s="237"/>
      <c r="D2" s="237"/>
      <c r="E2" s="237"/>
    </row>
    <row r="4" spans="1:13" s="22" customFormat="1" ht="66" customHeight="1" x14ac:dyDescent="0.35">
      <c r="A4" s="21" t="s">
        <v>108</v>
      </c>
      <c r="B4" s="32" t="s">
        <v>162</v>
      </c>
      <c r="C4" s="33" t="s">
        <v>160</v>
      </c>
      <c r="D4" s="103" t="s">
        <v>163</v>
      </c>
      <c r="E4" s="104" t="s">
        <v>161</v>
      </c>
      <c r="L4" s="197"/>
      <c r="M4" s="200"/>
    </row>
    <row r="5" spans="1:13" s="53" customFormat="1" ht="18" customHeight="1" x14ac:dyDescent="0.35">
      <c r="A5" s="38">
        <v>2015</v>
      </c>
      <c r="B5" s="61">
        <v>2.2500000000000004</v>
      </c>
      <c r="C5" s="174"/>
      <c r="D5" s="41"/>
      <c r="E5" s="51"/>
      <c r="L5" s="198"/>
      <c r="M5" s="95"/>
    </row>
    <row r="6" spans="1:13" s="53" customFormat="1" ht="18" customHeight="1" x14ac:dyDescent="0.35">
      <c r="A6" s="43">
        <v>2016</v>
      </c>
      <c r="B6" s="62">
        <v>2.25</v>
      </c>
      <c r="C6" s="134"/>
      <c r="D6" s="44"/>
      <c r="E6" s="69"/>
      <c r="L6" s="198"/>
      <c r="M6" s="95"/>
    </row>
    <row r="7" spans="1:13" s="53" customFormat="1" ht="18" customHeight="1" x14ac:dyDescent="0.35">
      <c r="A7" s="43">
        <v>2017</v>
      </c>
      <c r="B7" s="62">
        <v>2.2455655768266811</v>
      </c>
      <c r="C7" s="154"/>
      <c r="D7" s="44"/>
      <c r="E7" s="69"/>
      <c r="L7" s="198"/>
      <c r="M7" s="95"/>
    </row>
    <row r="8" spans="1:13" s="53" customFormat="1" ht="18" x14ac:dyDescent="0.35">
      <c r="A8" s="43">
        <v>2018</v>
      </c>
      <c r="B8" s="62">
        <v>2.0511364005976622</v>
      </c>
      <c r="C8" s="133"/>
      <c r="D8" s="44"/>
      <c r="E8" s="69"/>
    </row>
    <row r="9" spans="1:13" s="53" customFormat="1" ht="18" x14ac:dyDescent="0.35">
      <c r="A9" s="43">
        <v>2019</v>
      </c>
      <c r="B9" s="62">
        <v>1.8752308294757656</v>
      </c>
      <c r="C9" s="133"/>
      <c r="D9" s="44"/>
      <c r="E9" s="69"/>
    </row>
    <row r="10" spans="1:13" s="53" customFormat="1" ht="18" customHeight="1" x14ac:dyDescent="0.35">
      <c r="A10" s="43">
        <v>2020</v>
      </c>
      <c r="B10" s="62">
        <v>1.8242398454505373</v>
      </c>
      <c r="C10" s="158"/>
      <c r="D10" s="44"/>
      <c r="E10" s="69"/>
    </row>
    <row r="11" spans="1:13" s="58" customFormat="1" ht="18" customHeight="1" x14ac:dyDescent="0.35">
      <c r="A11" s="43">
        <v>2021</v>
      </c>
      <c r="B11" s="62">
        <v>1.8260027675439234</v>
      </c>
      <c r="C11" s="158"/>
      <c r="D11" s="44"/>
      <c r="E11" s="69"/>
    </row>
    <row r="12" spans="1:13" s="53" customFormat="1" ht="18" customHeight="1" thickBot="1" x14ac:dyDescent="0.4">
      <c r="A12" s="48">
        <v>2022</v>
      </c>
      <c r="B12" s="67">
        <v>1.6012</v>
      </c>
      <c r="C12" s="163"/>
      <c r="D12" s="49"/>
      <c r="E12" s="68"/>
    </row>
    <row r="13" spans="1:13" s="53" customFormat="1" ht="18" customHeight="1" thickTop="1" x14ac:dyDescent="0.35">
      <c r="A13" s="43">
        <v>2023</v>
      </c>
      <c r="B13" s="62">
        <v>1.24031</v>
      </c>
      <c r="C13" s="158"/>
      <c r="D13" s="44"/>
      <c r="E13" s="69"/>
    </row>
    <row r="14" spans="1:13" s="53" customFormat="1" ht="18" customHeight="1" x14ac:dyDescent="0.35">
      <c r="A14" s="43">
        <v>2024</v>
      </c>
      <c r="B14" s="62">
        <v>1.4348538110954503</v>
      </c>
      <c r="C14" s="171"/>
      <c r="D14" s="44"/>
      <c r="E14" s="69"/>
      <c r="G14" s="120"/>
    </row>
    <row r="15" spans="1:13" ht="18" customHeight="1" x14ac:dyDescent="0.35">
      <c r="A15" s="43">
        <v>2025</v>
      </c>
      <c r="B15" s="62">
        <v>1.4232090837003402</v>
      </c>
      <c r="C15" s="158"/>
      <c r="D15" s="44"/>
      <c r="E15" s="69"/>
      <c r="G15" s="121"/>
    </row>
    <row r="16" spans="1:13" ht="37.799999999999997" customHeight="1" x14ac:dyDescent="0.35">
      <c r="A16" s="43">
        <v>2026</v>
      </c>
      <c r="B16" s="62">
        <v>1.4045967119544733</v>
      </c>
      <c r="C16" s="199"/>
      <c r="D16" s="201"/>
      <c r="E16" s="69"/>
      <c r="G16" s="205"/>
    </row>
    <row r="17" spans="1:7" ht="18" customHeight="1" x14ac:dyDescent="0.35">
      <c r="A17" s="215">
        <v>2027</v>
      </c>
      <c r="B17" s="216">
        <v>1.4260076361577447</v>
      </c>
      <c r="C17" s="217" t="s">
        <v>273</v>
      </c>
      <c r="D17" s="218">
        <v>3075445414.2234964</v>
      </c>
      <c r="E17" s="219"/>
      <c r="G17" s="121"/>
    </row>
    <row r="18" spans="1:7" ht="20.399999999999999" x14ac:dyDescent="0.35">
      <c r="A18" s="215">
        <v>2028</v>
      </c>
      <c r="B18" s="216">
        <v>1.4394001563208985</v>
      </c>
      <c r="C18" s="217" t="s">
        <v>251</v>
      </c>
      <c r="D18" s="220">
        <v>3198366715.2093482</v>
      </c>
      <c r="E18" s="221"/>
      <c r="G18" s="121"/>
    </row>
    <row r="19" spans="1:7" s="162" customFormat="1" ht="72" x14ac:dyDescent="0.35">
      <c r="A19" s="215">
        <v>2029</v>
      </c>
      <c r="B19" s="216">
        <v>1.6541825741557594</v>
      </c>
      <c r="C19" s="217" t="s">
        <v>272</v>
      </c>
      <c r="D19" s="223" t="s">
        <v>291</v>
      </c>
      <c r="E19" s="222"/>
      <c r="G19" s="121"/>
    </row>
    <row r="20" spans="1:7" s="165" customFormat="1" ht="18" customHeight="1" x14ac:dyDescent="0.35">
      <c r="A20" s="43">
        <v>2030</v>
      </c>
      <c r="B20" s="62">
        <v>1.5905650389003279</v>
      </c>
      <c r="C20" s="97"/>
      <c r="D20" s="44"/>
      <c r="E20" s="98"/>
    </row>
    <row r="21" spans="1:7" s="165" customFormat="1" ht="18" customHeight="1" x14ac:dyDescent="0.35">
      <c r="A21" s="43">
        <v>2031</v>
      </c>
      <c r="B21" s="62">
        <v>1.546535724656436</v>
      </c>
      <c r="C21" s="97"/>
      <c r="D21" s="44"/>
      <c r="E21" s="98"/>
    </row>
    <row r="22" spans="1:7" s="165" customFormat="1" ht="18" customHeight="1" x14ac:dyDescent="0.35">
      <c r="A22" s="43">
        <v>2032</v>
      </c>
      <c r="B22" s="62">
        <v>1.4969451240638967</v>
      </c>
      <c r="C22" s="97"/>
      <c r="D22" s="44"/>
      <c r="E22" s="98"/>
      <c r="G22" s="121"/>
    </row>
    <row r="23" spans="1:7" ht="21.75" customHeight="1" x14ac:dyDescent="0.35">
      <c r="A23" s="87"/>
      <c r="G23" s="121"/>
    </row>
    <row r="24" spans="1:7" ht="21.75" customHeight="1" x14ac:dyDescent="0.35">
      <c r="A24" s="235" t="str">
        <f>Headings!H43</f>
        <v>Page 43</v>
      </c>
      <c r="B24" s="237"/>
      <c r="C24" s="237"/>
      <c r="D24" s="237"/>
      <c r="E24" s="237"/>
      <c r="G24" s="121"/>
    </row>
    <row r="27" spans="1:7" ht="21.75" customHeight="1" x14ac:dyDescent="0.35">
      <c r="B27" s="7"/>
      <c r="C27" s="7"/>
    </row>
    <row r="29" spans="1:7" ht="21.75" customHeight="1" x14ac:dyDescent="0.35">
      <c r="A29" s="6"/>
      <c r="B29" s="6"/>
      <c r="C29" s="6"/>
    </row>
    <row r="30" spans="1:7" ht="21.75" customHeight="1" x14ac:dyDescent="0.35">
      <c r="A30" s="6"/>
      <c r="B30" s="6"/>
      <c r="C30" s="6"/>
    </row>
    <row r="31" spans="1:7" ht="21.75" customHeight="1" x14ac:dyDescent="0.35">
      <c r="A31" s="6"/>
      <c r="B31" s="6"/>
      <c r="C31" s="6"/>
    </row>
    <row r="32" spans="1:7" ht="21.75" customHeight="1" x14ac:dyDescent="0.35">
      <c r="A32" s="6"/>
      <c r="B32" s="6"/>
      <c r="C32" s="6"/>
    </row>
  </sheetData>
  <mergeCells count="3">
    <mergeCell ref="A1:E1"/>
    <mergeCell ref="A2:E2"/>
    <mergeCell ref="A24:E24"/>
  </mergeCells>
  <pageMargins left="0.75" right="0.75" top="1" bottom="1" header="0.5" footer="0.5"/>
  <pageSetup scale="98" orientation="portrait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Headings!E44</f>
        <v>July 2023 Flood District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41346031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52104009</v>
      </c>
      <c r="C6" s="46">
        <v>0.26019372935699692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53571768</v>
      </c>
      <c r="C7" s="46">
        <v>2.8169790159525032E-2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55124711</v>
      </c>
      <c r="C8" s="46">
        <v>2.8988085664822583E-2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55124711</v>
      </c>
      <c r="C9" s="46">
        <v>0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57037253</v>
      </c>
      <c r="C10" s="46">
        <v>3.4694821347907023E-2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58404026</v>
      </c>
      <c r="C11" s="46">
        <v>2.3962812514831233E-2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58829811</v>
      </c>
      <c r="C12" s="46">
        <v>7.2903364572847185E-3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58486420</v>
      </c>
      <c r="C13" s="46">
        <v>-5.837023681752096E-3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58596032</v>
      </c>
      <c r="C14" s="46">
        <v>1.8741444595171686E-3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58880026</v>
      </c>
      <c r="C15" s="55">
        <v>4.8466421753610156E-3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59543870.000000007</v>
      </c>
      <c r="C16" s="46">
        <v>1.1274519477963763E-2</v>
      </c>
      <c r="D16" s="46">
        <v>3.2229377233683465E-5</v>
      </c>
      <c r="E16" s="47">
        <v>1919.0000000074506</v>
      </c>
    </row>
    <row r="17" spans="1:5" ht="18" customHeight="1" x14ac:dyDescent="0.35">
      <c r="A17" s="43">
        <v>2025</v>
      </c>
      <c r="B17" s="44">
        <v>60233834.000000007</v>
      </c>
      <c r="C17" s="46">
        <v>1.1587490030460001E-2</v>
      </c>
      <c r="D17" s="46">
        <v>3.3680124577961656E-4</v>
      </c>
      <c r="E17" s="47">
        <v>20280.000000014901</v>
      </c>
    </row>
    <row r="18" spans="1:5" s="129" customFormat="1" ht="18" customHeight="1" x14ac:dyDescent="0.35">
      <c r="A18" s="43">
        <v>2026</v>
      </c>
      <c r="B18" s="44">
        <v>60952535.000000007</v>
      </c>
      <c r="C18" s="46">
        <v>1.1931848801123968E-2</v>
      </c>
      <c r="D18" s="46">
        <v>2.8994893843004022E-4</v>
      </c>
      <c r="E18" s="47">
        <v>17668.000000022352</v>
      </c>
    </row>
    <row r="19" spans="1:5" s="149" customFormat="1" ht="18" customHeight="1" x14ac:dyDescent="0.35">
      <c r="A19" s="43">
        <v>2027</v>
      </c>
      <c r="B19" s="44">
        <v>61681231</v>
      </c>
      <c r="C19" s="46">
        <v>1.1955138535255205E-2</v>
      </c>
      <c r="D19" s="46">
        <v>1.3813240449067621E-4</v>
      </c>
      <c r="E19" s="47">
        <v>8519.0000000149012</v>
      </c>
    </row>
    <row r="20" spans="1:5" s="151" customFormat="1" ht="18" customHeight="1" x14ac:dyDescent="0.35">
      <c r="A20" s="43">
        <v>2028</v>
      </c>
      <c r="B20" s="44">
        <v>62420452.000000007</v>
      </c>
      <c r="C20" s="46">
        <v>1.1984537079034796E-2</v>
      </c>
      <c r="D20" s="46">
        <v>-9.1836462535299646E-5</v>
      </c>
      <c r="E20" s="47">
        <v>-5732.9999999776483</v>
      </c>
    </row>
    <row r="21" spans="1:5" s="162" customFormat="1" ht="18" customHeight="1" x14ac:dyDescent="0.35">
      <c r="A21" s="43">
        <v>2029</v>
      </c>
      <c r="B21" s="44">
        <v>63166849.000000007</v>
      </c>
      <c r="C21" s="46">
        <v>1.1957571213998985E-2</v>
      </c>
      <c r="D21" s="46">
        <v>-4.6608738384401605E-4</v>
      </c>
      <c r="E21" s="47">
        <v>-29454.999999970198</v>
      </c>
    </row>
    <row r="22" spans="1:5" s="165" customFormat="1" ht="18" customHeight="1" x14ac:dyDescent="0.35">
      <c r="A22" s="43">
        <v>2030</v>
      </c>
      <c r="B22" s="44">
        <v>63917762.000000007</v>
      </c>
      <c r="C22" s="46">
        <v>1.1887770434773515E-2</v>
      </c>
      <c r="D22" s="46">
        <v>-7.3881005587084214E-4</v>
      </c>
      <c r="E22" s="47">
        <v>-47257.999999977648</v>
      </c>
    </row>
    <row r="23" spans="1:5" s="165" customFormat="1" ht="18" customHeight="1" x14ac:dyDescent="0.35">
      <c r="A23" s="43">
        <v>2031</v>
      </c>
      <c r="B23" s="44">
        <v>64671122.000000007</v>
      </c>
      <c r="C23" s="46">
        <v>1.178639514944213E-2</v>
      </c>
      <c r="D23" s="46">
        <v>-9.3671179047383202E-4</v>
      </c>
      <c r="E23" s="47">
        <v>-60634.999999985099</v>
      </c>
    </row>
    <row r="24" spans="1:5" s="165" customFormat="1" ht="18" customHeight="1" x14ac:dyDescent="0.35">
      <c r="A24" s="43">
        <v>2032</v>
      </c>
      <c r="B24" s="44">
        <v>65437504</v>
      </c>
      <c r="C24" s="46">
        <v>1.1850451581773891E-2</v>
      </c>
      <c r="D24" s="46">
        <v>-1.0018452859227311E-3</v>
      </c>
      <c r="E24" s="47">
        <v>-65623.999999992549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114</v>
      </c>
      <c r="B26" s="3"/>
      <c r="C26" s="3"/>
    </row>
    <row r="27" spans="1:5" ht="21.75" customHeight="1" x14ac:dyDescent="0.35">
      <c r="A27" s="30" t="s">
        <v>249</v>
      </c>
      <c r="B27" s="3"/>
      <c r="C27" s="3"/>
    </row>
    <row r="28" spans="1:5" ht="21.75" customHeight="1" x14ac:dyDescent="0.35">
      <c r="A28" s="30" t="s">
        <v>231</v>
      </c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Headings!F44</f>
        <v>Page 44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117" customWidth="1"/>
    <col min="2" max="2" width="20.7265625" style="117" customWidth="1"/>
    <col min="3" max="3" width="10.7265625" style="117" customWidth="1"/>
    <col min="4" max="5" width="17.7265625" style="118" customWidth="1"/>
    <col min="6" max="16384" width="10.7265625" style="118"/>
  </cols>
  <sheetData>
    <row r="1" spans="1:5" ht="23.4" x14ac:dyDescent="0.35">
      <c r="A1" s="236" t="str">
        <f>Headings!E45</f>
        <v>July 2023 Marine Levy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1183252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1183252</v>
      </c>
      <c r="C6" s="46">
        <v>0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1183252</v>
      </c>
      <c r="C7" s="46">
        <v>0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1183252</v>
      </c>
      <c r="C8" s="46">
        <v>0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5769754</v>
      </c>
      <c r="C9" s="46">
        <v>3.8761836024785925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5927796</v>
      </c>
      <c r="C10" s="46">
        <v>2.7391462443632886E-2</v>
      </c>
      <c r="D10" s="5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6117419</v>
      </c>
      <c r="C11" s="46">
        <v>3.1988786388735369E-2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6290100</v>
      </c>
      <c r="C12" s="46">
        <v>2.8227754221183732E-2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6461231</v>
      </c>
      <c r="C13" s="46">
        <v>2.7206403713772476E-2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6525843</v>
      </c>
      <c r="C14" s="46">
        <v>9.9999520215265925E-3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6820483</v>
      </c>
      <c r="C15" s="55">
        <v>4.5149722419004057E-2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6965577.8299999991</v>
      </c>
      <c r="C16" s="46">
        <v>2.1273395153979413E-2</v>
      </c>
      <c r="D16" s="46">
        <v>3.1872025696433326E-5</v>
      </c>
      <c r="E16" s="47">
        <v>221.99999999813735</v>
      </c>
    </row>
    <row r="17" spans="1:5" ht="18" customHeight="1" x14ac:dyDescent="0.35">
      <c r="A17" s="43">
        <v>2025</v>
      </c>
      <c r="B17" s="44">
        <v>7115947.6082999995</v>
      </c>
      <c r="C17" s="46">
        <v>2.15875526725684E-2</v>
      </c>
      <c r="D17" s="46">
        <v>3.3347787441750931E-4</v>
      </c>
      <c r="E17" s="47">
        <v>2372.2199999988079</v>
      </c>
    </row>
    <row r="18" spans="1:5" s="129" customFormat="1" ht="18" customHeight="1" x14ac:dyDescent="0.35">
      <c r="A18" s="43">
        <v>2026</v>
      </c>
      <c r="B18" s="44">
        <v>7272013.0843829997</v>
      </c>
      <c r="C18" s="46">
        <v>2.1931791052110405E-2</v>
      </c>
      <c r="D18" s="46">
        <v>2.8706511719422956E-4</v>
      </c>
      <c r="E18" s="47">
        <v>2086.9421999994665</v>
      </c>
    </row>
    <row r="19" spans="1:5" s="149" customFormat="1" ht="18" customHeight="1" x14ac:dyDescent="0.35">
      <c r="A19" s="43">
        <v>2027</v>
      </c>
      <c r="B19" s="44">
        <v>7431671.2152268309</v>
      </c>
      <c r="C19" s="46">
        <v>2.1955149006360308E-2</v>
      </c>
      <c r="D19" s="46">
        <v>1.3670552149513959E-4</v>
      </c>
      <c r="E19" s="47">
        <v>1015.8116220002994</v>
      </c>
    </row>
    <row r="20" spans="1:5" s="151" customFormat="1" ht="18" customHeight="1" x14ac:dyDescent="0.35">
      <c r="A20" s="43">
        <v>2028</v>
      </c>
      <c r="B20" s="44">
        <v>7595052.9273790997</v>
      </c>
      <c r="C20" s="46">
        <v>2.198451834326498E-2</v>
      </c>
      <c r="D20" s="46">
        <v>-9.0975981501317804E-5</v>
      </c>
      <c r="E20" s="47">
        <v>-691.03026177920401</v>
      </c>
    </row>
    <row r="21" spans="1:5" s="162" customFormat="1" ht="18" customHeight="1" x14ac:dyDescent="0.35">
      <c r="A21" s="43">
        <v>2029</v>
      </c>
      <c r="B21" s="44">
        <v>7761821.4566528909</v>
      </c>
      <c r="C21" s="46">
        <v>2.1957520358102389E-2</v>
      </c>
      <c r="D21" s="46">
        <v>-4.6165524133823244E-4</v>
      </c>
      <c r="E21" s="47">
        <v>-3584.9405643967912</v>
      </c>
    </row>
    <row r="22" spans="1:5" s="165" customFormat="1" ht="18" customHeight="1" x14ac:dyDescent="0.35">
      <c r="A22" s="43">
        <v>2030</v>
      </c>
      <c r="B22" s="44">
        <v>7931710.6712194197</v>
      </c>
      <c r="C22" s="46">
        <v>2.1887802433398162E-2</v>
      </c>
      <c r="D22" s="46">
        <v>-7.3168837319104174E-4</v>
      </c>
      <c r="E22" s="47">
        <v>-5807.7899700412527</v>
      </c>
    </row>
    <row r="23" spans="1:5" s="165" customFormat="1" ht="18" customHeight="1" x14ac:dyDescent="0.35">
      <c r="A23" s="43">
        <v>2031</v>
      </c>
      <c r="B23" s="44">
        <v>8104513.7779316138</v>
      </c>
      <c r="C23" s="46">
        <v>2.1786360329458132E-2</v>
      </c>
      <c r="D23" s="46">
        <v>-9.2774051882704711E-4</v>
      </c>
      <c r="E23" s="47">
        <v>-7525.8678697412834</v>
      </c>
    </row>
    <row r="24" spans="1:5" s="165" customFormat="1" ht="18" customHeight="1" x14ac:dyDescent="0.35">
      <c r="A24" s="43">
        <v>2032</v>
      </c>
      <c r="B24" s="44">
        <v>8281600.9157109298</v>
      </c>
      <c r="C24" s="46">
        <v>2.1850433305637518E-2</v>
      </c>
      <c r="D24" s="46">
        <v>-9.9231582353942471E-4</v>
      </c>
      <c r="E24" s="47">
        <v>-8226.1265484392643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3"/>
      <c r="B28" s="118"/>
      <c r="C28" s="118"/>
    </row>
    <row r="29" spans="1:5" ht="21.75" customHeight="1" x14ac:dyDescent="0.35">
      <c r="A29" s="3"/>
      <c r="B29" s="118"/>
      <c r="C29" s="118"/>
    </row>
    <row r="30" spans="1:5" ht="21.75" customHeight="1" x14ac:dyDescent="0.35">
      <c r="A30" s="235" t="str">
        <f>Headings!F45</f>
        <v>Page 45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1:E1"/>
    <mergeCell ref="A2:E2"/>
    <mergeCell ref="A30:E30"/>
  </mergeCells>
  <pageMargins left="0.75" right="0.75" top="1" bottom="1" header="0.5" footer="0.5"/>
  <pageSetup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G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6" t="str">
        <f>Headings!E46</f>
        <v>July 2023 Transit Property Tax Forecast</v>
      </c>
      <c r="B1" s="237"/>
      <c r="C1" s="237"/>
      <c r="D1" s="237"/>
      <c r="E1" s="237"/>
    </row>
    <row r="2" spans="1:7" ht="21.75" customHeight="1" x14ac:dyDescent="0.35">
      <c r="A2" s="236" t="s">
        <v>85</v>
      </c>
      <c r="B2" s="237"/>
      <c r="C2" s="237"/>
      <c r="D2" s="237"/>
      <c r="E2" s="237"/>
    </row>
    <row r="4" spans="1:7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7" s="53" customFormat="1" ht="18" customHeight="1" x14ac:dyDescent="0.35">
      <c r="A5" s="38">
        <v>2013</v>
      </c>
      <c r="B5" s="39">
        <v>23473405</v>
      </c>
      <c r="C5" s="82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2014</v>
      </c>
      <c r="B6" s="44">
        <v>25426081.857224997</v>
      </c>
      <c r="C6" s="46">
        <v>8.3186774872456626E-2</v>
      </c>
      <c r="D6" s="46">
        <v>0</v>
      </c>
      <c r="E6" s="47">
        <v>0</v>
      </c>
      <c r="F6" s="58"/>
      <c r="G6" s="71"/>
    </row>
    <row r="7" spans="1:7" s="53" customFormat="1" ht="18" customHeight="1" x14ac:dyDescent="0.35">
      <c r="A7" s="43">
        <v>2015</v>
      </c>
      <c r="B7" s="44">
        <v>26253065</v>
      </c>
      <c r="C7" s="46">
        <v>3.2524993328455265E-2</v>
      </c>
      <c r="D7" s="46">
        <v>0</v>
      </c>
      <c r="E7" s="47">
        <v>0</v>
      </c>
    </row>
    <row r="8" spans="1:7" s="53" customFormat="1" ht="18" customHeight="1" x14ac:dyDescent="0.35">
      <c r="A8" s="43">
        <v>2016</v>
      </c>
      <c r="B8" s="44">
        <v>26951390</v>
      </c>
      <c r="C8" s="46">
        <v>2.6599751305228514E-2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23315897</v>
      </c>
      <c r="C9" s="46">
        <v>-0.13489074218435482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23641990</v>
      </c>
      <c r="C10" s="46">
        <v>1.3985865523423735E-2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29355710</v>
      </c>
      <c r="C11" s="46">
        <v>0.2416767793235679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30184815</v>
      </c>
      <c r="C12" s="46">
        <v>2.8243397962440797E-2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30985949</v>
      </c>
      <c r="C13" s="46">
        <v>2.6540961075958158E-2</v>
      </c>
      <c r="D13" s="46">
        <v>0</v>
      </c>
      <c r="E13" s="47">
        <v>0</v>
      </c>
    </row>
    <row r="14" spans="1:7" s="53" customFormat="1" ht="18" customHeight="1" x14ac:dyDescent="0.35">
      <c r="A14" s="43">
        <v>2022</v>
      </c>
      <c r="B14" s="44">
        <v>31794564</v>
      </c>
      <c r="C14" s="46">
        <v>2.6096183144172835E-2</v>
      </c>
      <c r="D14" s="46">
        <v>0</v>
      </c>
      <c r="E14" s="47">
        <v>0</v>
      </c>
    </row>
    <row r="15" spans="1:7" s="53" customFormat="1" ht="18" customHeight="1" thickBot="1" x14ac:dyDescent="0.4">
      <c r="A15" s="48">
        <v>2023</v>
      </c>
      <c r="B15" s="49">
        <v>32620449</v>
      </c>
      <c r="C15" s="55">
        <v>2.5975666783793594E-2</v>
      </c>
      <c r="D15" s="55">
        <v>0</v>
      </c>
      <c r="E15" s="77">
        <v>0</v>
      </c>
    </row>
    <row r="16" spans="1:7" s="53" customFormat="1" ht="18" customHeight="1" thickTop="1" x14ac:dyDescent="0.35">
      <c r="A16" s="43">
        <v>2024</v>
      </c>
      <c r="B16" s="44">
        <v>33274483.041271038</v>
      </c>
      <c r="C16" s="46">
        <v>2.0049817256379221E-2</v>
      </c>
      <c r="D16" s="46">
        <v>-5.8188919321633392E-5</v>
      </c>
      <c r="E16" s="47">
        <v>-1936.3188814595342</v>
      </c>
    </row>
    <row r="17" spans="1:5" ht="18" customHeight="1" x14ac:dyDescent="0.35">
      <c r="A17" s="43">
        <v>2025</v>
      </c>
      <c r="B17" s="44">
        <v>33993872.608183637</v>
      </c>
      <c r="C17" s="46">
        <v>2.1619857054437919E-2</v>
      </c>
      <c r="D17" s="46">
        <v>2.8695083477137118E-4</v>
      </c>
      <c r="E17" s="47">
        <v>9751.771842956543</v>
      </c>
    </row>
    <row r="18" spans="1:5" s="129" customFormat="1" ht="18" customHeight="1" x14ac:dyDescent="0.35">
      <c r="A18" s="43">
        <v>2026</v>
      </c>
      <c r="B18" s="44">
        <v>34741105.939703241</v>
      </c>
      <c r="C18" s="46">
        <v>2.1981412360170927E-2</v>
      </c>
      <c r="D18" s="46">
        <v>2.5092751228905641E-4</v>
      </c>
      <c r="E18" s="47">
        <v>8715.3123759701848</v>
      </c>
    </row>
    <row r="19" spans="1:5" s="149" customFormat="1" ht="18" customHeight="1" x14ac:dyDescent="0.35">
      <c r="A19" s="43">
        <v>2027</v>
      </c>
      <c r="B19" s="44">
        <v>35505866.672480375</v>
      </c>
      <c r="C19" s="46">
        <v>2.2013137235885827E-2</v>
      </c>
      <c r="D19" s="46">
        <v>1.0039242897641465E-4</v>
      </c>
      <c r="E19" s="47">
        <v>3564.1623832434416</v>
      </c>
    </row>
    <row r="20" spans="1:5" s="151" customFormat="1" ht="18" customHeight="1" x14ac:dyDescent="0.35">
      <c r="A20" s="43">
        <v>2028</v>
      </c>
      <c r="B20" s="44">
        <v>36288760.742763966</v>
      </c>
      <c r="C20" s="46">
        <v>2.2049710193115635E-2</v>
      </c>
      <c r="D20" s="46">
        <v>-1.2890846724988858E-4</v>
      </c>
      <c r="E20" s="47">
        <v>-4678.531628087163</v>
      </c>
    </row>
    <row r="21" spans="1:5" s="162" customFormat="1" ht="18" customHeight="1" x14ac:dyDescent="0.35">
      <c r="A21" s="43">
        <v>2029</v>
      </c>
      <c r="B21" s="44">
        <v>37087990.139413089</v>
      </c>
      <c r="C21" s="46">
        <v>2.2024157901520125E-2</v>
      </c>
      <c r="D21" s="46">
        <v>-5.0153742431802151E-4</v>
      </c>
      <c r="E21" s="47">
        <v>-18610.348834075034</v>
      </c>
    </row>
    <row r="22" spans="1:5" s="165" customFormat="1" ht="18" customHeight="1" x14ac:dyDescent="0.35">
      <c r="A22" s="43">
        <v>2030</v>
      </c>
      <c r="B22" s="44">
        <v>37902575.028865367</v>
      </c>
      <c r="C22" s="46">
        <v>2.1963575982151262E-2</v>
      </c>
      <c r="D22" s="46">
        <v>-7.6765156582647709E-4</v>
      </c>
      <c r="E22" s="47">
        <v>-29118.323796622455</v>
      </c>
    </row>
    <row r="23" spans="1:5" s="165" customFormat="1" ht="18" customHeight="1" x14ac:dyDescent="0.35">
      <c r="A23" s="43">
        <v>2031</v>
      </c>
      <c r="B23" s="44">
        <v>38730823.14227286</v>
      </c>
      <c r="C23" s="46">
        <v>2.1852027541050312E-2</v>
      </c>
      <c r="D23" s="46">
        <v>-9.6483922404544398E-4</v>
      </c>
      <c r="E23" s="47">
        <v>-37405.107261896133</v>
      </c>
    </row>
    <row r="24" spans="1:5" s="165" customFormat="1" ht="18" customHeight="1" x14ac:dyDescent="0.35">
      <c r="A24" s="43">
        <v>2032</v>
      </c>
      <c r="B24" s="44">
        <v>39579985.24464567</v>
      </c>
      <c r="C24" s="46">
        <v>2.1924710953173276E-2</v>
      </c>
      <c r="D24" s="46">
        <v>-1.0279551426913835E-3</v>
      </c>
      <c r="E24" s="47">
        <v>-40728.316262036562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30" t="s">
        <v>255</v>
      </c>
      <c r="B26" s="3"/>
      <c r="C26" s="3"/>
    </row>
    <row r="27" spans="1:5" ht="21.75" customHeight="1" x14ac:dyDescent="0.35">
      <c r="A27" s="72" t="s">
        <v>256</v>
      </c>
      <c r="B27" s="3"/>
      <c r="C27" s="3"/>
    </row>
    <row r="28" spans="1:5" ht="21.75" customHeight="1" x14ac:dyDescent="0.35">
      <c r="A28" s="3"/>
      <c r="B28" s="19"/>
      <c r="C28" s="19"/>
    </row>
    <row r="29" spans="1:5" ht="21.75" customHeight="1" x14ac:dyDescent="0.35">
      <c r="A29" s="3"/>
      <c r="B29" s="19"/>
      <c r="C29" s="19"/>
    </row>
    <row r="30" spans="1:5" ht="21.75" customHeight="1" x14ac:dyDescent="0.35">
      <c r="A30" s="235" t="str">
        <f>Headings!F46</f>
        <v>Page 46</v>
      </c>
      <c r="B30" s="238"/>
      <c r="C30" s="238"/>
      <c r="D30" s="238"/>
      <c r="E30" s="237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A1:H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+Headings!E47</f>
        <v>July 2023 UTGO Bond Property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s="22" customFormat="1" ht="66" customHeight="1" x14ac:dyDescent="0.35">
      <c r="A4" s="21" t="s">
        <v>108</v>
      </c>
      <c r="B4" s="32" t="s">
        <v>81</v>
      </c>
      <c r="C4" s="32" t="s">
        <v>27</v>
      </c>
      <c r="D4" s="21" t="str">
        <f>Headings!E51</f>
        <v>% Change from March 2023 Forecast</v>
      </c>
      <c r="E4" s="33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21040000</v>
      </c>
      <c r="C5" s="78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19630000</v>
      </c>
      <c r="C6" s="56">
        <v>-6.7015209125475317E-2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11620000</v>
      </c>
      <c r="C7" s="56">
        <v>-0.40804890473764643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16820000</v>
      </c>
      <c r="C8" s="56">
        <v>0.44750430292598975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16880000</v>
      </c>
      <c r="C9" s="56">
        <v>3.5671819262781401E-3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17300000</v>
      </c>
      <c r="C10" s="56">
        <v>2.4881516587677677E-2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17910000</v>
      </c>
      <c r="C11" s="56">
        <v>3.5260115606936315E-2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13620000</v>
      </c>
      <c r="C12" s="56">
        <v>-0.23953098827470687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13950000</v>
      </c>
      <c r="C13" s="56">
        <v>2.4229074889867919E-2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15670000</v>
      </c>
      <c r="C14" s="56">
        <v>0.12329749103942644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17020000</v>
      </c>
      <c r="C15" s="57">
        <v>8.6151882578174854E-2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6270000</v>
      </c>
      <c r="C16" s="56">
        <v>-0.6316098707403055</v>
      </c>
      <c r="D16" s="46">
        <v>0</v>
      </c>
      <c r="E16" s="47">
        <v>0</v>
      </c>
    </row>
    <row r="17" spans="1:8" ht="18" customHeight="1" x14ac:dyDescent="0.35">
      <c r="A17" s="43">
        <v>2025</v>
      </c>
      <c r="B17" s="44">
        <v>9440000</v>
      </c>
      <c r="C17" s="56">
        <v>0.50558213716108447</v>
      </c>
      <c r="D17" s="46">
        <v>0</v>
      </c>
      <c r="E17" s="47">
        <v>0</v>
      </c>
    </row>
    <row r="18" spans="1:8" s="129" customFormat="1" ht="18" customHeight="1" x14ac:dyDescent="0.35">
      <c r="A18" s="43">
        <v>2026</v>
      </c>
      <c r="B18" s="44">
        <v>13410000</v>
      </c>
      <c r="C18" s="56">
        <v>0.42055084745762716</v>
      </c>
      <c r="D18" s="46">
        <v>0</v>
      </c>
      <c r="E18" s="47">
        <v>0</v>
      </c>
    </row>
    <row r="19" spans="1:8" s="149" customFormat="1" ht="18" customHeight="1" x14ac:dyDescent="0.35">
      <c r="A19" s="43">
        <v>2027</v>
      </c>
      <c r="B19" s="44">
        <v>25140000</v>
      </c>
      <c r="C19" s="56">
        <v>0.87472035794183456</v>
      </c>
      <c r="D19" s="46">
        <v>0</v>
      </c>
      <c r="E19" s="47">
        <v>0</v>
      </c>
    </row>
    <row r="20" spans="1:8" s="151" customFormat="1" ht="18" customHeight="1" x14ac:dyDescent="0.35">
      <c r="A20" s="43">
        <v>2028</v>
      </c>
      <c r="B20" s="44">
        <v>39560000</v>
      </c>
      <c r="C20" s="56">
        <v>0.57358790771678603</v>
      </c>
      <c r="D20" s="46">
        <v>0</v>
      </c>
      <c r="E20" s="47">
        <v>0</v>
      </c>
    </row>
    <row r="21" spans="1:8" s="162" customFormat="1" ht="18" customHeight="1" x14ac:dyDescent="0.35">
      <c r="A21" s="43">
        <v>2029</v>
      </c>
      <c r="B21" s="44">
        <v>53970000</v>
      </c>
      <c r="C21" s="56">
        <v>0.36425682507583423</v>
      </c>
      <c r="D21" s="46">
        <v>0</v>
      </c>
      <c r="E21" s="47">
        <v>0</v>
      </c>
    </row>
    <row r="22" spans="1:8" s="165" customFormat="1" ht="18" customHeight="1" x14ac:dyDescent="0.35">
      <c r="A22" s="43">
        <v>2030</v>
      </c>
      <c r="B22" s="44">
        <v>68380000</v>
      </c>
      <c r="C22" s="56">
        <v>0.26700018528812297</v>
      </c>
      <c r="D22" s="46">
        <v>0</v>
      </c>
      <c r="E22" s="47">
        <v>0</v>
      </c>
    </row>
    <row r="23" spans="1:8" s="165" customFormat="1" ht="18" customHeight="1" x14ac:dyDescent="0.35">
      <c r="A23" s="43">
        <v>2031</v>
      </c>
      <c r="B23" s="44">
        <v>82300000</v>
      </c>
      <c r="C23" s="56">
        <v>0.20356829482304772</v>
      </c>
      <c r="D23" s="46">
        <v>0</v>
      </c>
      <c r="E23" s="47">
        <v>0</v>
      </c>
    </row>
    <row r="24" spans="1:8" s="165" customFormat="1" ht="18" customHeight="1" x14ac:dyDescent="0.35">
      <c r="A24" s="43">
        <v>2032</v>
      </c>
      <c r="B24" s="44">
        <v>94910000</v>
      </c>
      <c r="C24" s="56">
        <v>0.15321992709599019</v>
      </c>
      <c r="D24" s="46">
        <v>0</v>
      </c>
      <c r="E24" s="47">
        <v>0</v>
      </c>
    </row>
    <row r="25" spans="1:8" ht="21.75" customHeight="1" x14ac:dyDescent="0.35">
      <c r="A25" s="25" t="s">
        <v>4</v>
      </c>
      <c r="B25" s="3"/>
      <c r="C25" s="3"/>
    </row>
    <row r="26" spans="1:8" ht="21.75" customHeight="1" x14ac:dyDescent="0.35">
      <c r="A26" s="30" t="s">
        <v>123</v>
      </c>
      <c r="B26" s="3"/>
      <c r="C26" s="3"/>
    </row>
    <row r="27" spans="1:8" s="165" customFormat="1" ht="21.75" customHeight="1" x14ac:dyDescent="0.35">
      <c r="A27" s="30" t="s">
        <v>259</v>
      </c>
      <c r="B27" s="3"/>
      <c r="C27" s="3"/>
    </row>
    <row r="28" spans="1:8" ht="21.75" customHeight="1" x14ac:dyDescent="0.35">
      <c r="A28" s="72" t="s">
        <v>258</v>
      </c>
      <c r="B28" s="19"/>
      <c r="C28" s="19"/>
      <c r="H28" s="165"/>
    </row>
    <row r="29" spans="1:8" ht="21.75" customHeight="1" x14ac:dyDescent="0.35">
      <c r="A29" s="3"/>
      <c r="B29" s="19"/>
      <c r="C29" s="19"/>
    </row>
    <row r="30" spans="1:8" ht="21.75" customHeight="1" x14ac:dyDescent="0.35">
      <c r="A30" s="235" t="str">
        <f>+Headings!F47</f>
        <v>Page 47</v>
      </c>
      <c r="B30" s="238"/>
      <c r="C30" s="238"/>
      <c r="D30" s="238"/>
      <c r="E30" s="237"/>
    </row>
    <row r="33" spans="1:8" ht="21.75" customHeight="1" x14ac:dyDescent="0.35">
      <c r="B33" s="7"/>
    </row>
    <row r="34" spans="1:8" ht="21.75" customHeight="1" x14ac:dyDescent="0.35">
      <c r="B34" s="7"/>
      <c r="H34" s="165"/>
    </row>
    <row r="35" spans="1:8" ht="21.75" customHeight="1" x14ac:dyDescent="0.35">
      <c r="A35" s="6"/>
      <c r="B35" s="7"/>
    </row>
    <row r="36" spans="1:8" ht="21.75" customHeight="1" x14ac:dyDescent="0.35">
      <c r="A36" s="6"/>
      <c r="B36" s="6"/>
    </row>
    <row r="37" spans="1:8" ht="21.75" customHeight="1" x14ac:dyDescent="0.35">
      <c r="A37" s="6"/>
      <c r="B37" s="6"/>
    </row>
    <row r="38" spans="1:8" ht="21.75" customHeight="1" x14ac:dyDescent="0.35">
      <c r="A38" s="6"/>
      <c r="B38" s="6"/>
    </row>
    <row r="39" spans="1:8" ht="21.75" customHeight="1" x14ac:dyDescent="0.35">
      <c r="A39" s="6"/>
      <c r="B39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D41"/>
  <sheetViews>
    <sheetView topLeftCell="A4" zoomScale="75" zoomScaleNormal="75" workbookViewId="0">
      <selection activeCell="A5" sqref="A5:D24"/>
    </sheetView>
  </sheetViews>
  <sheetFormatPr defaultColWidth="10.7265625" defaultRowHeight="21.75" customHeight="1" x14ac:dyDescent="0.35"/>
  <cols>
    <col min="1" max="1" width="15.26953125" style="155" customWidth="1"/>
    <col min="2" max="2" width="22.7265625" style="155" customWidth="1"/>
    <col min="3" max="3" width="15.26953125" style="155" customWidth="1"/>
    <col min="4" max="4" width="20.6328125" style="156" customWidth="1"/>
    <col min="5" max="16384" width="10.7265625" style="156"/>
  </cols>
  <sheetData>
    <row r="1" spans="1:4" ht="23.4" x14ac:dyDescent="0.35">
      <c r="A1" s="236" t="str">
        <f>Headings!E48</f>
        <v>July 2023 King County Inflation + Population Index Forecast</v>
      </c>
      <c r="B1" s="236"/>
      <c r="C1" s="236"/>
      <c r="D1" s="236"/>
    </row>
    <row r="2" spans="1:4" ht="21.75" customHeight="1" x14ac:dyDescent="0.35">
      <c r="A2" s="236" t="s">
        <v>85</v>
      </c>
      <c r="B2" s="236"/>
      <c r="C2" s="236"/>
      <c r="D2" s="236"/>
    </row>
    <row r="4" spans="1:4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</row>
    <row r="5" spans="1:4" s="53" customFormat="1" ht="18" customHeight="1" x14ac:dyDescent="0.35">
      <c r="A5" s="38">
        <v>2013</v>
      </c>
      <c r="B5" s="78" t="s">
        <v>79</v>
      </c>
      <c r="C5" s="74" t="s">
        <v>79</v>
      </c>
      <c r="D5" s="82" t="s">
        <v>79</v>
      </c>
    </row>
    <row r="6" spans="1:4" s="53" customFormat="1" ht="18" customHeight="1" x14ac:dyDescent="0.35">
      <c r="A6" s="43">
        <v>2014</v>
      </c>
      <c r="B6" s="86" t="s">
        <v>79</v>
      </c>
      <c r="C6" s="109" t="s">
        <v>79</v>
      </c>
      <c r="D6" s="75" t="s">
        <v>79</v>
      </c>
    </row>
    <row r="7" spans="1:4" s="53" customFormat="1" ht="18" customHeight="1" x14ac:dyDescent="0.35">
      <c r="A7" s="43">
        <v>2015</v>
      </c>
      <c r="B7" s="183">
        <v>1.040051614861903</v>
      </c>
      <c r="C7" s="109" t="s">
        <v>79</v>
      </c>
      <c r="D7" s="75">
        <v>0</v>
      </c>
    </row>
    <row r="8" spans="1:4" s="53" customFormat="1" ht="18" customHeight="1" x14ac:dyDescent="0.35">
      <c r="A8" s="43">
        <v>2016</v>
      </c>
      <c r="B8" s="183">
        <v>1.0301738467655244</v>
      </c>
      <c r="C8" s="45">
        <v>-9.8777680963786363E-3</v>
      </c>
      <c r="D8" s="75">
        <v>0</v>
      </c>
    </row>
    <row r="9" spans="1:4" s="53" customFormat="1" ht="18" customHeight="1" x14ac:dyDescent="0.35">
      <c r="A9" s="43">
        <v>2017</v>
      </c>
      <c r="B9" s="183">
        <v>1.0457617424737218</v>
      </c>
      <c r="C9" s="45">
        <v>1.5587895708197408E-2</v>
      </c>
      <c r="D9" s="75">
        <v>0</v>
      </c>
    </row>
    <row r="10" spans="1:4" s="53" customFormat="1" ht="18" customHeight="1" x14ac:dyDescent="0.35">
      <c r="A10" s="43">
        <v>2018</v>
      </c>
      <c r="B10" s="183">
        <v>1.0518024711957685</v>
      </c>
      <c r="C10" s="45">
        <v>6.0407287220467509E-3</v>
      </c>
      <c r="D10" s="75">
        <v>0</v>
      </c>
    </row>
    <row r="11" spans="1:4" s="53" customFormat="1" ht="18" customHeight="1" x14ac:dyDescent="0.35">
      <c r="A11" s="43">
        <v>2019</v>
      </c>
      <c r="B11" s="183">
        <v>1.0529203196240697</v>
      </c>
      <c r="C11" s="45">
        <v>1.1178484283012047E-3</v>
      </c>
      <c r="D11" s="75">
        <v>0</v>
      </c>
    </row>
    <row r="12" spans="1:4" s="53" customFormat="1" ht="18" customHeight="1" x14ac:dyDescent="0.35">
      <c r="A12" s="43">
        <v>2020</v>
      </c>
      <c r="B12" s="183">
        <v>1.0317000000000001</v>
      </c>
      <c r="C12" s="45">
        <v>-2.1220319624069672E-2</v>
      </c>
      <c r="D12" s="75">
        <v>0</v>
      </c>
    </row>
    <row r="13" spans="1:4" s="53" customFormat="1" ht="18" customHeight="1" x14ac:dyDescent="0.35">
      <c r="A13" s="43">
        <v>2021</v>
      </c>
      <c r="B13" s="183">
        <v>1.0248900000000001</v>
      </c>
      <c r="C13" s="45">
        <v>-6.8099999999999827E-3</v>
      </c>
      <c r="D13" s="75">
        <v>0</v>
      </c>
    </row>
    <row r="14" spans="1:4" s="53" customFormat="1" ht="18" customHeight="1" x14ac:dyDescent="0.35">
      <c r="A14" s="43">
        <v>2022</v>
      </c>
      <c r="B14" s="183">
        <v>1.077</v>
      </c>
      <c r="C14" s="45">
        <v>5.2109999999999879E-2</v>
      </c>
      <c r="D14" s="75">
        <v>0</v>
      </c>
    </row>
    <row r="15" spans="1:4" s="53" customFormat="1" ht="18" customHeight="1" x14ac:dyDescent="0.35">
      <c r="A15" s="43">
        <v>2023</v>
      </c>
      <c r="B15" s="183">
        <v>1.1086</v>
      </c>
      <c r="C15" s="45">
        <v>3.1600000000000072E-2</v>
      </c>
      <c r="D15" s="75">
        <v>0</v>
      </c>
    </row>
    <row r="16" spans="1:4" s="53" customFormat="1" ht="18" customHeight="1" thickBot="1" x14ac:dyDescent="0.4">
      <c r="A16" s="48">
        <v>2024</v>
      </c>
      <c r="B16" s="184">
        <v>1.0575974704506013</v>
      </c>
      <c r="C16" s="50">
        <v>-5.1002529549398767E-2</v>
      </c>
      <c r="D16" s="84">
        <v>-8.1561334070623381E-3</v>
      </c>
    </row>
    <row r="17" spans="1:4" ht="18" customHeight="1" thickTop="1" x14ac:dyDescent="0.35">
      <c r="A17" s="43">
        <v>2025</v>
      </c>
      <c r="B17" s="183">
        <v>1.0381542726363375</v>
      </c>
      <c r="C17" s="45">
        <v>-1.9443197814263735E-2</v>
      </c>
      <c r="D17" s="75">
        <v>-2.235805086360676E-3</v>
      </c>
    </row>
    <row r="18" spans="1:4" ht="18" customHeight="1" x14ac:dyDescent="0.35">
      <c r="A18" s="43">
        <v>2026</v>
      </c>
      <c r="B18" s="183">
        <v>1.0355036484353513</v>
      </c>
      <c r="C18" s="45">
        <v>-2.6506242009862735E-3</v>
      </c>
      <c r="D18" s="75">
        <v>-4.1676594211437212E-4</v>
      </c>
    </row>
    <row r="19" spans="1:4" ht="18" customHeight="1" x14ac:dyDescent="0.35">
      <c r="A19" s="43">
        <v>2027</v>
      </c>
      <c r="B19" s="183">
        <v>1.0359827081814406</v>
      </c>
      <c r="C19" s="45">
        <v>4.7905974608930535E-4</v>
      </c>
      <c r="D19" s="75">
        <v>4.0725374701300332E-4</v>
      </c>
    </row>
    <row r="20" spans="1:4" ht="18" customHeight="1" x14ac:dyDescent="0.35">
      <c r="A20" s="43">
        <v>2028</v>
      </c>
      <c r="B20" s="183">
        <v>1.0344537994689178</v>
      </c>
      <c r="C20" s="45">
        <v>-1.5289087125227585E-3</v>
      </c>
      <c r="D20" s="75">
        <v>1.1057711577675544E-3</v>
      </c>
    </row>
    <row r="21" spans="1:4" s="162" customFormat="1" ht="18" customHeight="1" x14ac:dyDescent="0.35">
      <c r="A21" s="43">
        <v>2029</v>
      </c>
      <c r="B21" s="183">
        <v>1.034565039319765</v>
      </c>
      <c r="C21" s="45">
        <v>1.1123985084715571E-4</v>
      </c>
      <c r="D21" s="75">
        <v>1.4220179106170239E-3</v>
      </c>
    </row>
    <row r="22" spans="1:4" s="165" customFormat="1" ht="18" customHeight="1" x14ac:dyDescent="0.35">
      <c r="A22" s="43">
        <v>2030</v>
      </c>
      <c r="B22" s="183">
        <v>1.0329814615717312</v>
      </c>
      <c r="C22" s="45">
        <v>-1.5835777480337487E-3</v>
      </c>
      <c r="D22" s="75">
        <v>9.4595444459000255E-4</v>
      </c>
    </row>
    <row r="23" spans="1:4" s="165" customFormat="1" ht="18" customHeight="1" x14ac:dyDescent="0.35">
      <c r="A23" s="43">
        <v>2031</v>
      </c>
      <c r="B23" s="183">
        <v>1.0334767261129176</v>
      </c>
      <c r="C23" s="45">
        <v>4.9526454118642427E-4</v>
      </c>
      <c r="D23" s="75">
        <v>1.4835463277824701E-3</v>
      </c>
    </row>
    <row r="24" spans="1:4" s="165" customFormat="1" ht="18" customHeight="1" x14ac:dyDescent="0.35">
      <c r="A24" s="43">
        <v>2032</v>
      </c>
      <c r="B24" s="183">
        <v>1.0338308799626761</v>
      </c>
      <c r="C24" s="45">
        <v>3.5415384975845399E-4</v>
      </c>
      <c r="D24" s="75">
        <v>2.0101196304074254E-3</v>
      </c>
    </row>
    <row r="25" spans="1:4" ht="21.75" customHeight="1" x14ac:dyDescent="0.35">
      <c r="A25" s="25" t="s">
        <v>4</v>
      </c>
      <c r="B25" s="3"/>
      <c r="C25" s="3"/>
      <c r="D25" s="165"/>
    </row>
    <row r="26" spans="1:4" ht="21.75" customHeight="1" x14ac:dyDescent="0.35">
      <c r="A26" s="30" t="s">
        <v>236</v>
      </c>
      <c r="B26" s="3"/>
      <c r="C26" s="3"/>
      <c r="D26" s="165"/>
    </row>
    <row r="27" spans="1:4" ht="21.75" customHeight="1" x14ac:dyDescent="0.35">
      <c r="A27" s="72" t="s">
        <v>238</v>
      </c>
      <c r="B27" s="3"/>
      <c r="C27" s="3"/>
      <c r="D27" s="165"/>
    </row>
    <row r="28" spans="1:4" ht="21.75" customHeight="1" x14ac:dyDescent="0.35">
      <c r="A28" s="72" t="s">
        <v>237</v>
      </c>
      <c r="B28" s="3"/>
      <c r="C28" s="3"/>
      <c r="D28" s="165"/>
    </row>
    <row r="29" spans="1:4" ht="21.75" customHeight="1" x14ac:dyDescent="0.35">
      <c r="A29" s="3"/>
      <c r="B29" s="165"/>
      <c r="C29" s="165"/>
      <c r="D29" s="165"/>
    </row>
    <row r="30" spans="1:4" ht="21.75" customHeight="1" x14ac:dyDescent="0.35">
      <c r="A30" s="235" t="str">
        <f>Headings!H48</f>
        <v>Page 48</v>
      </c>
      <c r="B30" s="235"/>
      <c r="C30" s="235"/>
      <c r="D30" s="235"/>
    </row>
    <row r="32" spans="1:4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1:D1"/>
    <mergeCell ref="A2:D2"/>
    <mergeCell ref="A30:D30"/>
  </mergeCells>
  <pageMargins left="0.75" right="0.75" top="1" bottom="1" header="0.5" footer="0.5"/>
  <pageSetup orientation="portrait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D39"/>
  <sheetViews>
    <sheetView zoomScale="75" zoomScaleNormal="75" workbookViewId="0">
      <selection activeCell="A30" sqref="A30:C30"/>
    </sheetView>
  </sheetViews>
  <sheetFormatPr defaultColWidth="10.7265625" defaultRowHeight="21.75" customHeight="1" x14ac:dyDescent="0.35"/>
  <cols>
    <col min="1" max="1" width="29.08984375" style="135" customWidth="1"/>
    <col min="2" max="3" width="22.453125" style="135" customWidth="1"/>
    <col min="4" max="16384" width="10.7265625" style="136"/>
  </cols>
  <sheetData>
    <row r="1" spans="1:4" ht="21.75" customHeight="1" x14ac:dyDescent="0.35">
      <c r="A1" s="246"/>
      <c r="B1" s="246"/>
      <c r="C1" s="246"/>
    </row>
    <row r="2" spans="1:4" ht="22.5" customHeight="1" x14ac:dyDescent="0.35">
      <c r="A2" s="246" t="s">
        <v>185</v>
      </c>
      <c r="B2" s="246"/>
      <c r="C2" s="246"/>
    </row>
    <row r="4" spans="1:4" s="22" customFormat="1" ht="21.75" customHeight="1" x14ac:dyDescent="0.35">
      <c r="A4" s="145" t="s">
        <v>23</v>
      </c>
      <c r="B4" s="146" t="s">
        <v>82</v>
      </c>
      <c r="C4" s="147" t="s">
        <v>274</v>
      </c>
      <c r="D4" s="137"/>
    </row>
    <row r="5" spans="1:4" s="53" customFormat="1" ht="18" customHeight="1" x14ac:dyDescent="0.35">
      <c r="A5" s="177" t="s">
        <v>232</v>
      </c>
      <c r="B5" s="178">
        <v>44926</v>
      </c>
      <c r="C5" s="179">
        <v>20960.134569936567</v>
      </c>
      <c r="D5" s="58"/>
    </row>
    <row r="6" spans="1:4" s="53" customFormat="1" ht="18" customHeight="1" x14ac:dyDescent="0.35">
      <c r="A6" s="177" t="s">
        <v>251</v>
      </c>
      <c r="B6" s="178">
        <v>45291</v>
      </c>
      <c r="C6" s="179">
        <v>17491.219656793874</v>
      </c>
      <c r="D6" s="58"/>
    </row>
    <row r="7" spans="1:4" s="53" customFormat="1" ht="18" customHeight="1" x14ac:dyDescent="0.35">
      <c r="A7" s="177" t="s">
        <v>253</v>
      </c>
      <c r="B7" s="178">
        <v>45657</v>
      </c>
      <c r="C7" s="179">
        <v>24229.814428301106</v>
      </c>
      <c r="D7" s="228"/>
    </row>
    <row r="8" spans="1:4" s="53" customFormat="1" ht="36" x14ac:dyDescent="0.35">
      <c r="A8" s="196" t="s">
        <v>234</v>
      </c>
      <c r="B8" s="178">
        <v>45657</v>
      </c>
      <c r="C8" s="179">
        <v>23135.538645204775</v>
      </c>
      <c r="D8" s="228"/>
    </row>
    <row r="9" spans="1:4" s="53" customFormat="1" ht="18" x14ac:dyDescent="0.35">
      <c r="A9" s="195" t="s">
        <v>252</v>
      </c>
      <c r="B9" s="142">
        <v>45657</v>
      </c>
      <c r="C9" s="170">
        <v>6696.1182623667091</v>
      </c>
      <c r="D9" s="58"/>
    </row>
    <row r="10" spans="1:4" s="53" customFormat="1" ht="18" customHeight="1" x14ac:dyDescent="0.35">
      <c r="A10" s="141"/>
      <c r="B10" s="96"/>
      <c r="C10" s="45"/>
      <c r="D10" s="58"/>
    </row>
    <row r="11" spans="1:4" s="53" customFormat="1" ht="21.75" customHeight="1" x14ac:dyDescent="0.35">
      <c r="A11" s="144" t="s">
        <v>102</v>
      </c>
      <c r="B11" s="96"/>
      <c r="C11" s="45"/>
      <c r="D11" s="58"/>
    </row>
    <row r="12" spans="1:4" s="53" customFormat="1" ht="18" customHeight="1" x14ac:dyDescent="0.35">
      <c r="A12" s="141" t="s">
        <v>61</v>
      </c>
      <c r="B12" s="96"/>
      <c r="C12" s="45"/>
      <c r="D12" s="58"/>
    </row>
    <row r="13" spans="1:4" s="53" customFormat="1" ht="18" customHeight="1" x14ac:dyDescent="0.35">
      <c r="A13" s="148" t="s">
        <v>265</v>
      </c>
      <c r="B13" s="96"/>
      <c r="C13" s="45"/>
      <c r="D13" s="58"/>
    </row>
    <row r="14" spans="1:4" s="53" customFormat="1" ht="18" customHeight="1" x14ac:dyDescent="0.35">
      <c r="A14" s="141"/>
      <c r="B14" s="96"/>
      <c r="C14" s="45"/>
      <c r="D14" s="58"/>
    </row>
    <row r="15" spans="1:4" s="53" customFormat="1" ht="21.75" customHeight="1" x14ac:dyDescent="0.35">
      <c r="A15" s="144" t="s">
        <v>119</v>
      </c>
      <c r="B15" s="96"/>
      <c r="C15" s="45"/>
      <c r="D15" s="58"/>
    </row>
    <row r="16" spans="1:4" s="53" customFormat="1" ht="18" customHeight="1" x14ac:dyDescent="0.35">
      <c r="A16" s="141" t="s">
        <v>28</v>
      </c>
      <c r="B16" s="96"/>
      <c r="C16" s="45"/>
      <c r="D16" s="58"/>
    </row>
    <row r="17" spans="1:4" s="53" customFormat="1" ht="18" customHeight="1" x14ac:dyDescent="0.35">
      <c r="A17" s="141" t="s">
        <v>181</v>
      </c>
      <c r="B17" s="96"/>
      <c r="C17" s="45"/>
      <c r="D17" s="58"/>
    </row>
    <row r="18" spans="1:4" s="53" customFormat="1" ht="18" customHeight="1" x14ac:dyDescent="0.35">
      <c r="A18" s="148" t="s">
        <v>211</v>
      </c>
      <c r="B18" s="96"/>
      <c r="C18" s="45"/>
      <c r="D18" s="58"/>
    </row>
    <row r="19" spans="1:4" s="53" customFormat="1" ht="18" customHeight="1" x14ac:dyDescent="0.35">
      <c r="A19" s="148" t="s">
        <v>212</v>
      </c>
      <c r="B19" s="96"/>
      <c r="C19" s="45"/>
      <c r="D19" s="58"/>
    </row>
    <row r="20" spans="1:4" s="53" customFormat="1" ht="18" customHeight="1" x14ac:dyDescent="0.35">
      <c r="A20" s="148" t="s">
        <v>277</v>
      </c>
      <c r="B20" s="96"/>
      <c r="C20" s="45"/>
      <c r="D20" s="58"/>
    </row>
    <row r="21" spans="1:4" s="53" customFormat="1" ht="18" customHeight="1" x14ac:dyDescent="0.35">
      <c r="A21" s="141"/>
      <c r="B21" s="96"/>
      <c r="C21" s="45"/>
      <c r="D21" s="58"/>
    </row>
    <row r="22" spans="1:4" s="53" customFormat="1" ht="21.75" customHeight="1" x14ac:dyDescent="0.35">
      <c r="A22" s="144" t="s">
        <v>135</v>
      </c>
      <c r="B22" s="96"/>
      <c r="C22" s="45"/>
      <c r="D22" s="58"/>
    </row>
    <row r="23" spans="1:4" s="53" customFormat="1" ht="18" customHeight="1" x14ac:dyDescent="0.35">
      <c r="A23" s="148" t="s">
        <v>254</v>
      </c>
      <c r="B23" s="138"/>
      <c r="C23" s="109"/>
      <c r="D23" s="58"/>
    </row>
    <row r="24" spans="1:4" ht="18" customHeight="1" x14ac:dyDescent="0.35">
      <c r="A24" s="141" t="s">
        <v>137</v>
      </c>
      <c r="B24" s="138"/>
      <c r="C24" s="109"/>
      <c r="D24" s="10"/>
    </row>
    <row r="25" spans="1:4" ht="18" customHeight="1" x14ac:dyDescent="0.35">
      <c r="A25" s="43"/>
      <c r="B25" s="138"/>
      <c r="C25" s="109"/>
      <c r="D25" s="10"/>
    </row>
    <row r="26" spans="1:4" ht="21.75" customHeight="1" x14ac:dyDescent="0.35">
      <c r="A26" s="143" t="s">
        <v>68</v>
      </c>
      <c r="B26" s="139"/>
      <c r="C26" s="139"/>
      <c r="D26" s="10"/>
    </row>
    <row r="27" spans="1:4" ht="18" customHeight="1" x14ac:dyDescent="0.35">
      <c r="A27" s="140" t="s">
        <v>8</v>
      </c>
      <c r="B27" s="139"/>
      <c r="C27" s="139"/>
      <c r="D27" s="10"/>
    </row>
    <row r="28" spans="1:4" ht="18" customHeight="1" x14ac:dyDescent="0.35">
      <c r="A28" s="140" t="s">
        <v>192</v>
      </c>
      <c r="B28" s="139"/>
      <c r="C28" s="139"/>
      <c r="D28" s="10"/>
    </row>
    <row r="29" spans="1:4" ht="30" customHeight="1" x14ac:dyDescent="0.35">
      <c r="A29" s="3"/>
      <c r="B29" s="136"/>
      <c r="C29" s="136"/>
    </row>
    <row r="30" spans="1:4" ht="21.75" customHeight="1" x14ac:dyDescent="0.35">
      <c r="A30" s="235" t="str">
        <f>Headings!H49</f>
        <v>Page 49</v>
      </c>
      <c r="B30" s="235"/>
      <c r="C30" s="235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23"/>
      <c r="B38" s="6"/>
    </row>
    <row r="39" spans="1:2" ht="21.75" customHeight="1" x14ac:dyDescent="0.35">
      <c r="A39" s="6"/>
      <c r="B39" s="6"/>
    </row>
  </sheetData>
  <mergeCells count="3">
    <mergeCell ref="A1:C1"/>
    <mergeCell ref="A2:C2"/>
    <mergeCell ref="A30:C30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41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Headings!E5</f>
        <v>July 2023 Unincorporated New Construction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198251903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299208000</v>
      </c>
      <c r="C6" s="45">
        <v>0.50923141454031851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251120765</v>
      </c>
      <c r="C7" s="45">
        <v>-0.16071507112109307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311033282</v>
      </c>
      <c r="C8" s="45">
        <v>0.23858049731570397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333644251</v>
      </c>
      <c r="C9" s="45">
        <v>7.2696300712925099E-2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368351577</v>
      </c>
      <c r="C10" s="45">
        <v>0.10402494841728882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451503571</v>
      </c>
      <c r="C11" s="45">
        <v>0.22574083889425012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457269700.00000012</v>
      </c>
      <c r="C12" s="45">
        <v>1.2770948826006379E-2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381854790.00000006</v>
      </c>
      <c r="C13" s="45">
        <v>-0.16492435427057606</v>
      </c>
      <c r="D13" s="46">
        <v>0</v>
      </c>
      <c r="E13" s="47">
        <v>0</v>
      </c>
    </row>
    <row r="14" spans="1:5" s="53" customFormat="1" ht="18" customHeight="1" x14ac:dyDescent="0.35">
      <c r="A14" s="43">
        <v>2022</v>
      </c>
      <c r="B14" s="44">
        <v>460606353.99999988</v>
      </c>
      <c r="C14" s="45">
        <v>0.20623432273823195</v>
      </c>
      <c r="D14" s="46">
        <v>0</v>
      </c>
      <c r="E14" s="47">
        <v>0</v>
      </c>
    </row>
    <row r="15" spans="1:5" s="53" customFormat="1" ht="18" customHeight="1" thickBot="1" x14ac:dyDescent="0.4">
      <c r="A15" s="48">
        <v>2023</v>
      </c>
      <c r="B15" s="49">
        <v>556167110</v>
      </c>
      <c r="C15" s="50">
        <v>0.20746729863826441</v>
      </c>
      <c r="D15" s="55">
        <v>0</v>
      </c>
      <c r="E15" s="77">
        <v>0</v>
      </c>
    </row>
    <row r="16" spans="1:5" s="53" customFormat="1" ht="18" customHeight="1" thickTop="1" x14ac:dyDescent="0.35">
      <c r="A16" s="43">
        <v>2024</v>
      </c>
      <c r="B16" s="44">
        <v>491597545.12918997</v>
      </c>
      <c r="C16" s="45">
        <v>-0.11609741696305997</v>
      </c>
      <c r="D16" s="46">
        <v>4.5862007405794714E-4</v>
      </c>
      <c r="E16" s="47">
        <v>225353.15107500553</v>
      </c>
    </row>
    <row r="17" spans="1:5" ht="18" customHeight="1" x14ac:dyDescent="0.35">
      <c r="A17" s="43">
        <v>2025</v>
      </c>
      <c r="B17" s="44">
        <v>503568252.54212099</v>
      </c>
      <c r="C17" s="45">
        <v>2.4350624879107441E-2</v>
      </c>
      <c r="D17" s="46">
        <v>-4.7159467782836861E-3</v>
      </c>
      <c r="E17" s="47">
        <v>-2386053.5799149871</v>
      </c>
    </row>
    <row r="18" spans="1:5" s="129" customFormat="1" ht="18" customHeight="1" x14ac:dyDescent="0.35">
      <c r="A18" s="43">
        <v>2026</v>
      </c>
      <c r="B18" s="44">
        <v>535331220.10582304</v>
      </c>
      <c r="C18" s="45">
        <v>6.3075794399976015E-2</v>
      </c>
      <c r="D18" s="46">
        <v>-1.0724222867446898E-2</v>
      </c>
      <c r="E18" s="47">
        <v>-5803246.622451067</v>
      </c>
    </row>
    <row r="19" spans="1:5" s="149" customFormat="1" ht="18" customHeight="1" x14ac:dyDescent="0.35">
      <c r="A19" s="43">
        <v>2027</v>
      </c>
      <c r="B19" s="44">
        <v>537544601.24503362</v>
      </c>
      <c r="C19" s="45">
        <v>4.1346012638177054E-3</v>
      </c>
      <c r="D19" s="46">
        <v>-1.2898052964327222E-2</v>
      </c>
      <c r="E19" s="47">
        <v>-7023873.023822546</v>
      </c>
    </row>
    <row r="20" spans="1:5" s="151" customFormat="1" ht="18" customHeight="1" x14ac:dyDescent="0.35">
      <c r="A20" s="43">
        <v>2028</v>
      </c>
      <c r="B20" s="44">
        <v>541902066.66552472</v>
      </c>
      <c r="C20" s="45">
        <v>8.1062397620561555E-3</v>
      </c>
      <c r="D20" s="46">
        <v>-2.1235022845120244E-2</v>
      </c>
      <c r="E20" s="47">
        <v>-11756962.124768972</v>
      </c>
    </row>
    <row r="21" spans="1:5" s="161" customFormat="1" ht="18" customHeight="1" x14ac:dyDescent="0.35">
      <c r="A21" s="43">
        <v>2029</v>
      </c>
      <c r="B21" s="44">
        <v>479077442.44047701</v>
      </c>
      <c r="C21" s="45">
        <v>-0.11593353871415402</v>
      </c>
      <c r="D21" s="46">
        <v>-3.504474771080146E-2</v>
      </c>
      <c r="E21" s="47">
        <v>-17398887.735398114</v>
      </c>
    </row>
    <row r="22" spans="1:5" s="165" customFormat="1" ht="18" customHeight="1" x14ac:dyDescent="0.35">
      <c r="A22" s="43">
        <v>2030</v>
      </c>
      <c r="B22" s="44">
        <v>501154068.613392</v>
      </c>
      <c r="C22" s="45">
        <v>4.608153967854145E-2</v>
      </c>
      <c r="D22" s="46">
        <v>-9.9792222887629123E-3</v>
      </c>
      <c r="E22" s="47">
        <v>-5051538.2749569416</v>
      </c>
    </row>
    <row r="23" spans="1:5" s="165" customFormat="1" ht="18" customHeight="1" x14ac:dyDescent="0.35">
      <c r="A23" s="43">
        <v>2031</v>
      </c>
      <c r="B23" s="44">
        <v>525035004.18971634</v>
      </c>
      <c r="C23" s="45">
        <v>4.7651884065111672E-2</v>
      </c>
      <c r="D23" s="46">
        <v>-5.9262996423041781E-3</v>
      </c>
      <c r="E23" s="47">
        <v>-3130064.4574009776</v>
      </c>
    </row>
    <row r="24" spans="1:5" s="165" customFormat="1" ht="18" customHeight="1" x14ac:dyDescent="0.35">
      <c r="A24" s="43">
        <v>2032</v>
      </c>
      <c r="B24" s="44">
        <v>553800165.76625013</v>
      </c>
      <c r="C24" s="45">
        <v>5.4787131042675741E-2</v>
      </c>
      <c r="D24" s="46">
        <v>2.753935244534933E-3</v>
      </c>
      <c r="E24" s="47">
        <v>1520941.2212988138</v>
      </c>
    </row>
    <row r="25" spans="1:5" s="99" customFormat="1" ht="21.75" customHeight="1" x14ac:dyDescent="0.35">
      <c r="A25" s="25" t="s">
        <v>4</v>
      </c>
      <c r="B25" s="3"/>
      <c r="C25" s="3"/>
    </row>
    <row r="26" spans="1:5" ht="21.75" customHeight="1" x14ac:dyDescent="0.35">
      <c r="A26" s="112" t="s">
        <v>109</v>
      </c>
      <c r="B26" s="3"/>
      <c r="C26" s="3"/>
    </row>
    <row r="27" spans="1:5" ht="21.75" customHeight="1" x14ac:dyDescent="0.35">
      <c r="A27" s="113" t="s">
        <v>169</v>
      </c>
      <c r="B27" s="3"/>
      <c r="C27" s="3"/>
    </row>
    <row r="28" spans="1:5" ht="21.75" customHeight="1" x14ac:dyDescent="0.35">
      <c r="A28" s="111"/>
      <c r="B28" s="3"/>
      <c r="C28" s="3"/>
    </row>
    <row r="29" spans="1:5" ht="21.75" customHeight="1" x14ac:dyDescent="0.35">
      <c r="A29" s="114"/>
      <c r="B29" s="3"/>
      <c r="C29" s="3"/>
    </row>
    <row r="30" spans="1:5" ht="21.75" customHeight="1" x14ac:dyDescent="0.35">
      <c r="A30" s="235" t="str">
        <f>Headings!F5</f>
        <v>Page 5</v>
      </c>
      <c r="B30" s="238"/>
      <c r="C30" s="238"/>
      <c r="D30" s="238"/>
      <c r="E30" s="237"/>
    </row>
    <row r="32" spans="1:5" ht="21.75" customHeight="1" x14ac:dyDescent="0.35">
      <c r="A32" s="3"/>
      <c r="B32" s="3"/>
      <c r="C32" s="3"/>
    </row>
    <row r="35" spans="1:2" ht="21.75" customHeight="1" x14ac:dyDescent="0.35">
      <c r="B35" s="7"/>
    </row>
    <row r="36" spans="1:2" ht="21.75" customHeight="1" x14ac:dyDescent="0.35">
      <c r="B36" s="7"/>
    </row>
    <row r="37" spans="1:2" ht="21.75" customHeight="1" x14ac:dyDescent="0.35">
      <c r="A37" s="6"/>
      <c r="B37" s="7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  <row r="41" spans="1:2" ht="21.75" customHeight="1" x14ac:dyDescent="0.35">
      <c r="A41" s="6"/>
      <c r="B41" s="6"/>
    </row>
  </sheetData>
  <mergeCells count="3">
    <mergeCell ref="A30:E30"/>
    <mergeCell ref="A2:E2"/>
    <mergeCell ref="A1:E1"/>
  </mergeCells>
  <phoneticPr fontId="4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H53"/>
  <sheetViews>
    <sheetView zoomScale="75" zoomScaleNormal="75" workbookViewId="0">
      <selection activeCell="F54" sqref="F54"/>
    </sheetView>
  </sheetViews>
  <sheetFormatPr defaultColWidth="10.7265625" defaultRowHeight="20.399999999999999" x14ac:dyDescent="0.35"/>
  <cols>
    <col min="1" max="2" width="10.7265625" style="12"/>
    <col min="3" max="3" width="34.7265625" style="12" bestFit="1" customWidth="1"/>
    <col min="4" max="4" width="10.7265625" style="12"/>
    <col min="5" max="5" width="57.26953125" style="12" bestFit="1" customWidth="1"/>
    <col min="6" max="6" width="10.7265625" style="12"/>
    <col min="7" max="7" width="30.6328125" style="12" bestFit="1" customWidth="1"/>
    <col min="8" max="8" width="9.453125" style="12" bestFit="1" customWidth="1"/>
    <col min="9" max="16384" width="10.7265625" style="12"/>
  </cols>
  <sheetData>
    <row r="1" spans="1:8" x14ac:dyDescent="0.35">
      <c r="A1" s="204" t="s">
        <v>278</v>
      </c>
      <c r="B1" s="20" t="s">
        <v>89</v>
      </c>
      <c r="C1" s="20" t="s">
        <v>88</v>
      </c>
      <c r="D1" s="20" t="s">
        <v>90</v>
      </c>
      <c r="E1" s="20" t="s">
        <v>91</v>
      </c>
    </row>
    <row r="2" spans="1:8" x14ac:dyDescent="0.35">
      <c r="A2" s="12" t="str">
        <f>A1</f>
        <v>July</v>
      </c>
      <c r="B2" s="12">
        <v>2023</v>
      </c>
      <c r="C2" s="10" t="s">
        <v>60</v>
      </c>
      <c r="D2" s="12" t="s">
        <v>89</v>
      </c>
      <c r="E2" s="12" t="str">
        <f>CONCATENATE(Headings!A2," ",Headings!B2," ",Headings!C2," ",Headings!D2)</f>
        <v>July 2023 Countywide Assessed Value Forecast</v>
      </c>
      <c r="F2" s="12" t="str">
        <f>H2</f>
        <v>Page 2</v>
      </c>
      <c r="G2" s="12" t="str">
        <f>CONCATENATE(A2," ",B2," ",D2," ",H2)</f>
        <v>July 2023 Forecast Page 2</v>
      </c>
      <c r="H2" s="12" t="s">
        <v>62</v>
      </c>
    </row>
    <row r="3" spans="1:8" x14ac:dyDescent="0.35">
      <c r="A3" s="12" t="str">
        <f t="shared" ref="A3:A49" si="0">A2</f>
        <v>July</v>
      </c>
      <c r="B3" s="12">
        <v>2023</v>
      </c>
      <c r="C3" s="10" t="s">
        <v>75</v>
      </c>
      <c r="D3" s="12" t="s">
        <v>89</v>
      </c>
      <c r="E3" s="12" t="str">
        <f>CONCATENATE(Headings!A3," ",Headings!B3," ",Headings!C3," ",Headings!D3)</f>
        <v>July 2023 Unincorporated Assessed Value Forecast</v>
      </c>
      <c r="F3" s="12" t="str">
        <f t="shared" ref="F3:F46" si="1">H3</f>
        <v>Page 3</v>
      </c>
      <c r="G3" s="12" t="str">
        <f t="shared" ref="G3:G46" si="2">CONCATENATE(A3," ",B3," ",D3," ",H3)</f>
        <v>July 2023 Forecast Page 3</v>
      </c>
      <c r="H3" s="12" t="s">
        <v>63</v>
      </c>
    </row>
    <row r="4" spans="1:8" x14ac:dyDescent="0.35">
      <c r="A4" s="12" t="str">
        <f t="shared" si="0"/>
        <v>July</v>
      </c>
      <c r="B4" s="12">
        <v>2023</v>
      </c>
      <c r="C4" s="10" t="s">
        <v>96</v>
      </c>
      <c r="D4" s="12" t="s">
        <v>89</v>
      </c>
      <c r="E4" s="12" t="str">
        <f>CONCATENATE(Headings!A4," ",Headings!B4," ",Headings!C4," ",Headings!D4)</f>
        <v>July 2023 Countywide New Construction Forecast</v>
      </c>
      <c r="F4" s="12" t="str">
        <f t="shared" si="1"/>
        <v>Page 4</v>
      </c>
      <c r="G4" s="12" t="str">
        <f t="shared" si="2"/>
        <v>July 2023 Forecast Page 4</v>
      </c>
      <c r="H4" s="12" t="s">
        <v>64</v>
      </c>
    </row>
    <row r="5" spans="1:8" x14ac:dyDescent="0.35">
      <c r="A5" s="12" t="str">
        <f t="shared" si="0"/>
        <v>July</v>
      </c>
      <c r="B5" s="12">
        <v>2023</v>
      </c>
      <c r="C5" s="10" t="s">
        <v>74</v>
      </c>
      <c r="D5" s="12" t="s">
        <v>89</v>
      </c>
      <c r="E5" s="12" t="str">
        <f>CONCATENATE(Headings!A5," ",Headings!B5," ",Headings!C5," ",Headings!D5)</f>
        <v>July 2023 Unincorporated New Construction Forecast</v>
      </c>
      <c r="F5" s="12" t="str">
        <f t="shared" si="1"/>
        <v>Page 5</v>
      </c>
      <c r="G5" s="12" t="str">
        <f t="shared" si="2"/>
        <v>July 2023 Forecast Page 5</v>
      </c>
      <c r="H5" s="12" t="s">
        <v>65</v>
      </c>
    </row>
    <row r="6" spans="1:8" x14ac:dyDescent="0.35">
      <c r="A6" s="12" t="str">
        <f t="shared" si="0"/>
        <v>July</v>
      </c>
      <c r="B6" s="12">
        <v>2023</v>
      </c>
      <c r="C6" s="10" t="s">
        <v>22</v>
      </c>
      <c r="D6" s="12" t="s">
        <v>89</v>
      </c>
      <c r="E6" s="12" t="str">
        <f>CONCATENATE(Headings!A6," ",Headings!B6," ",Headings!C6," ",Headings!D6)</f>
        <v>July 2023 King County Sales and Use Taxbase Forecast</v>
      </c>
      <c r="F6" s="12" t="str">
        <f t="shared" si="1"/>
        <v>Page 6</v>
      </c>
      <c r="G6" s="12" t="str">
        <f t="shared" si="2"/>
        <v>July 2023 Forecast Page 6</v>
      </c>
      <c r="H6" s="12" t="s">
        <v>15</v>
      </c>
    </row>
    <row r="7" spans="1:8" x14ac:dyDescent="0.35">
      <c r="A7" s="12" t="str">
        <f t="shared" si="0"/>
        <v>July</v>
      </c>
      <c r="B7" s="12">
        <v>2023</v>
      </c>
      <c r="C7" s="10" t="s">
        <v>87</v>
      </c>
      <c r="D7" s="12" t="s">
        <v>89</v>
      </c>
      <c r="E7" s="12" t="str">
        <f>CONCATENATE(Headings!A7," ",Headings!B7," ",Headings!C7," ",Headings!D7)</f>
        <v>July 2023 Local and Option Sales Tax Forecast</v>
      </c>
      <c r="F7" s="12" t="str">
        <f t="shared" si="1"/>
        <v>Page 7</v>
      </c>
      <c r="G7" s="12" t="str">
        <f t="shared" si="2"/>
        <v>July 2023 Forecast Page 7</v>
      </c>
      <c r="H7" s="12" t="s">
        <v>115</v>
      </c>
    </row>
    <row r="8" spans="1:8" x14ac:dyDescent="0.35">
      <c r="A8" s="12" t="str">
        <f t="shared" si="0"/>
        <v>July</v>
      </c>
      <c r="B8" s="12">
        <v>2023</v>
      </c>
      <c r="C8" s="10" t="s">
        <v>43</v>
      </c>
      <c r="D8" s="12" t="s">
        <v>89</v>
      </c>
      <c r="E8" s="12" t="str">
        <f>CONCATENATE(Headings!A8," ",Headings!B8," ",Headings!C8," ",Headings!D8)</f>
        <v>July 2023 Metro Transit Sales Tax Forecast</v>
      </c>
      <c r="F8" s="12" t="str">
        <f t="shared" si="1"/>
        <v>Page 8</v>
      </c>
      <c r="G8" s="12" t="str">
        <f t="shared" si="2"/>
        <v>July 2023 Forecast Page 8</v>
      </c>
      <c r="H8" s="12" t="s">
        <v>116</v>
      </c>
    </row>
    <row r="9" spans="1:8" x14ac:dyDescent="0.35">
      <c r="A9" s="12" t="str">
        <f t="shared" si="0"/>
        <v>July</v>
      </c>
      <c r="B9" s="12">
        <v>2023</v>
      </c>
      <c r="C9" s="10" t="s">
        <v>31</v>
      </c>
      <c r="D9" s="12" t="s">
        <v>89</v>
      </c>
      <c r="E9" s="12" t="str">
        <f>CONCATENATE(Headings!A9," ",Headings!B9," ",Headings!C9," ",Headings!D9)</f>
        <v>July 2023 Mental Health Sales Tax Forecast</v>
      </c>
      <c r="F9" s="12" t="str">
        <f t="shared" si="1"/>
        <v>Page 9</v>
      </c>
      <c r="G9" s="12" t="str">
        <f t="shared" si="2"/>
        <v>July 2023 Forecast Page 9</v>
      </c>
      <c r="H9" s="12" t="s">
        <v>117</v>
      </c>
    </row>
    <row r="10" spans="1:8" x14ac:dyDescent="0.35">
      <c r="A10" s="12" t="str">
        <f t="shared" si="0"/>
        <v>July</v>
      </c>
      <c r="B10" s="12">
        <v>2023</v>
      </c>
      <c r="C10" s="10" t="s">
        <v>86</v>
      </c>
      <c r="D10" s="12" t="s">
        <v>89</v>
      </c>
      <c r="E10" s="12" t="str">
        <f>CONCATENATE(Headings!A10," ",Headings!B10," ",Headings!C10," ",Headings!D10)</f>
        <v>July 2023 Criminal Justice Sales Tax Forecast</v>
      </c>
      <c r="F10" s="12" t="str">
        <f t="shared" si="1"/>
        <v>Page 10</v>
      </c>
      <c r="G10" s="12" t="str">
        <f t="shared" si="2"/>
        <v>July 2023 Forecast Page 10</v>
      </c>
      <c r="H10" s="12" t="s">
        <v>83</v>
      </c>
    </row>
    <row r="11" spans="1:8" x14ac:dyDescent="0.35">
      <c r="A11" s="12" t="str">
        <f t="shared" si="0"/>
        <v>July</v>
      </c>
      <c r="B11" s="12">
        <v>2023</v>
      </c>
      <c r="C11" s="10" t="s">
        <v>239</v>
      </c>
      <c r="D11" s="12" t="s">
        <v>89</v>
      </c>
      <c r="E11" s="12" t="str">
        <f>CONCATENATE(Headings!A11," ",Headings!B11," ",Headings!C11," ",Headings!D11)</f>
        <v>July 2023 Health Through Housing Sales Tax Forecast</v>
      </c>
      <c r="F11" s="12" t="str">
        <f t="shared" ref="F11" si="3">H11</f>
        <v>Page 11</v>
      </c>
      <c r="G11" s="12" t="str">
        <f t="shared" ref="G11" si="4">CONCATENATE(A11," ",B11," ",D11," ",H11)</f>
        <v>July 2023 Forecast Page 11</v>
      </c>
      <c r="H11" s="12" t="s">
        <v>69</v>
      </c>
    </row>
    <row r="12" spans="1:8" x14ac:dyDescent="0.35">
      <c r="A12" s="12" t="str">
        <f t="shared" si="0"/>
        <v>July</v>
      </c>
      <c r="B12" s="12">
        <v>2023</v>
      </c>
      <c r="C12" s="10" t="s">
        <v>100</v>
      </c>
      <c r="D12" s="12" t="s">
        <v>89</v>
      </c>
      <c r="E12" s="12" t="str">
        <f>CONCATENATE(Headings!A12," ",Headings!B12," ",Headings!C12," ",Headings!D12)</f>
        <v>July 2023 Hotel Sales Tax Forecast</v>
      </c>
      <c r="F12" s="12" t="str">
        <f t="shared" si="1"/>
        <v>Page 12</v>
      </c>
      <c r="G12" s="12" t="str">
        <f t="shared" si="2"/>
        <v>July 2023 Forecast Page 12</v>
      </c>
      <c r="H12" s="12" t="s">
        <v>70</v>
      </c>
    </row>
    <row r="13" spans="1:8" x14ac:dyDescent="0.35">
      <c r="A13" s="12" t="str">
        <f t="shared" si="0"/>
        <v>July</v>
      </c>
      <c r="B13" s="12">
        <v>2023</v>
      </c>
      <c r="C13" s="10" t="s">
        <v>214</v>
      </c>
      <c r="D13" s="12" t="s">
        <v>89</v>
      </c>
      <c r="E13" s="12" t="str">
        <f>CONCATENATE(Headings!A13," ",Headings!B13," ",Headings!C13," ",Headings!D13)</f>
        <v>July 2023 Hotel Tax (HB 2015) Forecast</v>
      </c>
      <c r="F13" s="12" t="str">
        <f>H13</f>
        <v>Page 13</v>
      </c>
      <c r="G13" s="12" t="str">
        <f>CONCATENATE(A13," ",B13," ",D13," ",H13)</f>
        <v>July 2023 Forecast Page 13</v>
      </c>
      <c r="H13" s="12" t="s">
        <v>71</v>
      </c>
    </row>
    <row r="14" spans="1:8" x14ac:dyDescent="0.35">
      <c r="A14" s="12" t="str">
        <f t="shared" si="0"/>
        <v>July</v>
      </c>
      <c r="B14" s="12">
        <v>2023</v>
      </c>
      <c r="C14" s="10" t="s">
        <v>95</v>
      </c>
      <c r="D14" s="12" t="s">
        <v>89</v>
      </c>
      <c r="E14" s="12" t="str">
        <f>CONCATENATE(Headings!A14," ",Headings!B14," ",Headings!C14," ",Headings!D14)</f>
        <v>July 2023 Rental Car Sales Tax Forecast</v>
      </c>
      <c r="F14" s="12" t="str">
        <f t="shared" si="1"/>
        <v>Page 14</v>
      </c>
      <c r="G14" s="12" t="str">
        <f t="shared" si="2"/>
        <v>July 2023 Forecast Page 14</v>
      </c>
      <c r="H14" s="12" t="s">
        <v>72</v>
      </c>
    </row>
    <row r="15" spans="1:8" x14ac:dyDescent="0.35">
      <c r="A15" s="12" t="str">
        <f t="shared" si="0"/>
        <v>July</v>
      </c>
      <c r="B15" s="12">
        <v>2023</v>
      </c>
      <c r="C15" s="10" t="s">
        <v>106</v>
      </c>
      <c r="D15" s="12" t="s">
        <v>89</v>
      </c>
      <c r="E15" s="12" t="str">
        <f>CONCATENATE(Headings!A15," ",Headings!B15," ",Headings!C15," ",Headings!D15)</f>
        <v>July 2023 Real Estate Excise Tax (REET 1) Forecast</v>
      </c>
      <c r="F15" s="12" t="str">
        <f t="shared" si="1"/>
        <v>Page 15</v>
      </c>
      <c r="G15" s="12" t="str">
        <f t="shared" si="2"/>
        <v>July 2023 Forecast Page 15</v>
      </c>
      <c r="H15" s="12" t="s">
        <v>73</v>
      </c>
    </row>
    <row r="16" spans="1:8" x14ac:dyDescent="0.35">
      <c r="A16" s="12" t="str">
        <f t="shared" si="0"/>
        <v>July</v>
      </c>
      <c r="B16" s="12">
        <v>2023</v>
      </c>
      <c r="C16" s="10" t="s">
        <v>105</v>
      </c>
      <c r="D16" s="12" t="s">
        <v>89</v>
      </c>
      <c r="E16" s="12" t="str">
        <f>CONCATENATE(Headings!A16," ",Headings!B16," ",Headings!C16," ",Headings!D16)</f>
        <v>July 2023 Investment Pool Nominal Rate of Return Forecast</v>
      </c>
      <c r="F16" s="12" t="str">
        <f t="shared" si="1"/>
        <v>Page 16</v>
      </c>
      <c r="G16" s="12" t="str">
        <f t="shared" si="2"/>
        <v>July 2023 Forecast Page 16</v>
      </c>
      <c r="H16" s="12" t="s">
        <v>49</v>
      </c>
    </row>
    <row r="17" spans="1:8" x14ac:dyDescent="0.35">
      <c r="A17" s="12" t="str">
        <f t="shared" si="0"/>
        <v>July</v>
      </c>
      <c r="B17" s="12">
        <v>2023</v>
      </c>
      <c r="C17" s="10" t="s">
        <v>54</v>
      </c>
      <c r="D17" s="12" t="s">
        <v>89</v>
      </c>
      <c r="E17" s="12" t="str">
        <f>CONCATENATE(Headings!A17," ",Headings!B17," ",Headings!C17," ",Headings!D17)</f>
        <v>July 2023 Investment Pool Real Rate of Return Forecast</v>
      </c>
      <c r="F17" s="12" t="str">
        <f t="shared" si="1"/>
        <v>Page 17</v>
      </c>
      <c r="G17" s="12" t="str">
        <f t="shared" si="2"/>
        <v>July 2023 Forecast Page 17</v>
      </c>
      <c r="H17" s="12" t="s">
        <v>50</v>
      </c>
    </row>
    <row r="18" spans="1:8" x14ac:dyDescent="0.35">
      <c r="A18" s="12" t="str">
        <f t="shared" si="0"/>
        <v>July</v>
      </c>
      <c r="B18" s="12">
        <v>2023</v>
      </c>
      <c r="C18" s="10" t="s">
        <v>56</v>
      </c>
      <c r="D18" s="12" t="s">
        <v>89</v>
      </c>
      <c r="E18" s="12" t="str">
        <f>CONCATENATE(Headings!A18," ",Headings!B18," ",Headings!C18," ",Headings!D18)</f>
        <v>July 2023 National CPI-U Forecast</v>
      </c>
      <c r="F18" s="12" t="str">
        <f t="shared" si="1"/>
        <v>Page 18</v>
      </c>
      <c r="G18" s="12" t="str">
        <f t="shared" si="2"/>
        <v>July 2023 Forecast Page 18</v>
      </c>
      <c r="H18" s="12" t="s">
        <v>44</v>
      </c>
    </row>
    <row r="19" spans="1:8" x14ac:dyDescent="0.35">
      <c r="A19" s="12" t="str">
        <f t="shared" si="0"/>
        <v>July</v>
      </c>
      <c r="B19" s="12">
        <v>2023</v>
      </c>
      <c r="C19" s="10" t="s">
        <v>9</v>
      </c>
      <c r="D19" s="12" t="s">
        <v>89</v>
      </c>
      <c r="E19" s="12" t="str">
        <f>CONCATENATE(Headings!A19," ",Headings!B19," ",Headings!C19," ",Headings!D19)</f>
        <v>July 2023 National CPI-W Forecast</v>
      </c>
      <c r="F19" s="12" t="str">
        <f t="shared" si="1"/>
        <v>Page 19</v>
      </c>
      <c r="G19" s="12" t="str">
        <f t="shared" si="2"/>
        <v>July 2023 Forecast Page 19</v>
      </c>
      <c r="H19" s="12" t="s">
        <v>45</v>
      </c>
    </row>
    <row r="20" spans="1:8" x14ac:dyDescent="0.35">
      <c r="A20" s="12" t="str">
        <f t="shared" si="0"/>
        <v>July</v>
      </c>
      <c r="B20" s="12">
        <v>2023</v>
      </c>
      <c r="C20" s="10" t="s">
        <v>5</v>
      </c>
      <c r="D20" s="12" t="s">
        <v>89</v>
      </c>
      <c r="E20" s="12" t="str">
        <f>CONCATENATE(Headings!A20," ",Headings!B20," ",Headings!C20," ",Headings!D20)</f>
        <v>July 2023 Seattle Annual CPI-U Forecast</v>
      </c>
      <c r="F20" s="12" t="str">
        <f t="shared" si="1"/>
        <v>Page 20</v>
      </c>
      <c r="G20" s="12" t="str">
        <f t="shared" si="2"/>
        <v>July 2023 Forecast Page 20</v>
      </c>
      <c r="H20" s="12" t="s">
        <v>46</v>
      </c>
    </row>
    <row r="21" spans="1:8" x14ac:dyDescent="0.35">
      <c r="A21" s="12" t="str">
        <f t="shared" si="0"/>
        <v>July</v>
      </c>
      <c r="B21" s="12">
        <v>2023</v>
      </c>
      <c r="C21" s="10" t="s">
        <v>155</v>
      </c>
      <c r="D21" s="12" t="s">
        <v>89</v>
      </c>
      <c r="E21" s="12" t="str">
        <f>CONCATENATE(Headings!A21," ",Headings!B21," ",Headings!C21," ",Headings!D21)</f>
        <v>July 2023 June-June Seattle CPI-W Forecast</v>
      </c>
      <c r="F21" s="12" t="str">
        <f t="shared" si="1"/>
        <v>Page 21</v>
      </c>
      <c r="G21" s="12" t="str">
        <f t="shared" si="2"/>
        <v>July 2023 Forecast Page 21</v>
      </c>
      <c r="H21" s="12" t="s">
        <v>51</v>
      </c>
    </row>
    <row r="22" spans="1:8" x14ac:dyDescent="0.35">
      <c r="A22" s="12" t="str">
        <f t="shared" si="0"/>
        <v>July</v>
      </c>
      <c r="B22" s="12">
        <v>2023</v>
      </c>
      <c r="C22" s="10" t="s">
        <v>29</v>
      </c>
      <c r="D22" s="12" t="s">
        <v>89</v>
      </c>
      <c r="E22" s="12" t="str">
        <f>CONCATENATE(Headings!A22," ",Headings!B22," ",Headings!C22," ",Headings!D22)</f>
        <v>July 2023 Outyear COLA Comparison Forecast</v>
      </c>
      <c r="F22" s="12" t="str">
        <f t="shared" si="1"/>
        <v>Page 22</v>
      </c>
      <c r="G22" s="12" t="str">
        <f t="shared" si="2"/>
        <v>July 2023 Forecast Page 22</v>
      </c>
      <c r="H22" s="12" t="s">
        <v>52</v>
      </c>
    </row>
    <row r="23" spans="1:8" x14ac:dyDescent="0.35">
      <c r="A23" s="12" t="str">
        <f t="shared" si="0"/>
        <v>July</v>
      </c>
      <c r="B23" s="12">
        <v>2023</v>
      </c>
      <c r="C23" s="10" t="s">
        <v>98</v>
      </c>
      <c r="D23" s="12" t="s">
        <v>89</v>
      </c>
      <c r="E23" s="12" t="str">
        <f>CONCATENATE(Headings!A23," ",Headings!B23," ",Headings!C23," ",Headings!D23)</f>
        <v>July 2023 Pharmaceuticals PPI Forecast</v>
      </c>
      <c r="F23" s="12" t="str">
        <f t="shared" si="1"/>
        <v>Page 23</v>
      </c>
      <c r="G23" s="12" t="str">
        <f t="shared" si="2"/>
        <v>July 2023 Forecast Page 23</v>
      </c>
      <c r="H23" s="12" t="s">
        <v>125</v>
      </c>
    </row>
    <row r="24" spans="1:8" x14ac:dyDescent="0.35">
      <c r="A24" s="12" t="str">
        <f t="shared" si="0"/>
        <v>July</v>
      </c>
      <c r="B24" s="12">
        <v>2023</v>
      </c>
      <c r="C24" s="10" t="s">
        <v>99</v>
      </c>
      <c r="D24" s="12" t="s">
        <v>89</v>
      </c>
      <c r="E24" s="12" t="str">
        <f>CONCATENATE(Headings!A24," ",Headings!B24," ",Headings!C24," ",Headings!D24)</f>
        <v>July 2023 Transportation CPI Forecast</v>
      </c>
      <c r="F24" s="12" t="str">
        <f t="shared" si="1"/>
        <v>Page 24</v>
      </c>
      <c r="G24" s="12" t="str">
        <f t="shared" si="2"/>
        <v>July 2023 Forecast Page 24</v>
      </c>
      <c r="H24" s="12" t="s">
        <v>126</v>
      </c>
    </row>
    <row r="25" spans="1:8" x14ac:dyDescent="0.35">
      <c r="A25" s="12" t="str">
        <f t="shared" si="0"/>
        <v>July</v>
      </c>
      <c r="B25" s="12">
        <v>2023</v>
      </c>
      <c r="C25" s="10" t="s">
        <v>10</v>
      </c>
      <c r="D25" s="12" t="s">
        <v>89</v>
      </c>
      <c r="E25" s="12" t="str">
        <f>CONCATENATE(Headings!A25," ",Headings!B25," ",Headings!C25," ",Headings!D25)</f>
        <v>July 2023 Retail Gas Forecast</v>
      </c>
      <c r="F25" s="12" t="str">
        <f t="shared" si="1"/>
        <v>Page 25</v>
      </c>
      <c r="G25" s="12" t="str">
        <f t="shared" si="2"/>
        <v>July 2023 Forecast Page 25</v>
      </c>
      <c r="H25" s="12" t="s">
        <v>136</v>
      </c>
    </row>
    <row r="26" spans="1:8" x14ac:dyDescent="0.35">
      <c r="A26" s="12" t="str">
        <f t="shared" si="0"/>
        <v>July</v>
      </c>
      <c r="B26" s="12">
        <v>2023</v>
      </c>
      <c r="C26" s="10" t="s">
        <v>260</v>
      </c>
      <c r="D26" s="12" t="s">
        <v>89</v>
      </c>
      <c r="E26" s="12" t="str">
        <f>CONCATENATE(Headings!A26," ",Headings!B26," ",Headings!C26," ",Headings!D26)</f>
        <v>July 2023 Diesel and Gasoline Dollar per Gallon Forecast</v>
      </c>
      <c r="F26" s="12" t="str">
        <f t="shared" si="1"/>
        <v>Page 26</v>
      </c>
      <c r="G26" s="12" t="str">
        <f t="shared" si="2"/>
        <v>July 2023 Forecast Page 26</v>
      </c>
      <c r="H26" s="12" t="s">
        <v>25</v>
      </c>
    </row>
    <row r="27" spans="1:8" x14ac:dyDescent="0.35">
      <c r="A27" s="12" t="str">
        <f t="shared" si="0"/>
        <v>July</v>
      </c>
      <c r="B27" s="12">
        <v>2023</v>
      </c>
      <c r="C27" s="10" t="s">
        <v>7</v>
      </c>
      <c r="D27" s="12" t="s">
        <v>89</v>
      </c>
      <c r="E27" s="12" t="str">
        <f>CONCATENATE(Headings!A27," ",Headings!B27," ",Headings!C27," ",Headings!D27)</f>
        <v>July 2023 Recorded Documents Forecast</v>
      </c>
      <c r="F27" s="12" t="str">
        <f t="shared" si="1"/>
        <v>Page 27</v>
      </c>
      <c r="G27" s="12" t="str">
        <f t="shared" si="2"/>
        <v>July 2023 Forecast Page 27</v>
      </c>
      <c r="H27" s="12" t="s">
        <v>37</v>
      </c>
    </row>
    <row r="28" spans="1:8" x14ac:dyDescent="0.35">
      <c r="A28" s="12" t="str">
        <f t="shared" si="0"/>
        <v>July</v>
      </c>
      <c r="B28" s="12">
        <v>2023</v>
      </c>
      <c r="C28" s="10" t="s">
        <v>129</v>
      </c>
      <c r="D28" s="12" t="s">
        <v>89</v>
      </c>
      <c r="E28" s="12" t="str">
        <f>CONCATENATE(Headings!A28," ",Headings!B28," ",Headings!C28," ",Headings!D28)</f>
        <v>July 2023 Gambling Tax Forecast</v>
      </c>
      <c r="F28" s="12" t="str">
        <f t="shared" si="1"/>
        <v>Page 28</v>
      </c>
      <c r="G28" s="12" t="str">
        <f t="shared" si="2"/>
        <v>July 2023 Forecast Page 28</v>
      </c>
      <c r="H28" s="12" t="s">
        <v>38</v>
      </c>
    </row>
    <row r="29" spans="1:8" x14ac:dyDescent="0.35">
      <c r="A29" s="12" t="str">
        <f t="shared" si="0"/>
        <v>July</v>
      </c>
      <c r="B29" s="12">
        <v>2023</v>
      </c>
      <c r="C29" s="10" t="s">
        <v>130</v>
      </c>
      <c r="D29" s="12" t="s">
        <v>89</v>
      </c>
      <c r="E29" s="12" t="str">
        <f>CONCATENATE(Headings!A29," ",Headings!B29," ",Headings!C29," ",Headings!D29)</f>
        <v>July 2023 E-911 Tax Forecast</v>
      </c>
      <c r="F29" s="12" t="str">
        <f t="shared" si="1"/>
        <v>Page 29</v>
      </c>
      <c r="G29" s="12" t="str">
        <f t="shared" si="2"/>
        <v>July 2023 Forecast Page 29</v>
      </c>
      <c r="H29" s="12" t="s">
        <v>39</v>
      </c>
    </row>
    <row r="30" spans="1:8" x14ac:dyDescent="0.35">
      <c r="A30" s="12" t="str">
        <f t="shared" si="0"/>
        <v>July</v>
      </c>
      <c r="B30" s="12">
        <v>2023</v>
      </c>
      <c r="C30" s="12" t="s">
        <v>179</v>
      </c>
      <c r="D30" s="12" t="s">
        <v>89</v>
      </c>
      <c r="E30" s="12" t="str">
        <f>CONCATENATE(Headings!A30," ",Headings!B30," ",Headings!C30," ",Headings!D30)</f>
        <v>July 2023 Penalties and Interest on Delinquent Property Taxes Forecast</v>
      </c>
      <c r="F30" s="12" t="str">
        <f t="shared" si="1"/>
        <v>Page 30</v>
      </c>
      <c r="G30" s="12" t="str">
        <f>CONCATENATE(A30," ",B30," ",D30," ",H30)</f>
        <v>July 2023 Forecast Page 30</v>
      </c>
      <c r="H30" s="12" t="s">
        <v>40</v>
      </c>
    </row>
    <row r="31" spans="1:8" x14ac:dyDescent="0.35">
      <c r="A31" s="12" t="str">
        <f t="shared" si="0"/>
        <v>July</v>
      </c>
      <c r="B31" s="12">
        <v>2023</v>
      </c>
      <c r="C31" s="10" t="s">
        <v>113</v>
      </c>
      <c r="D31" s="12" t="s">
        <v>89</v>
      </c>
      <c r="E31" s="12" t="str">
        <f>CONCATENATE(Headings!A31," ",Headings!B31," ",Headings!C31," ",Headings!D31)</f>
        <v>July 2023 Current Expense Property Tax Forecast</v>
      </c>
      <c r="F31" s="12" t="str">
        <f t="shared" si="1"/>
        <v>Page 31</v>
      </c>
      <c r="G31" s="12" t="str">
        <f t="shared" si="2"/>
        <v>July 2023 Forecast Page 31</v>
      </c>
      <c r="H31" s="12" t="s">
        <v>41</v>
      </c>
    </row>
    <row r="32" spans="1:8" x14ac:dyDescent="0.35">
      <c r="A32" s="12" t="str">
        <f t="shared" si="0"/>
        <v>July</v>
      </c>
      <c r="B32" s="12">
        <v>2023</v>
      </c>
      <c r="C32" s="70" t="s">
        <v>141</v>
      </c>
      <c r="D32" s="12" t="s">
        <v>89</v>
      </c>
      <c r="E32" s="12" t="str">
        <f>CONCATENATE(Headings!A32," ",Headings!B32," ",Headings!C32," ",Headings!D32)</f>
        <v>July 2023 Dev. Disabilities &amp; Mental Health Property Tax Forecast</v>
      </c>
      <c r="F32" s="12" t="str">
        <f t="shared" si="1"/>
        <v>Page 32</v>
      </c>
      <c r="G32" s="12" t="str">
        <f t="shared" si="2"/>
        <v>July 2023 Forecast Page 32</v>
      </c>
      <c r="H32" s="12" t="s">
        <v>42</v>
      </c>
    </row>
    <row r="33" spans="1:8" x14ac:dyDescent="0.35">
      <c r="A33" s="12" t="str">
        <f t="shared" si="0"/>
        <v>July</v>
      </c>
      <c r="B33" s="12">
        <v>2023</v>
      </c>
      <c r="C33" s="10" t="s">
        <v>17</v>
      </c>
      <c r="D33" s="12" t="s">
        <v>89</v>
      </c>
      <c r="E33" s="12" t="str">
        <f>CONCATENATE(Headings!A33," ",Headings!B33," ",Headings!C33," ",Headings!D33)</f>
        <v>July 2023 Veterans Aid Property Tax Forecast</v>
      </c>
      <c r="F33" s="12" t="str">
        <f t="shared" si="1"/>
        <v>Page 33</v>
      </c>
      <c r="G33" s="12" t="str">
        <f t="shared" si="2"/>
        <v>July 2023 Forecast Page 33</v>
      </c>
      <c r="H33" s="12" t="s">
        <v>132</v>
      </c>
    </row>
    <row r="34" spans="1:8" x14ac:dyDescent="0.35">
      <c r="A34" s="12" t="str">
        <f t="shared" si="0"/>
        <v>July</v>
      </c>
      <c r="B34" s="12">
        <v>2023</v>
      </c>
      <c r="C34" s="10" t="s">
        <v>21</v>
      </c>
      <c r="D34" s="12" t="s">
        <v>89</v>
      </c>
      <c r="E34" s="12" t="str">
        <f>CONCATENATE(Headings!A34," ",Headings!B34," ",Headings!C34," ",Headings!D34)</f>
        <v>July 2023 AFIS Lid Lift Forecast</v>
      </c>
      <c r="F34" s="12" t="str">
        <f t="shared" si="1"/>
        <v>Page 34</v>
      </c>
      <c r="G34" s="12" t="str">
        <f t="shared" si="2"/>
        <v>July 2023 Forecast Page 34</v>
      </c>
      <c r="H34" s="12" t="s">
        <v>133</v>
      </c>
    </row>
    <row r="35" spans="1:8" x14ac:dyDescent="0.35">
      <c r="A35" s="12" t="str">
        <f t="shared" si="0"/>
        <v>July</v>
      </c>
      <c r="B35" s="12">
        <v>2023</v>
      </c>
      <c r="C35" s="10" t="s">
        <v>128</v>
      </c>
      <c r="D35" s="12" t="s">
        <v>89</v>
      </c>
      <c r="E35" s="12" t="str">
        <f>CONCATENATE(Headings!A35," ",Headings!B35," ",Headings!C35," ",Headings!D35)</f>
        <v>July 2023 Parks Lid Lift Forecast</v>
      </c>
      <c r="F35" s="12" t="str">
        <f t="shared" si="1"/>
        <v>Page 35</v>
      </c>
      <c r="G35" s="12" t="str">
        <f t="shared" si="2"/>
        <v>July 2023 Forecast Page 35</v>
      </c>
      <c r="H35" s="12" t="s">
        <v>110</v>
      </c>
    </row>
    <row r="36" spans="1:8" x14ac:dyDescent="0.35">
      <c r="A36" s="12" t="str">
        <f t="shared" si="0"/>
        <v>July</v>
      </c>
      <c r="B36" s="12">
        <v>2023</v>
      </c>
      <c r="C36" s="10" t="s">
        <v>206</v>
      </c>
      <c r="D36" s="12" t="s">
        <v>89</v>
      </c>
      <c r="E36" s="12" t="str">
        <f>CONCATENATE(Headings!A36," ",Headings!B36," ",Headings!C36," ",Headings!D36)</f>
        <v>July 2023 Veterans, Seniors, and Human Services Lid Lift Forecast</v>
      </c>
      <c r="F36" s="12" t="str">
        <f t="shared" si="1"/>
        <v>Page 36</v>
      </c>
      <c r="G36" s="12" t="str">
        <f t="shared" si="2"/>
        <v>July 2023 Forecast Page 36</v>
      </c>
      <c r="H36" s="12" t="s">
        <v>111</v>
      </c>
    </row>
    <row r="37" spans="1:8" x14ac:dyDescent="0.35">
      <c r="A37" s="12" t="str">
        <f t="shared" si="0"/>
        <v>July</v>
      </c>
      <c r="B37" s="12">
        <v>2023</v>
      </c>
      <c r="C37" s="10" t="s">
        <v>152</v>
      </c>
      <c r="D37" s="12" t="s">
        <v>89</v>
      </c>
      <c r="E37" s="12" t="str">
        <f>CONCATENATE(Headings!A37," ",Headings!B37," ",Headings!C37," ",Headings!D37)</f>
        <v>July 2023 PSERN Forecast</v>
      </c>
      <c r="F37" s="12" t="str">
        <f t="shared" si="1"/>
        <v>Page 37</v>
      </c>
      <c r="G37" s="12" t="str">
        <f t="shared" si="2"/>
        <v>July 2023 Forecast Page 37</v>
      </c>
      <c r="H37" s="12" t="s">
        <v>0</v>
      </c>
    </row>
    <row r="38" spans="1:8" x14ac:dyDescent="0.35">
      <c r="A38" s="12" t="str">
        <f t="shared" si="0"/>
        <v>July</v>
      </c>
      <c r="B38" s="12">
        <v>2023</v>
      </c>
      <c r="C38" s="10" t="s">
        <v>164</v>
      </c>
      <c r="D38" s="12" t="s">
        <v>89</v>
      </c>
      <c r="E38" s="12" t="str">
        <f>CONCATENATE(Headings!A38," ",Headings!B38," ",Headings!C38," ",Headings!D38)</f>
        <v>July 2023 Best Start For Kids Forecast</v>
      </c>
      <c r="F38" s="12" t="str">
        <f t="shared" si="1"/>
        <v>Page 38</v>
      </c>
      <c r="G38" s="12" t="str">
        <f t="shared" si="2"/>
        <v>July 2023 Forecast Page 38</v>
      </c>
      <c r="H38" s="12" t="s">
        <v>1</v>
      </c>
    </row>
    <row r="39" spans="1:8" x14ac:dyDescent="0.35">
      <c r="A39" s="12" t="str">
        <f t="shared" si="0"/>
        <v>July</v>
      </c>
      <c r="B39" s="12">
        <v>2023</v>
      </c>
      <c r="C39" s="10" t="s">
        <v>266</v>
      </c>
      <c r="D39" s="12" t="s">
        <v>89</v>
      </c>
      <c r="E39" s="12" t="str">
        <f>CONCATENATE(Headings!A39," ",Headings!B39," ",Headings!C39," ",Headings!D39)</f>
        <v>July 2023 Crisis Care Centers Levy Forecast</v>
      </c>
      <c r="F39" s="12" t="str">
        <f t="shared" ref="F39" si="5">H39</f>
        <v>Page 39</v>
      </c>
      <c r="G39" s="12" t="str">
        <f t="shared" ref="G39" si="6">CONCATENATE(A39," ",B39," ",D39," ",H39)</f>
        <v>July 2023 Forecast Page 39</v>
      </c>
      <c r="H39" s="12" t="s">
        <v>2</v>
      </c>
    </row>
    <row r="40" spans="1:8" x14ac:dyDescent="0.35">
      <c r="A40" s="12" t="str">
        <f t="shared" si="0"/>
        <v>July</v>
      </c>
      <c r="B40" s="12">
        <v>2023</v>
      </c>
      <c r="C40" s="10" t="s">
        <v>47</v>
      </c>
      <c r="D40" s="12" t="s">
        <v>89</v>
      </c>
      <c r="E40" s="12" t="str">
        <f>CONCATENATE(Headings!A40," ",Headings!B40," ",Headings!C40," ",Headings!D40)</f>
        <v>July 2023 Emergency Medical Services (EMS) Property Tax Forecast</v>
      </c>
      <c r="F40" s="12" t="str">
        <f t="shared" si="1"/>
        <v>Page 40</v>
      </c>
      <c r="G40" s="12" t="str">
        <f t="shared" si="2"/>
        <v>July 2023 Forecast Page 40</v>
      </c>
      <c r="H40" s="12" t="s">
        <v>3</v>
      </c>
    </row>
    <row r="41" spans="1:8" x14ac:dyDescent="0.35">
      <c r="A41" s="12" t="str">
        <f t="shared" si="0"/>
        <v>July</v>
      </c>
      <c r="B41" s="12">
        <v>2023</v>
      </c>
      <c r="C41" s="10" t="s">
        <v>66</v>
      </c>
      <c r="D41" s="12" t="s">
        <v>89</v>
      </c>
      <c r="E41" s="12" t="str">
        <f>CONCATENATE(Headings!A41," ",Headings!B41," ",Headings!C41," ",Headings!D41)</f>
        <v>July 2023 Conservation Futures Property Tax Forecast</v>
      </c>
      <c r="F41" s="12" t="str">
        <f t="shared" si="1"/>
        <v>Page 41</v>
      </c>
      <c r="G41" s="12" t="str">
        <f t="shared" si="2"/>
        <v>July 2023 Forecast Page 41</v>
      </c>
      <c r="H41" s="12" t="s">
        <v>103</v>
      </c>
    </row>
    <row r="42" spans="1:8" x14ac:dyDescent="0.35">
      <c r="A42" s="12" t="str">
        <f>A41</f>
        <v>July</v>
      </c>
      <c r="B42" s="12">
        <v>2023</v>
      </c>
      <c r="C42" s="10" t="s">
        <v>20</v>
      </c>
      <c r="D42" s="12" t="s">
        <v>89</v>
      </c>
      <c r="E42" s="12" t="str">
        <f>CONCATENATE(Headings!A42," ",Headings!B42," ",Headings!C42," ",Headings!D42)</f>
        <v>July 2023 Unincorporated Area/Roads Property Tax Levy Forecast</v>
      </c>
      <c r="F42" s="12" t="str">
        <f>H42</f>
        <v>Page 42</v>
      </c>
      <c r="G42" s="12" t="str">
        <f>CONCATENATE(A42," ",B42," ",D42," ",H42)</f>
        <v>July 2023 Forecast Page 42</v>
      </c>
      <c r="H42" s="12" t="s">
        <v>131</v>
      </c>
    </row>
    <row r="43" spans="1:8" x14ac:dyDescent="0.35">
      <c r="A43" s="12" t="str">
        <f t="shared" si="0"/>
        <v>July</v>
      </c>
      <c r="B43" s="12">
        <v>2023</v>
      </c>
      <c r="C43" s="10" t="s">
        <v>264</v>
      </c>
      <c r="E43" s="12" t="str">
        <f>CONCATENATE(Headings!A43," ",Headings!B43," ",Headings!C43," ",Headings!D43)</f>
        <v xml:space="preserve">July 2023 UAL/Roads Property Tax Annexation Addendum </v>
      </c>
      <c r="F43" s="12" t="str">
        <f>H43</f>
        <v>Page 43</v>
      </c>
      <c r="H43" s="12" t="s">
        <v>112</v>
      </c>
    </row>
    <row r="44" spans="1:8" x14ac:dyDescent="0.35">
      <c r="A44" s="12" t="str">
        <f t="shared" si="0"/>
        <v>July</v>
      </c>
      <c r="B44" s="12">
        <v>2023</v>
      </c>
      <c r="C44" s="10" t="s">
        <v>67</v>
      </c>
      <c r="D44" s="12" t="s">
        <v>89</v>
      </c>
      <c r="E44" s="12" t="str">
        <f>CONCATENATE(Headings!A44," ",Headings!B44," ",Headings!C44," ",Headings!D44)</f>
        <v>July 2023 Flood District Property Tax Forecast</v>
      </c>
      <c r="F44" s="12" t="str">
        <f t="shared" si="1"/>
        <v>Page 44</v>
      </c>
      <c r="G44" s="12" t="str">
        <f t="shared" si="2"/>
        <v>July 2023 Forecast Page 44</v>
      </c>
      <c r="H44" s="12" t="s">
        <v>153</v>
      </c>
    </row>
    <row r="45" spans="1:8" x14ac:dyDescent="0.35">
      <c r="A45" s="12" t="str">
        <f t="shared" si="0"/>
        <v>July</v>
      </c>
      <c r="B45" s="12">
        <v>2023</v>
      </c>
      <c r="C45" s="10" t="s">
        <v>177</v>
      </c>
      <c r="D45" s="12" t="s">
        <v>89</v>
      </c>
      <c r="E45" s="12" t="str">
        <f>CONCATENATE(Headings!A45," ",Headings!B45," ",Headings!C45," ",Headings!D45)</f>
        <v>July 2023 Marine Levy Property Tax Forecast</v>
      </c>
      <c r="F45" s="12" t="str">
        <f t="shared" si="1"/>
        <v>Page 45</v>
      </c>
      <c r="G45" s="12" t="str">
        <f>CONCATENATE(A45," ",B45," ",D45," ",H45)</f>
        <v>July 2023 Forecast Page 45</v>
      </c>
      <c r="H45" s="12" t="s">
        <v>156</v>
      </c>
    </row>
    <row r="46" spans="1:8" x14ac:dyDescent="0.35">
      <c r="A46" s="12" t="str">
        <f t="shared" si="0"/>
        <v>July</v>
      </c>
      <c r="B46" s="12">
        <v>2023</v>
      </c>
      <c r="C46" s="10" t="s">
        <v>19</v>
      </c>
      <c r="D46" s="12" t="s">
        <v>89</v>
      </c>
      <c r="E46" s="12" t="str">
        <f>CONCATENATE(Headings!A46," ",Headings!B46," ",Headings!C46," ",Headings!D46)</f>
        <v>July 2023 Transit Property Tax Forecast</v>
      </c>
      <c r="F46" s="12" t="str">
        <f t="shared" si="1"/>
        <v>Page 46</v>
      </c>
      <c r="G46" s="12" t="str">
        <f t="shared" si="2"/>
        <v>July 2023 Forecast Page 46</v>
      </c>
      <c r="H46" s="12" t="s">
        <v>159</v>
      </c>
    </row>
    <row r="47" spans="1:8" x14ac:dyDescent="0.35">
      <c r="A47" s="12" t="str">
        <f t="shared" si="0"/>
        <v>July</v>
      </c>
      <c r="B47" s="12">
        <v>2023</v>
      </c>
      <c r="C47" s="10" t="s">
        <v>58</v>
      </c>
      <c r="D47" s="12" t="s">
        <v>89</v>
      </c>
      <c r="E47" s="12" t="str">
        <f>CONCATENATE(Headings!A47," ",Headings!B47," ",Headings!C47," ",Headings!D47)</f>
        <v>July 2023 UTGO Bond Property Tax Forecast</v>
      </c>
      <c r="F47" s="12" t="str">
        <f>H47</f>
        <v>Page 47</v>
      </c>
      <c r="G47" s="12" t="str">
        <f>CONCATENATE(A47," ",B47," ",D47," ",H47)</f>
        <v>July 2023 Forecast Page 47</v>
      </c>
      <c r="H47" s="12" t="s">
        <v>165</v>
      </c>
    </row>
    <row r="48" spans="1:8" x14ac:dyDescent="0.35">
      <c r="A48" s="12" t="str">
        <f t="shared" si="0"/>
        <v>July</v>
      </c>
      <c r="B48" s="12">
        <v>2023</v>
      </c>
      <c r="C48" s="12" t="s">
        <v>205</v>
      </c>
      <c r="D48" s="12" t="s">
        <v>89</v>
      </c>
      <c r="E48" s="12" t="str">
        <f>CONCATENATE(Headings!A48," ",Headings!B48," ",Headings!C48," ",Headings!D48)</f>
        <v>July 2023 King County Inflation + Population Index Forecast</v>
      </c>
      <c r="F48" s="12" t="str">
        <f>H48</f>
        <v>Page 48</v>
      </c>
      <c r="G48" s="12" t="str">
        <f>CONCATENATE(A48," ",B48," ",D48," ",H48)</f>
        <v>July 2023 Forecast Page 48</v>
      </c>
      <c r="H48" s="12" t="s">
        <v>202</v>
      </c>
    </row>
    <row r="49" spans="1:8" x14ac:dyDescent="0.35">
      <c r="A49" s="12" t="str">
        <f t="shared" si="0"/>
        <v>July</v>
      </c>
      <c r="B49" s="12">
        <v>2023</v>
      </c>
      <c r="C49" s="10" t="s">
        <v>185</v>
      </c>
      <c r="D49" s="12" t="s">
        <v>134</v>
      </c>
      <c r="E49" s="12" t="str">
        <f>CONCATENATE(Headings!A49," ",Headings!B49," ",Headings!C49," ",Headings!D49)</f>
        <v>July 2023 Annexation Assumptions Appendix</v>
      </c>
      <c r="F49" s="12" t="str">
        <f>H49</f>
        <v>Page 49</v>
      </c>
      <c r="G49" s="12" t="str">
        <f>CONCATENATE(A49," ",B49," ",D49," ",H49)</f>
        <v>July 2023 Appendix Page 49</v>
      </c>
      <c r="H49" s="12" t="s">
        <v>261</v>
      </c>
    </row>
    <row r="50" spans="1:8" x14ac:dyDescent="0.35">
      <c r="C50" s="10"/>
    </row>
    <row r="51" spans="1:8" x14ac:dyDescent="0.35">
      <c r="C51" s="10"/>
      <c r="E51" s="12" t="s">
        <v>279</v>
      </c>
      <c r="F51" s="12" t="s">
        <v>279</v>
      </c>
    </row>
    <row r="52" spans="1:8" x14ac:dyDescent="0.35">
      <c r="F52" s="12" t="s">
        <v>280</v>
      </c>
    </row>
    <row r="53" spans="1:8" x14ac:dyDescent="0.35">
      <c r="E53" s="12" t="s">
        <v>279</v>
      </c>
      <c r="F53" s="12" t="s">
        <v>279</v>
      </c>
    </row>
  </sheetData>
  <phoneticPr fontId="25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7" ht="23.4" x14ac:dyDescent="0.35">
      <c r="A1" s="236" t="str">
        <f>Headings!E6</f>
        <v>July 2023 King County Sales and Use Taxbase Forecast</v>
      </c>
      <c r="B1" s="237"/>
      <c r="C1" s="237"/>
      <c r="D1" s="237"/>
      <c r="E1" s="237"/>
    </row>
    <row r="2" spans="1:7" ht="21.75" customHeight="1" x14ac:dyDescent="0.35">
      <c r="A2" s="236" t="s">
        <v>85</v>
      </c>
      <c r="B2" s="237"/>
      <c r="C2" s="237"/>
      <c r="D2" s="237"/>
      <c r="E2" s="237"/>
    </row>
    <row r="4" spans="1:7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7" s="53" customFormat="1" ht="18" customHeight="1" x14ac:dyDescent="0.35">
      <c r="A5" s="38">
        <v>2013</v>
      </c>
      <c r="B5" s="39">
        <v>48553937855.999901</v>
      </c>
      <c r="C5" s="82" t="s">
        <v>79</v>
      </c>
      <c r="D5" s="51">
        <v>0</v>
      </c>
      <c r="E5" s="42">
        <v>0</v>
      </c>
    </row>
    <row r="6" spans="1:7" s="53" customFormat="1" ht="18" customHeight="1" x14ac:dyDescent="0.35">
      <c r="A6" s="43">
        <v>2014</v>
      </c>
      <c r="B6" s="44">
        <v>52335343480</v>
      </c>
      <c r="C6" s="45">
        <v>7.788051373330207E-2</v>
      </c>
      <c r="D6" s="46">
        <v>0</v>
      </c>
      <c r="E6" s="47">
        <v>0</v>
      </c>
    </row>
    <row r="7" spans="1:7" s="58" customFormat="1" ht="18" customHeight="1" x14ac:dyDescent="0.35">
      <c r="A7" s="43">
        <v>2015</v>
      </c>
      <c r="B7" s="44">
        <v>57615757460</v>
      </c>
      <c r="C7" s="45">
        <v>0.10089575474015788</v>
      </c>
      <c r="D7" s="46">
        <v>0</v>
      </c>
      <c r="E7" s="47">
        <v>0</v>
      </c>
    </row>
    <row r="8" spans="1:7" s="58" customFormat="1" ht="18" customHeight="1" x14ac:dyDescent="0.35">
      <c r="A8" s="43">
        <v>2016</v>
      </c>
      <c r="B8" s="44">
        <v>62234630016.999901</v>
      </c>
      <c r="C8" s="45">
        <v>8.0166828670204859E-2</v>
      </c>
      <c r="D8" s="46">
        <v>0</v>
      </c>
      <c r="E8" s="47">
        <v>0</v>
      </c>
    </row>
    <row r="9" spans="1:7" s="53" customFormat="1" ht="18" customHeight="1" x14ac:dyDescent="0.35">
      <c r="A9" s="43">
        <v>2017</v>
      </c>
      <c r="B9" s="44">
        <v>65826124662</v>
      </c>
      <c r="C9" s="45">
        <v>5.7708941854704543E-2</v>
      </c>
      <c r="D9" s="46">
        <v>0</v>
      </c>
      <c r="E9" s="47">
        <v>0</v>
      </c>
    </row>
    <row r="10" spans="1:7" s="53" customFormat="1" ht="18" customHeight="1" x14ac:dyDescent="0.35">
      <c r="A10" s="43">
        <v>2018</v>
      </c>
      <c r="B10" s="44">
        <v>72726583625.999908</v>
      </c>
      <c r="C10" s="45">
        <v>0.10482857679123558</v>
      </c>
      <c r="D10" s="46">
        <v>0</v>
      </c>
      <c r="E10" s="47">
        <v>0</v>
      </c>
    </row>
    <row r="11" spans="1:7" s="53" customFormat="1" ht="18" customHeight="1" x14ac:dyDescent="0.35">
      <c r="A11" s="43">
        <v>2019</v>
      </c>
      <c r="B11" s="44">
        <v>76486164463.999893</v>
      </c>
      <c r="C11" s="45">
        <v>5.1694726337398356E-2</v>
      </c>
      <c r="D11" s="46">
        <v>0</v>
      </c>
      <c r="E11" s="47">
        <v>0</v>
      </c>
    </row>
    <row r="12" spans="1:7" s="53" customFormat="1" ht="18" customHeight="1" x14ac:dyDescent="0.35">
      <c r="A12" s="43">
        <v>2020</v>
      </c>
      <c r="B12" s="44">
        <v>70728682614.999893</v>
      </c>
      <c r="C12" s="45">
        <v>-7.5274814593558337E-2</v>
      </c>
      <c r="D12" s="46">
        <v>0</v>
      </c>
      <c r="E12" s="47">
        <v>0</v>
      </c>
    </row>
    <row r="13" spans="1:7" s="53" customFormat="1" ht="18" customHeight="1" x14ac:dyDescent="0.35">
      <c r="A13" s="43">
        <v>2021</v>
      </c>
      <c r="B13" s="44">
        <v>82495306590</v>
      </c>
      <c r="C13" s="45">
        <v>0.1663628324459232</v>
      </c>
      <c r="D13" s="46">
        <v>0</v>
      </c>
      <c r="E13" s="47">
        <v>0</v>
      </c>
      <c r="G13" s="187"/>
    </row>
    <row r="14" spans="1:7" s="53" customFormat="1" ht="18" customHeight="1" thickBot="1" x14ac:dyDescent="0.4">
      <c r="A14" s="48">
        <v>2022</v>
      </c>
      <c r="B14" s="49">
        <v>91168764290.999893</v>
      </c>
      <c r="C14" s="50">
        <v>0.10513880194550707</v>
      </c>
      <c r="D14" s="55">
        <v>-3.424968092117231E-4</v>
      </c>
      <c r="E14" s="77">
        <v>-31235709.000106812</v>
      </c>
    </row>
    <row r="15" spans="1:7" s="53" customFormat="1" ht="18" customHeight="1" thickTop="1" x14ac:dyDescent="0.35">
      <c r="A15" s="43">
        <v>2023</v>
      </c>
      <c r="B15" s="44">
        <v>94126290132.347412</v>
      </c>
      <c r="C15" s="45">
        <v>3.244012205657909E-2</v>
      </c>
      <c r="D15" s="46">
        <v>-1.9174016849707876E-3</v>
      </c>
      <c r="E15" s="47">
        <v>-180824620.73228455</v>
      </c>
    </row>
    <row r="16" spans="1:7" s="53" customFormat="1" ht="18" customHeight="1" x14ac:dyDescent="0.35">
      <c r="A16" s="43">
        <v>2024</v>
      </c>
      <c r="B16" s="44">
        <v>97455448314.725693</v>
      </c>
      <c r="C16" s="45">
        <v>3.5369057653257929E-2</v>
      </c>
      <c r="D16" s="46">
        <v>-1.1752185823149519E-3</v>
      </c>
      <c r="E16" s="47">
        <v>-114666211.67001343</v>
      </c>
    </row>
    <row r="17" spans="1:5" s="53" customFormat="1" ht="18" customHeight="1" x14ac:dyDescent="0.35">
      <c r="A17" s="43">
        <v>2025</v>
      </c>
      <c r="B17" s="44">
        <v>101918036959.168</v>
      </c>
      <c r="C17" s="45">
        <v>4.5791063728224612E-2</v>
      </c>
      <c r="D17" s="46">
        <v>-5.3115775122780651E-3</v>
      </c>
      <c r="E17" s="47">
        <v>-544236306.53500366</v>
      </c>
    </row>
    <row r="18" spans="1:5" s="53" customFormat="1" ht="18" customHeight="1" x14ac:dyDescent="0.35">
      <c r="A18" s="43">
        <v>2026</v>
      </c>
      <c r="B18" s="44">
        <v>107061684206.42401</v>
      </c>
      <c r="C18" s="45">
        <v>5.0468468592234972E-2</v>
      </c>
      <c r="D18" s="46">
        <v>-3.8462184694481039E-3</v>
      </c>
      <c r="E18" s="47">
        <v>-413372548.29498291</v>
      </c>
    </row>
    <row r="19" spans="1:5" s="53" customFormat="1" ht="18" customHeight="1" x14ac:dyDescent="0.35">
      <c r="A19" s="43">
        <v>2027</v>
      </c>
      <c r="B19" s="44">
        <v>112148521330.05099</v>
      </c>
      <c r="C19" s="45">
        <v>4.7513143113077971E-2</v>
      </c>
      <c r="D19" s="46">
        <v>5.2536952762127775E-4</v>
      </c>
      <c r="E19" s="47">
        <v>58888477.462997437</v>
      </c>
    </row>
    <row r="20" spans="1:5" s="53" customFormat="1" ht="18" customHeight="1" x14ac:dyDescent="0.35">
      <c r="A20" s="43">
        <v>2028</v>
      </c>
      <c r="B20" s="44">
        <v>117250249951.526</v>
      </c>
      <c r="C20" s="45">
        <v>4.5490823784120282E-2</v>
      </c>
      <c r="D20" s="46">
        <v>-4.6063252175895242E-3</v>
      </c>
      <c r="E20" s="47">
        <v>-542592138.9730072</v>
      </c>
    </row>
    <row r="21" spans="1:5" s="53" customFormat="1" ht="18" customHeight="1" x14ac:dyDescent="0.35">
      <c r="A21" s="43">
        <v>2029</v>
      </c>
      <c r="B21" s="44">
        <v>123141175091.88699</v>
      </c>
      <c r="C21" s="45">
        <v>5.0242324795012783E-2</v>
      </c>
      <c r="D21" s="46">
        <v>-1.0463062242231924E-3</v>
      </c>
      <c r="E21" s="47">
        <v>-128978328.78500366</v>
      </c>
    </row>
    <row r="22" spans="1:5" s="53" customFormat="1" ht="18" customHeight="1" x14ac:dyDescent="0.35">
      <c r="A22" s="43">
        <v>2030</v>
      </c>
      <c r="B22" s="44">
        <v>128895567874.937</v>
      </c>
      <c r="C22" s="45">
        <v>4.6730046052883001E-2</v>
      </c>
      <c r="D22" s="46">
        <v>-2.0247684898562213E-3</v>
      </c>
      <c r="E22" s="47">
        <v>-261513187.97799683</v>
      </c>
    </row>
    <row r="23" spans="1:5" s="53" customFormat="1" ht="18" customHeight="1" x14ac:dyDescent="0.35">
      <c r="A23" s="43">
        <v>2031</v>
      </c>
      <c r="B23" s="44">
        <v>135637955493.01201</v>
      </c>
      <c r="C23" s="45">
        <v>5.2308917437851044E-2</v>
      </c>
      <c r="D23" s="46">
        <v>2.5594992571824626E-3</v>
      </c>
      <c r="E23" s="47">
        <v>346278945.62599182</v>
      </c>
    </row>
    <row r="24" spans="1:5" s="53" customFormat="1" ht="18" customHeight="1" x14ac:dyDescent="0.35">
      <c r="A24" s="43">
        <v>2032</v>
      </c>
      <c r="B24" s="44">
        <v>142159480534.267</v>
      </c>
      <c r="C24" s="45">
        <v>4.8080384414161736E-2</v>
      </c>
      <c r="D24" s="46">
        <v>2.7040224550638481E-3</v>
      </c>
      <c r="E24" s="47">
        <v>383365797.83901978</v>
      </c>
    </row>
    <row r="25" spans="1:5" ht="21.75" customHeight="1" x14ac:dyDescent="0.35">
      <c r="A25" s="25" t="s">
        <v>4</v>
      </c>
      <c r="B25" s="31"/>
      <c r="C25" s="5"/>
      <c r="D25" s="5"/>
    </row>
    <row r="26" spans="1:5" ht="21.75" customHeight="1" x14ac:dyDescent="0.35">
      <c r="A26" s="115" t="s">
        <v>139</v>
      </c>
      <c r="B26" s="31"/>
      <c r="C26" s="5"/>
      <c r="D26" s="5"/>
    </row>
    <row r="27" spans="1:5" ht="21.75" customHeight="1" x14ac:dyDescent="0.35">
      <c r="A27" s="113" t="s">
        <v>194</v>
      </c>
      <c r="B27" s="3"/>
      <c r="C27" s="3"/>
    </row>
    <row r="28" spans="1:5" ht="21.75" customHeight="1" x14ac:dyDescent="0.35">
      <c r="A28" s="113" t="s">
        <v>193</v>
      </c>
      <c r="B28" s="3"/>
      <c r="C28" s="3"/>
    </row>
    <row r="29" spans="1:5" ht="21.75" customHeight="1" x14ac:dyDescent="0.35">
      <c r="A29" s="113"/>
    </row>
    <row r="30" spans="1:5" ht="21.75" customHeight="1" x14ac:dyDescent="0.35">
      <c r="A30" s="235" t="str">
        <f>Headings!F6</f>
        <v>Page 6</v>
      </c>
      <c r="B30" s="238"/>
      <c r="C30" s="238"/>
      <c r="D30" s="238"/>
      <c r="E30" s="237"/>
    </row>
    <row r="32" spans="1:5" ht="21.75" customHeight="1" x14ac:dyDescent="0.35">
      <c r="A32" s="159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39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Headings!E7</f>
        <v>July 2023 Local and Option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2014</v>
      </c>
      <c r="B5" s="39">
        <v>96310935</v>
      </c>
      <c r="C5" s="74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2015</v>
      </c>
      <c r="B6" s="44">
        <v>104719894.34955275</v>
      </c>
      <c r="C6" s="45">
        <v>8.7310535917367593E-2</v>
      </c>
      <c r="D6" s="46">
        <v>0</v>
      </c>
      <c r="E6" s="47">
        <v>0</v>
      </c>
    </row>
    <row r="7" spans="1:5" s="53" customFormat="1" ht="18" customHeight="1" x14ac:dyDescent="0.35">
      <c r="A7" s="43">
        <v>2016</v>
      </c>
      <c r="B7" s="44">
        <v>112704885.56955276</v>
      </c>
      <c r="C7" s="45">
        <v>7.6250948013242725E-2</v>
      </c>
      <c r="D7" s="46">
        <v>0</v>
      </c>
      <c r="E7" s="47">
        <v>0</v>
      </c>
    </row>
    <row r="8" spans="1:5" s="53" customFormat="1" ht="18" customHeight="1" x14ac:dyDescent="0.35">
      <c r="A8" s="43">
        <v>2017</v>
      </c>
      <c r="B8" s="44">
        <v>118621545.57999998</v>
      </c>
      <c r="C8" s="45">
        <v>5.2496925759229152E-2</v>
      </c>
      <c r="D8" s="46">
        <v>0</v>
      </c>
      <c r="E8" s="47">
        <v>0</v>
      </c>
    </row>
    <row r="9" spans="1:5" s="53" customFormat="1" ht="18" customHeight="1" x14ac:dyDescent="0.35">
      <c r="A9" s="43">
        <v>2018</v>
      </c>
      <c r="B9" s="44">
        <v>131938848.67999999</v>
      </c>
      <c r="C9" s="45">
        <v>0.11226715210027871</v>
      </c>
      <c r="D9" s="46">
        <v>0</v>
      </c>
      <c r="E9" s="47">
        <v>0</v>
      </c>
    </row>
    <row r="10" spans="1:5" s="53" customFormat="1" ht="18" customHeight="1" x14ac:dyDescent="0.35">
      <c r="A10" s="43">
        <v>2019</v>
      </c>
      <c r="B10" s="44">
        <v>137639197.35000002</v>
      </c>
      <c r="C10" s="45">
        <v>4.3204474853539621E-2</v>
      </c>
      <c r="D10" s="46">
        <v>0</v>
      </c>
      <c r="E10" s="47">
        <v>0</v>
      </c>
    </row>
    <row r="11" spans="1:5" s="53" customFormat="1" ht="18" customHeight="1" x14ac:dyDescent="0.35">
      <c r="A11" s="43">
        <v>2020</v>
      </c>
      <c r="B11" s="44">
        <v>132079219.92000002</v>
      </c>
      <c r="C11" s="45">
        <v>-4.0395305531037429E-2</v>
      </c>
      <c r="D11" s="46">
        <v>0</v>
      </c>
      <c r="E11" s="47">
        <v>0</v>
      </c>
    </row>
    <row r="12" spans="1:5" s="53" customFormat="1" ht="18" customHeight="1" x14ac:dyDescent="0.35">
      <c r="A12" s="43">
        <v>2021</v>
      </c>
      <c r="B12" s="44">
        <v>155146049.66999999</v>
      </c>
      <c r="C12" s="45">
        <v>0.17464389753340059</v>
      </c>
      <c r="D12" s="46">
        <v>0</v>
      </c>
      <c r="E12" s="47">
        <v>0</v>
      </c>
    </row>
    <row r="13" spans="1:5" s="53" customFormat="1" ht="18" customHeight="1" thickBot="1" x14ac:dyDescent="0.4">
      <c r="A13" s="48">
        <v>2022</v>
      </c>
      <c r="B13" s="49">
        <v>172334158</v>
      </c>
      <c r="C13" s="50">
        <v>0.11078663212218176</v>
      </c>
      <c r="D13" s="55">
        <v>0</v>
      </c>
      <c r="E13" s="77">
        <v>0</v>
      </c>
    </row>
    <row r="14" spans="1:5" s="53" customFormat="1" ht="18" customHeight="1" thickTop="1" x14ac:dyDescent="0.35">
      <c r="A14" s="43">
        <v>2023</v>
      </c>
      <c r="B14" s="44">
        <v>177707504.44188145</v>
      </c>
      <c r="C14" s="45">
        <v>3.1179810806174935E-2</v>
      </c>
      <c r="D14" s="46">
        <v>9.2166965687936475E-3</v>
      </c>
      <c r="E14" s="47">
        <v>1622918.2018162608</v>
      </c>
    </row>
    <row r="15" spans="1:5" s="53" customFormat="1" ht="18" customHeight="1" x14ac:dyDescent="0.35">
      <c r="A15" s="43">
        <v>2024</v>
      </c>
      <c r="B15" s="44">
        <v>182406777.8779822</v>
      </c>
      <c r="C15" s="45">
        <v>2.6443866008132755E-2</v>
      </c>
      <c r="D15" s="46">
        <v>1.2609394211431368E-3</v>
      </c>
      <c r="E15" s="47">
        <v>229714.24116775393</v>
      </c>
    </row>
    <row r="16" spans="1:5" s="53" customFormat="1" ht="18" customHeight="1" x14ac:dyDescent="0.35">
      <c r="A16" s="43">
        <v>2025</v>
      </c>
      <c r="B16" s="44">
        <v>188537080.95186752</v>
      </c>
      <c r="C16" s="45">
        <v>3.360786888076106E-2</v>
      </c>
      <c r="D16" s="46">
        <v>1.9000978640222321E-3</v>
      </c>
      <c r="E16" s="47">
        <v>357559.50675058365</v>
      </c>
    </row>
    <row r="17" spans="1:5" s="53" customFormat="1" ht="18" customHeight="1" x14ac:dyDescent="0.35">
      <c r="A17" s="43">
        <v>2026</v>
      </c>
      <c r="B17" s="44">
        <v>196626678.84430796</v>
      </c>
      <c r="C17" s="45">
        <v>4.2907198157510873E-2</v>
      </c>
      <c r="D17" s="46">
        <v>-3.8462184694478818E-3</v>
      </c>
      <c r="E17" s="47">
        <v>-759189.17116913199</v>
      </c>
    </row>
    <row r="18" spans="1:5" s="53" customFormat="1" ht="18" customHeight="1" x14ac:dyDescent="0.35">
      <c r="A18" s="43">
        <v>2027</v>
      </c>
      <c r="B18" s="44">
        <v>200692385.37608674</v>
      </c>
      <c r="C18" s="45">
        <v>2.0677288329718824E-2</v>
      </c>
      <c r="D18" s="46">
        <v>1.0922596914797467E-3</v>
      </c>
      <c r="E18" s="47">
        <v>218969.03188601136</v>
      </c>
    </row>
    <row r="19" spans="1:5" s="53" customFormat="1" ht="18" customHeight="1" x14ac:dyDescent="0.35">
      <c r="A19" s="43">
        <v>2028</v>
      </c>
      <c r="B19" s="44">
        <v>207050845.24191144</v>
      </c>
      <c r="C19" s="45">
        <v>3.1682616427670007E-2</v>
      </c>
      <c r="D19" s="46">
        <v>-3.9565133398727914E-3</v>
      </c>
      <c r="E19" s="47">
        <v>-822453.47939419746</v>
      </c>
    </row>
    <row r="20" spans="1:5" s="53" customFormat="1" ht="18" customHeight="1" x14ac:dyDescent="0.35">
      <c r="A20" s="43">
        <v>2029</v>
      </c>
      <c r="B20" s="44">
        <v>209993250.71791348</v>
      </c>
      <c r="C20" s="45">
        <v>1.4211028564332651E-2</v>
      </c>
      <c r="D20" s="46">
        <v>4.8863428187173596E-4</v>
      </c>
      <c r="E20" s="47">
        <v>102559.78703457117</v>
      </c>
    </row>
    <row r="21" spans="1:5" s="53" customFormat="1" ht="18" customHeight="1" x14ac:dyDescent="0.35">
      <c r="A21" s="43">
        <v>2030</v>
      </c>
      <c r="B21" s="44">
        <v>219789656.4504526</v>
      </c>
      <c r="C21" s="45">
        <v>4.6651050445896125E-2</v>
      </c>
      <c r="D21" s="46">
        <v>-5.6657198985066159E-4</v>
      </c>
      <c r="E21" s="47">
        <v>-124597.25631916523</v>
      </c>
    </row>
    <row r="22" spans="1:5" s="53" customFormat="1" ht="18" customHeight="1" x14ac:dyDescent="0.35">
      <c r="A22" s="43">
        <v>2031</v>
      </c>
      <c r="B22" s="44">
        <v>231359109.56213418</v>
      </c>
      <c r="C22" s="45">
        <v>5.2638751515996285E-2</v>
      </c>
      <c r="D22" s="46">
        <v>4.3390942035093083E-3</v>
      </c>
      <c r="E22" s="47">
        <v>999551.82171440125</v>
      </c>
    </row>
    <row r="23" spans="1:5" s="53" customFormat="1" ht="18" customHeight="1" x14ac:dyDescent="0.35">
      <c r="A23" s="43">
        <v>2032</v>
      </c>
      <c r="B23" s="44">
        <v>242635731.26287076</v>
      </c>
      <c r="C23" s="45">
        <v>4.8740772395253762E-2</v>
      </c>
      <c r="D23" s="46">
        <v>4.5191220695608436E-3</v>
      </c>
      <c r="E23" s="47">
        <v>1091567.5609589517</v>
      </c>
    </row>
    <row r="24" spans="1:5" s="53" customFormat="1" ht="18" customHeight="1" x14ac:dyDescent="0.35">
      <c r="A24" s="25" t="s">
        <v>4</v>
      </c>
      <c r="B24" s="96"/>
      <c r="C24" s="45"/>
      <c r="D24" s="109"/>
      <c r="E24" s="110"/>
    </row>
    <row r="25" spans="1:5" ht="21.75" customHeight="1" x14ac:dyDescent="0.35">
      <c r="A25" s="30" t="s">
        <v>53</v>
      </c>
      <c r="B25" s="3"/>
      <c r="C25" s="3"/>
    </row>
    <row r="26" spans="1:5" s="29" customFormat="1" ht="21.75" customHeight="1" x14ac:dyDescent="0.35">
      <c r="A26" s="72" t="s">
        <v>147</v>
      </c>
      <c r="B26" s="30"/>
      <c r="C26" s="30"/>
    </row>
    <row r="27" spans="1:5" ht="21.75" customHeight="1" x14ac:dyDescent="0.35">
      <c r="A27" s="113" t="s">
        <v>208</v>
      </c>
      <c r="B27" s="3"/>
      <c r="C27" s="3"/>
      <c r="D27" s="108"/>
      <c r="E27" s="108"/>
    </row>
    <row r="28" spans="1:5" ht="21.75" customHeight="1" x14ac:dyDescent="0.35">
      <c r="A28" s="113" t="s">
        <v>196</v>
      </c>
      <c r="B28" s="3"/>
      <c r="C28" s="3"/>
      <c r="D28" s="108"/>
      <c r="E28" s="108"/>
    </row>
    <row r="29" spans="1:5" ht="21.75" customHeight="1" x14ac:dyDescent="0.35">
      <c r="A29" s="113"/>
    </row>
    <row r="30" spans="1:5" ht="21.75" customHeight="1" x14ac:dyDescent="0.35">
      <c r="A30" s="235" t="str">
        <f>Headings!F7</f>
        <v>Page 7</v>
      </c>
      <c r="B30" s="235"/>
      <c r="C30" s="235"/>
      <c r="D30" s="235"/>
      <c r="E30" s="235"/>
    </row>
    <row r="32" spans="1:5" ht="21.75" customHeight="1" x14ac:dyDescent="0.35">
      <c r="A32" s="159"/>
    </row>
    <row r="33" spans="1:2" ht="21.75" customHeight="1" x14ac:dyDescent="0.35">
      <c r="B33" s="7"/>
    </row>
    <row r="34" spans="1:2" ht="21.75" customHeight="1" x14ac:dyDescent="0.35">
      <c r="B34" s="7"/>
    </row>
    <row r="35" spans="1:2" ht="21.75" customHeight="1" x14ac:dyDescent="0.35">
      <c r="A35" s="6"/>
      <c r="B35" s="7"/>
    </row>
    <row r="36" spans="1:2" ht="21.75" customHeight="1" x14ac:dyDescent="0.35">
      <c r="A36" s="6"/>
      <c r="B36" s="6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</sheetData>
  <mergeCells count="3">
    <mergeCell ref="A2:E2"/>
    <mergeCell ref="A1:E1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Headings!E8</f>
        <v>July 2023 Metro Transit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s="53" customFormat="1" ht="18" customHeight="1" x14ac:dyDescent="0.35">
      <c r="A5" s="38">
        <v>2013</v>
      </c>
      <c r="B5" s="39">
        <v>442835694.9931376</v>
      </c>
      <c r="C5" s="82" t="s">
        <v>79</v>
      </c>
      <c r="D5" s="51">
        <v>0</v>
      </c>
      <c r="E5" s="42">
        <v>0</v>
      </c>
    </row>
    <row r="6" spans="1:5" s="53" customFormat="1" ht="18" customHeight="1" x14ac:dyDescent="0.35">
      <c r="A6" s="43">
        <v>2014</v>
      </c>
      <c r="B6" s="44">
        <v>479433577.19999999</v>
      </c>
      <c r="C6" s="45">
        <v>8.2644381698791403E-2</v>
      </c>
      <c r="D6" s="46">
        <v>0</v>
      </c>
      <c r="E6" s="47">
        <v>0</v>
      </c>
    </row>
    <row r="7" spans="1:5" s="53" customFormat="1" ht="18" customHeight="1" x14ac:dyDescent="0.35">
      <c r="A7" s="43">
        <v>2015</v>
      </c>
      <c r="B7" s="44">
        <v>526663507.63999999</v>
      </c>
      <c r="C7" s="45">
        <v>9.8511937181858356E-2</v>
      </c>
      <c r="D7" s="46">
        <v>0</v>
      </c>
      <c r="E7" s="47">
        <v>0</v>
      </c>
    </row>
    <row r="8" spans="1:5" s="53" customFormat="1" ht="18" customHeight="1" x14ac:dyDescent="0.35">
      <c r="A8" s="43">
        <v>2016</v>
      </c>
      <c r="B8" s="44">
        <v>566774755.12</v>
      </c>
      <c r="C8" s="45">
        <v>7.6161053306579296E-2</v>
      </c>
      <c r="D8" s="46">
        <v>0</v>
      </c>
      <c r="E8" s="47">
        <v>0</v>
      </c>
    </row>
    <row r="9" spans="1:5" s="53" customFormat="1" ht="18" customHeight="1" x14ac:dyDescent="0.35">
      <c r="A9" s="43">
        <v>2017</v>
      </c>
      <c r="B9" s="44">
        <v>590585094.28999996</v>
      </c>
      <c r="C9" s="45">
        <v>4.2010232380513823E-2</v>
      </c>
      <c r="D9" s="46">
        <v>0</v>
      </c>
      <c r="E9" s="47">
        <v>0</v>
      </c>
    </row>
    <row r="10" spans="1:5" s="53" customFormat="1" ht="18" customHeight="1" x14ac:dyDescent="0.35">
      <c r="A10" s="43">
        <v>2018</v>
      </c>
      <c r="B10" s="44">
        <v>651379306.70000005</v>
      </c>
      <c r="C10" s="45">
        <v>0.10293895494109395</v>
      </c>
      <c r="D10" s="46">
        <v>0</v>
      </c>
      <c r="E10" s="47">
        <v>0</v>
      </c>
    </row>
    <row r="11" spans="1:5" s="53" customFormat="1" ht="18" customHeight="1" x14ac:dyDescent="0.35">
      <c r="A11" s="43">
        <v>2019</v>
      </c>
      <c r="B11" s="44">
        <v>684963000.96000004</v>
      </c>
      <c r="C11" s="45">
        <v>5.155781572205731E-2</v>
      </c>
      <c r="D11" s="46">
        <v>0</v>
      </c>
      <c r="E11" s="47">
        <v>0</v>
      </c>
    </row>
    <row r="12" spans="1:5" s="53" customFormat="1" ht="18" customHeight="1" x14ac:dyDescent="0.35">
      <c r="A12" s="43">
        <v>2020</v>
      </c>
      <c r="B12" s="44">
        <v>636716490.36999989</v>
      </c>
      <c r="C12" s="45">
        <v>-7.0436666684742022E-2</v>
      </c>
      <c r="D12" s="46">
        <v>0</v>
      </c>
      <c r="E12" s="47">
        <v>0</v>
      </c>
    </row>
    <row r="13" spans="1:5" s="53" customFormat="1" ht="18" customHeight="1" x14ac:dyDescent="0.35">
      <c r="A13" s="43">
        <v>2021</v>
      </c>
      <c r="B13" s="44">
        <v>749253080</v>
      </c>
      <c r="C13" s="45">
        <v>0.17674520973157826</v>
      </c>
      <c r="D13" s="46">
        <v>0</v>
      </c>
      <c r="E13" s="47">
        <v>0</v>
      </c>
    </row>
    <row r="14" spans="1:5" s="53" customFormat="1" ht="18" customHeight="1" thickBot="1" x14ac:dyDescent="0.4">
      <c r="A14" s="48">
        <v>2022</v>
      </c>
      <c r="B14" s="49">
        <v>824497881</v>
      </c>
      <c r="C14" s="50">
        <v>0.10042641533085184</v>
      </c>
      <c r="D14" s="55">
        <v>0</v>
      </c>
      <c r="E14" s="77">
        <v>0</v>
      </c>
    </row>
    <row r="15" spans="1:5" s="53" customFormat="1" ht="18" customHeight="1" thickTop="1" x14ac:dyDescent="0.35">
      <c r="A15" s="43">
        <v>2023</v>
      </c>
      <c r="B15" s="44">
        <v>854285838.11150897</v>
      </c>
      <c r="C15" s="45">
        <v>3.612860359978165E-2</v>
      </c>
      <c r="D15" s="46">
        <v>3.7272941451329533E-3</v>
      </c>
      <c r="E15" s="47">
        <v>3172350.319889307</v>
      </c>
    </row>
    <row r="16" spans="1:5" s="53" customFormat="1" ht="18" customHeight="1" x14ac:dyDescent="0.35">
      <c r="A16" s="43">
        <v>2024</v>
      </c>
      <c r="B16" s="44">
        <v>875253554.20306897</v>
      </c>
      <c r="C16" s="45">
        <v>2.4544145713466747E-2</v>
      </c>
      <c r="D16" s="46">
        <v>-1.1760232655925185E-3</v>
      </c>
      <c r="E16" s="47">
        <v>-1030530.4708449841</v>
      </c>
    </row>
    <row r="17" spans="1:5" s="53" customFormat="1" ht="18" customHeight="1" x14ac:dyDescent="0.35">
      <c r="A17" s="43">
        <v>2025</v>
      </c>
      <c r="B17" s="44">
        <v>915359820.12017381</v>
      </c>
      <c r="C17" s="45">
        <v>4.5822454218563236E-2</v>
      </c>
      <c r="D17" s="46">
        <v>-5.3150406397690642E-3</v>
      </c>
      <c r="E17" s="47">
        <v>-4891171.4188175201</v>
      </c>
    </row>
    <row r="18" spans="1:5" s="53" customFormat="1" ht="18" customHeight="1" x14ac:dyDescent="0.35">
      <c r="A18" s="43">
        <v>2026</v>
      </c>
      <c r="B18" s="44">
        <v>961586909.53365803</v>
      </c>
      <c r="C18" s="45">
        <v>5.0501549661001288E-2</v>
      </c>
      <c r="D18" s="46">
        <v>-3.8486091524990718E-3</v>
      </c>
      <c r="E18" s="47">
        <v>-3715070.0334875584</v>
      </c>
    </row>
    <row r="19" spans="1:5" s="53" customFormat="1" ht="18" customHeight="1" x14ac:dyDescent="0.35">
      <c r="A19" s="43">
        <v>2027</v>
      </c>
      <c r="B19" s="44">
        <v>1007303433.8678609</v>
      </c>
      <c r="C19" s="45">
        <v>4.7542789820604003E-2</v>
      </c>
      <c r="D19" s="46">
        <v>5.2568262833396773E-4</v>
      </c>
      <c r="E19" s="47">
        <v>529243.70242500305</v>
      </c>
    </row>
    <row r="20" spans="1:5" s="53" customFormat="1" ht="18" customHeight="1" x14ac:dyDescent="0.35">
      <c r="A20" s="43">
        <v>2028</v>
      </c>
      <c r="B20" s="44">
        <v>1053153791.3693534</v>
      </c>
      <c r="C20" s="45">
        <v>4.55179203801932E-2</v>
      </c>
      <c r="D20" s="46">
        <v>-4.6089374257916038E-3</v>
      </c>
      <c r="E20" s="47">
        <v>-4876394.9232211113</v>
      </c>
    </row>
    <row r="21" spans="1:5" s="53" customFormat="1" ht="18" customHeight="1" x14ac:dyDescent="0.35">
      <c r="A21" s="43">
        <v>2029</v>
      </c>
      <c r="B21" s="44">
        <v>1106096831.6093087</v>
      </c>
      <c r="C21" s="45">
        <v>5.0270948719765451E-2</v>
      </c>
      <c r="D21" s="46">
        <v>-1.0468731967578915E-3</v>
      </c>
      <c r="E21" s="47">
        <v>-1159156.6160228252</v>
      </c>
    </row>
    <row r="22" spans="1:5" s="53" customFormat="1" ht="18" customHeight="1" x14ac:dyDescent="0.35">
      <c r="A22" s="43">
        <v>2030</v>
      </c>
      <c r="B22" s="44">
        <v>1157812825.5169914</v>
      </c>
      <c r="C22" s="45">
        <v>4.6755394672308048E-2</v>
      </c>
      <c r="D22" s="46">
        <v>-2.0258156366683711E-3</v>
      </c>
      <c r="E22" s="47">
        <v>-2350276.5532596111</v>
      </c>
    </row>
    <row r="23" spans="1:5" s="53" customFormat="1" ht="18" customHeight="1" x14ac:dyDescent="0.35">
      <c r="A23" s="43">
        <v>2031</v>
      </c>
      <c r="B23" s="44">
        <v>1218408146.3659074</v>
      </c>
      <c r="C23" s="45">
        <v>5.2336024885420329E-2</v>
      </c>
      <c r="D23" s="46">
        <v>2.560762899518787E-3</v>
      </c>
      <c r="E23" s="47">
        <v>3112085.0657088757</v>
      </c>
    </row>
    <row r="24" spans="1:5" s="53" customFormat="1" ht="18" customHeight="1" x14ac:dyDescent="0.35">
      <c r="A24" s="43">
        <v>2032</v>
      </c>
      <c r="B24" s="44">
        <v>1277018526.6471751</v>
      </c>
      <c r="C24" s="45">
        <v>4.8104061398540621E-2</v>
      </c>
      <c r="D24" s="46">
        <v>2.7052963618621195E-3</v>
      </c>
      <c r="E24" s="47">
        <v>3445392.7656550407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30</v>
      </c>
      <c r="B26" s="3"/>
      <c r="C26" s="3"/>
    </row>
    <row r="27" spans="1:5" ht="21.75" customHeight="1" x14ac:dyDescent="0.35">
      <c r="A27" s="30" t="s">
        <v>170</v>
      </c>
      <c r="B27" s="3"/>
      <c r="C27" s="3"/>
    </row>
    <row r="28" spans="1:5" ht="21.75" customHeight="1" x14ac:dyDescent="0.35">
      <c r="A28" s="113" t="s">
        <v>213</v>
      </c>
      <c r="B28" s="3"/>
      <c r="C28" s="3"/>
    </row>
    <row r="29" spans="1:5" ht="21.75" customHeight="1" x14ac:dyDescent="0.35">
      <c r="A29" s="113"/>
      <c r="B29" s="130"/>
    </row>
    <row r="30" spans="1:5" ht="21.75" customHeight="1" x14ac:dyDescent="0.35">
      <c r="A30" s="235" t="str">
        <f>Headings!F8</f>
        <v>Page 8</v>
      </c>
      <c r="B30" s="238"/>
      <c r="C30" s="238"/>
      <c r="D30" s="238"/>
      <c r="E30" s="237"/>
    </row>
    <row r="31" spans="1:5" ht="21.75" customHeight="1" x14ac:dyDescent="0.35">
      <c r="A31" s="3"/>
      <c r="B31" s="3"/>
      <c r="C31" s="3"/>
    </row>
    <row r="32" spans="1:5" ht="21.75" customHeight="1" x14ac:dyDescent="0.35">
      <c r="A32" s="159"/>
    </row>
    <row r="34" spans="1:2" ht="21.75" customHeight="1" x14ac:dyDescent="0.35">
      <c r="A34" s="113"/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1:E1"/>
    <mergeCell ref="A2:E2"/>
    <mergeCell ref="A30:E30"/>
  </mergeCells>
  <phoneticPr fontId="4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0"/>
  <sheetViews>
    <sheetView zoomScale="75" zoomScaleNormal="75" workbookViewId="0">
      <selection activeCell="A30" sqref="A30:E30"/>
    </sheetView>
  </sheetViews>
  <sheetFormatPr defaultColWidth="10.7265625" defaultRowHeight="21.75" customHeight="1" x14ac:dyDescent="0.35"/>
  <cols>
    <col min="1" max="1" width="7.7265625" style="2" customWidth="1"/>
    <col min="2" max="2" width="20.7265625" style="2" customWidth="1"/>
    <col min="3" max="3" width="10.7265625" style="2" customWidth="1"/>
    <col min="4" max="5" width="17.7265625" style="19" customWidth="1"/>
    <col min="6" max="16384" width="10.7265625" style="19"/>
  </cols>
  <sheetData>
    <row r="1" spans="1:5" ht="23.4" x14ac:dyDescent="0.35">
      <c r="A1" s="236" t="str">
        <f>Headings!E9</f>
        <v>July 2023 Mental Health Sales Tax Forecast</v>
      </c>
      <c r="B1" s="237"/>
      <c r="C1" s="237"/>
      <c r="D1" s="237"/>
      <c r="E1" s="237"/>
    </row>
    <row r="2" spans="1:5" ht="21.75" customHeight="1" x14ac:dyDescent="0.35">
      <c r="A2" s="236" t="s">
        <v>85</v>
      </c>
      <c r="B2" s="237"/>
      <c r="C2" s="237"/>
      <c r="D2" s="237"/>
      <c r="E2" s="237"/>
    </row>
    <row r="4" spans="1:5" ht="66" customHeight="1" x14ac:dyDescent="0.35">
      <c r="A4" s="21" t="s">
        <v>108</v>
      </c>
      <c r="B4" s="32" t="s">
        <v>81</v>
      </c>
      <c r="C4" s="32" t="s">
        <v>27</v>
      </c>
      <c r="D4" s="24" t="str">
        <f>Headings!E51</f>
        <v>% Change from March 2023 Forecast</v>
      </c>
      <c r="E4" s="35" t="str">
        <f>Headings!F51</f>
        <v>% Change from March 2023 Forecast</v>
      </c>
    </row>
    <row r="5" spans="1:5" ht="18" customHeight="1" x14ac:dyDescent="0.35">
      <c r="A5" s="38">
        <v>2013</v>
      </c>
      <c r="B5" s="39">
        <v>48298262.639202163</v>
      </c>
      <c r="C5" s="82" t="s">
        <v>79</v>
      </c>
      <c r="D5" s="51">
        <v>0</v>
      </c>
      <c r="E5" s="42">
        <v>0</v>
      </c>
    </row>
    <row r="6" spans="1:5" ht="18" customHeight="1" x14ac:dyDescent="0.35">
      <c r="A6" s="43">
        <v>2014</v>
      </c>
      <c r="B6" s="44">
        <v>52288413.001330756</v>
      </c>
      <c r="C6" s="45">
        <v>8.2614780410132482E-2</v>
      </c>
      <c r="D6" s="46">
        <v>0</v>
      </c>
      <c r="E6" s="47">
        <v>0</v>
      </c>
    </row>
    <row r="7" spans="1:5" ht="18" customHeight="1" x14ac:dyDescent="0.35">
      <c r="A7" s="43">
        <v>2015</v>
      </c>
      <c r="B7" s="44">
        <v>57487652.461434349</v>
      </c>
      <c r="C7" s="45">
        <v>9.9433873810078621E-2</v>
      </c>
      <c r="D7" s="46">
        <v>0</v>
      </c>
      <c r="E7" s="47">
        <v>0</v>
      </c>
    </row>
    <row r="8" spans="1:5" ht="18" customHeight="1" x14ac:dyDescent="0.35">
      <c r="A8" s="43">
        <v>2016</v>
      </c>
      <c r="B8" s="44">
        <v>61907549.661434352</v>
      </c>
      <c r="C8" s="45">
        <v>7.6884287507914761E-2</v>
      </c>
      <c r="D8" s="46">
        <v>0</v>
      </c>
      <c r="E8" s="47">
        <v>0</v>
      </c>
    </row>
    <row r="9" spans="1:5" ht="18" customHeight="1" x14ac:dyDescent="0.35">
      <c r="A9" s="43">
        <v>2017</v>
      </c>
      <c r="B9" s="44">
        <v>64979113.680000007</v>
      </c>
      <c r="C9" s="45">
        <v>4.9615338280447174E-2</v>
      </c>
      <c r="D9" s="46">
        <v>0</v>
      </c>
      <c r="E9" s="47">
        <v>0</v>
      </c>
    </row>
    <row r="10" spans="1:5" ht="18" customHeight="1" x14ac:dyDescent="0.35">
      <c r="A10" s="43">
        <v>2018</v>
      </c>
      <c r="B10" s="44">
        <v>71198451.760000005</v>
      </c>
      <c r="C10" s="45">
        <v>9.5712879535847728E-2</v>
      </c>
      <c r="D10" s="46">
        <v>0</v>
      </c>
      <c r="E10" s="47">
        <v>0</v>
      </c>
    </row>
    <row r="11" spans="1:5" ht="18" customHeight="1" x14ac:dyDescent="0.35">
      <c r="A11" s="43">
        <v>2019</v>
      </c>
      <c r="B11" s="44">
        <v>74773246.499999985</v>
      </c>
      <c r="C11" s="45">
        <v>5.0208883081476419E-2</v>
      </c>
      <c r="D11" s="46">
        <v>0</v>
      </c>
      <c r="E11" s="47">
        <v>0</v>
      </c>
    </row>
    <row r="12" spans="1:5" ht="18" customHeight="1" x14ac:dyDescent="0.35">
      <c r="A12" s="43">
        <v>2020</v>
      </c>
      <c r="B12" s="44">
        <v>70393210.150000006</v>
      </c>
      <c r="C12" s="45">
        <v>-5.8577586971564455E-2</v>
      </c>
      <c r="D12" s="46">
        <v>0</v>
      </c>
      <c r="E12" s="47">
        <v>0</v>
      </c>
    </row>
    <row r="13" spans="1:5" ht="18" customHeight="1" x14ac:dyDescent="0.35">
      <c r="A13" s="43">
        <v>2021</v>
      </c>
      <c r="B13" s="44">
        <v>82602623.599999994</v>
      </c>
      <c r="C13" s="45">
        <v>0.17344589661393628</v>
      </c>
      <c r="D13" s="46">
        <v>0</v>
      </c>
      <c r="E13" s="47">
        <v>0</v>
      </c>
    </row>
    <row r="14" spans="1:5" ht="18" customHeight="1" thickBot="1" x14ac:dyDescent="0.4">
      <c r="A14" s="48">
        <v>2022</v>
      </c>
      <c r="B14" s="49">
        <v>90416782</v>
      </c>
      <c r="C14" s="50">
        <v>9.4599397203650071E-2</v>
      </c>
      <c r="D14" s="55">
        <v>0</v>
      </c>
      <c r="E14" s="77">
        <v>0</v>
      </c>
    </row>
    <row r="15" spans="1:5" ht="18" customHeight="1" thickTop="1" x14ac:dyDescent="0.35">
      <c r="A15" s="43">
        <v>2023</v>
      </c>
      <c r="B15" s="44">
        <v>93524856.440832496</v>
      </c>
      <c r="C15" s="45">
        <v>3.4374973009241749E-2</v>
      </c>
      <c r="D15" s="46">
        <v>8.1219698509464866E-3</v>
      </c>
      <c r="E15" s="47">
        <v>753486.2715459466</v>
      </c>
    </row>
    <row r="16" spans="1:5" ht="18" customHeight="1" x14ac:dyDescent="0.35">
      <c r="A16" s="43">
        <v>2024</v>
      </c>
      <c r="B16" s="44">
        <v>95402637.408134535</v>
      </c>
      <c r="C16" s="45">
        <v>2.0077881311584722E-2</v>
      </c>
      <c r="D16" s="46">
        <v>-1.1760232655922964E-3</v>
      </c>
      <c r="E16" s="47">
        <v>-112327.82132208347</v>
      </c>
    </row>
    <row r="17" spans="1:5" s="99" customFormat="1" ht="18" customHeight="1" x14ac:dyDescent="0.35">
      <c r="A17" s="43">
        <v>2025</v>
      </c>
      <c r="B17" s="44">
        <v>99774220.39309895</v>
      </c>
      <c r="C17" s="45">
        <v>4.5822454218563013E-2</v>
      </c>
      <c r="D17" s="46">
        <v>-5.3150406397690642E-3</v>
      </c>
      <c r="E17" s="47">
        <v>-533137.6846511066</v>
      </c>
    </row>
    <row r="18" spans="1:5" s="129" customFormat="1" ht="18" customHeight="1" x14ac:dyDescent="0.35">
      <c r="A18" s="43">
        <v>2026</v>
      </c>
      <c r="B18" s="44">
        <v>104812973.13916872</v>
      </c>
      <c r="C18" s="45">
        <v>5.0501549661001288E-2</v>
      </c>
      <c r="D18" s="46">
        <v>-3.8486091524989607E-3</v>
      </c>
      <c r="E18" s="47">
        <v>-404942.63365013897</v>
      </c>
    </row>
    <row r="19" spans="1:5" s="149" customFormat="1" ht="18" customHeight="1" x14ac:dyDescent="0.35">
      <c r="A19" s="43">
        <v>2027</v>
      </c>
      <c r="B19" s="44">
        <v>109796074.29159684</v>
      </c>
      <c r="C19" s="45">
        <v>4.7542789820604003E-2</v>
      </c>
      <c r="D19" s="46">
        <v>5.2568262833396773E-4</v>
      </c>
      <c r="E19" s="47">
        <v>57687.563564330339</v>
      </c>
    </row>
    <row r="20" spans="1:5" s="151" customFormat="1" ht="18" customHeight="1" x14ac:dyDescent="0.35">
      <c r="A20" s="43">
        <v>2028</v>
      </c>
      <c r="B20" s="44">
        <v>114793763.25925952</v>
      </c>
      <c r="C20" s="45">
        <v>4.55179203801932E-2</v>
      </c>
      <c r="D20" s="46">
        <v>-4.6089374257916038E-3</v>
      </c>
      <c r="E20" s="47">
        <v>-531527.04663109779</v>
      </c>
    </row>
    <row r="21" spans="1:5" s="162" customFormat="1" ht="18" customHeight="1" x14ac:dyDescent="0.35">
      <c r="A21" s="43">
        <v>2029</v>
      </c>
      <c r="B21" s="44">
        <v>120564554.64541465</v>
      </c>
      <c r="C21" s="45">
        <v>5.0270948719765451E-2</v>
      </c>
      <c r="D21" s="46">
        <v>-1.0468731967578915E-3</v>
      </c>
      <c r="E21" s="47">
        <v>-126348.07114648819</v>
      </c>
    </row>
    <row r="22" spans="1:5" s="165" customFormat="1" ht="18" customHeight="1" x14ac:dyDescent="0.35">
      <c r="A22" s="43">
        <v>2030</v>
      </c>
      <c r="B22" s="44">
        <v>126201597.98135206</v>
      </c>
      <c r="C22" s="45">
        <v>4.6755394672308048E-2</v>
      </c>
      <c r="D22" s="46">
        <v>-2.0258156366684821E-3</v>
      </c>
      <c r="E22" s="47">
        <v>-256180.14430530369</v>
      </c>
    </row>
    <row r="23" spans="1:5" s="165" customFormat="1" ht="18" customHeight="1" x14ac:dyDescent="0.35">
      <c r="A23" s="43">
        <v>2031</v>
      </c>
      <c r="B23" s="44">
        <v>132806487.95388392</v>
      </c>
      <c r="C23" s="45">
        <v>5.2336024885420329E-2</v>
      </c>
      <c r="D23" s="46">
        <v>2.560762899518787E-3</v>
      </c>
      <c r="E23" s="47">
        <v>339217.27216227353</v>
      </c>
    </row>
    <row r="24" spans="1:5" s="165" customFormat="1" ht="18" customHeight="1" x14ac:dyDescent="0.35">
      <c r="A24" s="43">
        <v>2032</v>
      </c>
      <c r="B24" s="44">
        <v>139195019.40454209</v>
      </c>
      <c r="C24" s="45">
        <v>4.8104061398540621E-2</v>
      </c>
      <c r="D24" s="46">
        <v>2.7052963618623416E-3</v>
      </c>
      <c r="E24" s="47">
        <v>375547.81145641208</v>
      </c>
    </row>
    <row r="25" spans="1:5" ht="21.75" customHeight="1" x14ac:dyDescent="0.35">
      <c r="A25" s="25" t="s">
        <v>4</v>
      </c>
      <c r="B25" s="3"/>
      <c r="C25" s="3"/>
    </row>
    <row r="26" spans="1:5" ht="21.75" customHeight="1" x14ac:dyDescent="0.35">
      <c r="A26" s="26" t="s">
        <v>24</v>
      </c>
      <c r="B26" s="3"/>
      <c r="C26" s="3"/>
    </row>
    <row r="27" spans="1:5" ht="21.75" customHeight="1" x14ac:dyDescent="0.35">
      <c r="A27" s="72" t="s">
        <v>171</v>
      </c>
      <c r="B27" s="3"/>
      <c r="C27" s="3"/>
    </row>
    <row r="28" spans="1:5" ht="21.75" customHeight="1" x14ac:dyDescent="0.35">
      <c r="A28" s="113" t="s">
        <v>210</v>
      </c>
      <c r="B28" s="3"/>
      <c r="C28" s="3"/>
    </row>
    <row r="29" spans="1:5" ht="21.75" customHeight="1" x14ac:dyDescent="0.35">
      <c r="A29" s="113"/>
    </row>
    <row r="30" spans="1:5" ht="21.75" customHeight="1" x14ac:dyDescent="0.35">
      <c r="A30" s="235" t="str">
        <f>Headings!F9</f>
        <v>Page 9</v>
      </c>
      <c r="B30" s="238"/>
      <c r="C30" s="238"/>
      <c r="D30" s="238"/>
      <c r="E30" s="237"/>
    </row>
    <row r="31" spans="1:5" ht="21.75" customHeight="1" x14ac:dyDescent="0.35">
      <c r="A31" s="3"/>
      <c r="B31" s="3"/>
      <c r="C31" s="3"/>
    </row>
    <row r="34" spans="1:2" ht="21.75" customHeight="1" x14ac:dyDescent="0.35">
      <c r="B34" s="7"/>
    </row>
    <row r="35" spans="1:2" ht="21.75" customHeight="1" x14ac:dyDescent="0.35">
      <c r="B35" s="7"/>
    </row>
    <row r="36" spans="1:2" ht="21.75" customHeight="1" x14ac:dyDescent="0.35">
      <c r="A36" s="6"/>
      <c r="B36" s="7"/>
    </row>
    <row r="37" spans="1:2" ht="21.75" customHeight="1" x14ac:dyDescent="0.35">
      <c r="A37" s="6"/>
      <c r="B37" s="6"/>
    </row>
    <row r="38" spans="1:2" ht="21.75" customHeight="1" x14ac:dyDescent="0.35">
      <c r="A38" s="6"/>
      <c r="B38" s="6"/>
    </row>
    <row r="39" spans="1:2" ht="21.75" customHeight="1" x14ac:dyDescent="0.35">
      <c r="A39" s="6"/>
      <c r="B39" s="6"/>
    </row>
    <row r="40" spans="1:2" ht="21.75" customHeight="1" x14ac:dyDescent="0.35">
      <c r="A40" s="6"/>
      <c r="B40" s="6"/>
    </row>
  </sheetData>
  <mergeCells count="3">
    <mergeCell ref="A30:E30"/>
    <mergeCell ref="A1:E1"/>
    <mergeCell ref="A2:E2"/>
  </mergeCells>
  <phoneticPr fontId="4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49</vt:i4>
      </vt:variant>
    </vt:vector>
  </HeadingPairs>
  <TitlesOfParts>
    <vt:vector size="99" baseType="lpstr">
      <vt:lpstr>Contents</vt:lpstr>
      <vt:lpstr>Countywide AV</vt:lpstr>
      <vt:lpstr>Unincorporated AV</vt:lpstr>
      <vt:lpstr>Countywide NC</vt:lpstr>
      <vt:lpstr>Unincorporated NC</vt:lpstr>
      <vt:lpstr>Sales and Use Taxbase</vt:lpstr>
      <vt:lpstr>Local Sales Tax</vt:lpstr>
      <vt:lpstr>Transit Sales Tax</vt:lpstr>
      <vt:lpstr>Mental Health Sales Tax</vt:lpstr>
      <vt:lpstr>CJ Sales Tax</vt:lpstr>
      <vt:lpstr>Health Thru Housing Sales Tax</vt:lpstr>
      <vt:lpstr>Hotel Sales Tax</vt:lpstr>
      <vt:lpstr>Hotel Tax (HB 2015)</vt:lpstr>
      <vt:lpstr>Rental Car Sales Tax</vt:lpstr>
      <vt:lpstr>REET</vt:lpstr>
      <vt:lpstr>Investment Pool Nom</vt:lpstr>
      <vt:lpstr>Investment Pool Real</vt:lpstr>
      <vt:lpstr>CPI-U</vt:lpstr>
      <vt:lpstr>CPI-W</vt:lpstr>
      <vt:lpstr>Seattle CPI-U</vt:lpstr>
      <vt:lpstr>Seattle CPI-W</vt:lpstr>
      <vt:lpstr>COLA(new)</vt:lpstr>
      <vt:lpstr>Pharmaceuticals PPI</vt:lpstr>
      <vt:lpstr>Transportation CPI</vt:lpstr>
      <vt:lpstr>Retail Gas</vt:lpstr>
      <vt:lpstr>Diesel and Gas</vt:lpstr>
      <vt:lpstr>Docs</vt:lpstr>
      <vt:lpstr>Gambling</vt:lpstr>
      <vt:lpstr>E911</vt:lpstr>
      <vt:lpstr>Delinquencies</vt:lpstr>
      <vt:lpstr>CX</vt:lpstr>
      <vt:lpstr>DD-MH</vt:lpstr>
      <vt:lpstr>Veterans</vt:lpstr>
      <vt:lpstr>AFIS</vt:lpstr>
      <vt:lpstr>Parks</vt:lpstr>
      <vt:lpstr>VSHSL</vt:lpstr>
      <vt:lpstr>PSERN</vt:lpstr>
      <vt:lpstr>BSFK</vt:lpstr>
      <vt:lpstr>CCC</vt:lpstr>
      <vt:lpstr>EMS</vt:lpstr>
      <vt:lpstr>CF</vt:lpstr>
      <vt:lpstr>Roads</vt:lpstr>
      <vt:lpstr>Roads2</vt:lpstr>
      <vt:lpstr>Flood</vt:lpstr>
      <vt:lpstr>Marine</vt:lpstr>
      <vt:lpstr>Transit </vt:lpstr>
      <vt:lpstr>UTGO</vt:lpstr>
      <vt:lpstr>KC I+P Index</vt:lpstr>
      <vt:lpstr>Appendix</vt:lpstr>
      <vt:lpstr>Headings</vt:lpstr>
      <vt:lpstr>AFIS!Print_Area</vt:lpstr>
      <vt:lpstr>Appendix!Print_Area</vt:lpstr>
      <vt:lpstr>BSFK!Print_Area</vt:lpstr>
      <vt:lpstr>CCC!Print_Area</vt:lpstr>
      <vt:lpstr>CF!Print_Area</vt:lpstr>
      <vt:lpstr>'CJ Sales Tax'!Print_Area</vt:lpstr>
      <vt:lpstr>'COLA(new)'!Print_Area</vt:lpstr>
      <vt:lpstr>Contents!Print_Area</vt:lpstr>
      <vt:lpstr>'Countywide AV'!Print_Area</vt:lpstr>
      <vt:lpstr>'Countywide NC'!Print_Area</vt:lpstr>
      <vt:lpstr>'CPI-U'!Print_Area</vt:lpstr>
      <vt:lpstr>'CPI-W'!Print_Area</vt:lpstr>
      <vt:lpstr>CX!Print_Area</vt:lpstr>
      <vt:lpstr>'DD-MH'!Print_Area</vt:lpstr>
      <vt:lpstr>Delinquencies!Print_Area</vt:lpstr>
      <vt:lpstr>'Diesel and Gas'!Print_Area</vt:lpstr>
      <vt:lpstr>Docs!Print_Area</vt:lpstr>
      <vt:lpstr>'E911'!Print_Area</vt:lpstr>
      <vt:lpstr>EMS!Print_Area</vt:lpstr>
      <vt:lpstr>Flood!Print_Area</vt:lpstr>
      <vt:lpstr>Gambling!Print_Area</vt:lpstr>
      <vt:lpstr>'Health Thru Housing Sales Tax'!Print_Area</vt:lpstr>
      <vt:lpstr>'Hotel Sales Tax'!Print_Area</vt:lpstr>
      <vt:lpstr>'Hotel Tax (HB 2015)'!Print_Area</vt:lpstr>
      <vt:lpstr>'Investment Pool Nom'!Print_Area</vt:lpstr>
      <vt:lpstr>'Investment Pool Real'!Print_Area</vt:lpstr>
      <vt:lpstr>'KC I+P Index'!Print_Area</vt:lpstr>
      <vt:lpstr>'Local Sales Tax'!Print_Area</vt:lpstr>
      <vt:lpstr>Marine!Print_Area</vt:lpstr>
      <vt:lpstr>'Mental Health Sales Tax'!Print_Area</vt:lpstr>
      <vt:lpstr>Parks!Print_Area</vt:lpstr>
      <vt:lpstr>'Pharmaceuticals PPI'!Print_Area</vt:lpstr>
      <vt:lpstr>PSERN!Print_Area</vt:lpstr>
      <vt:lpstr>REET!Print_Area</vt:lpstr>
      <vt:lpstr>'Rental Car Sales Tax'!Print_Area</vt:lpstr>
      <vt:lpstr>'Retail Gas'!Print_Area</vt:lpstr>
      <vt:lpstr>Roads!Print_Area</vt:lpstr>
      <vt:lpstr>Roads2!Print_Area</vt:lpstr>
      <vt:lpstr>'Sales and Use Taxbase'!Print_Area</vt:lpstr>
      <vt:lpstr>'Seattle CPI-U'!Print_Area</vt:lpstr>
      <vt:lpstr>'Seattle CPI-W'!Print_Area</vt:lpstr>
      <vt:lpstr>'Transit '!Print_Area</vt:lpstr>
      <vt:lpstr>'Transit Sales Tax'!Print_Area</vt:lpstr>
      <vt:lpstr>'Transportation CPI'!Print_Area</vt:lpstr>
      <vt:lpstr>'Unincorporated AV'!Print_Area</vt:lpstr>
      <vt:lpstr>'Unincorporated NC'!Print_Area</vt:lpstr>
      <vt:lpstr>UTGO!Print_Area</vt:lpstr>
      <vt:lpstr>Veterans!Print_Area</vt:lpstr>
      <vt:lpstr>VSHSL!Print_Area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Cacallori</dc:creator>
  <cp:lastModifiedBy>Cacallori, Anthony</cp:lastModifiedBy>
  <cp:lastPrinted>2023-07-13T16:38:48Z</cp:lastPrinted>
  <dcterms:created xsi:type="dcterms:W3CDTF">2010-06-11T22:06:58Z</dcterms:created>
  <dcterms:modified xsi:type="dcterms:W3CDTF">2023-07-26T22:09:26Z</dcterms:modified>
</cp:coreProperties>
</file>