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18_2 Final\"/>
    </mc:Choice>
  </mc:AlternateContent>
  <bookViews>
    <workbookView xWindow="-15" yWindow="765" windowWidth="18180" windowHeight="9060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9" r:id="rId26"/>
    <sheet name="E911" sheetId="61" r:id="rId27"/>
    <sheet name="Delinquencies" sheetId="66" r:id="rId28"/>
    <sheet name="CX" sheetId="39" r:id="rId29"/>
    <sheet name="DD-MH" sheetId="40" r:id="rId30"/>
    <sheet name="Veterans" sheetId="41" r:id="rId31"/>
    <sheet name="ICRI" sheetId="55" r:id="rId32"/>
    <sheet name="AFIS" sheetId="42" r:id="rId33"/>
    <sheet name="Parks" sheetId="43" r:id="rId34"/>
    <sheet name="YSC" sheetId="45" r:id="rId35"/>
    <sheet name="Veterans_Lid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Access For All Sales Tax" sheetId="72" r:id="rId47"/>
    <sheet name="Appendix" sheetId="38" r:id="rId48"/>
    <sheet name="Headings" sheetId="29" r:id="rId49"/>
  </sheets>
  <definedNames>
    <definedName name="_xlnm.Print_Area" localSheetId="46">'Access For All Sales Tax'!$A$1:$E$30</definedName>
    <definedName name="_xlnm.Print_Area" localSheetId="32">AFIS!$A$1:$E$30</definedName>
    <definedName name="_xlnm.Print_Area" localSheetId="47">Appendix!$A$1:$D$28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8">CX!$A$1:$E$30</definedName>
    <definedName name="_xlnm.Print_Area" localSheetId="29">'DD-MH'!$A$1:$E$30</definedName>
    <definedName name="_xlnm.Print_Area" localSheetId="27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6">'E911'!$A$1:$E$30</definedName>
    <definedName name="_xlnm.Print_Area" localSheetId="38">EMS!$A$1:$E$30</definedName>
    <definedName name="_xlnm.Print_Area" localSheetId="42">Flood!$A$1:$E$30</definedName>
    <definedName name="_xlnm.Print_Area" localSheetId="25">Gambling!$A$1:$E$30</definedName>
    <definedName name="_xlnm.Print_Area" localSheetId="10">'Hotel Sales Tax'!$A$1:$E$30</definedName>
    <definedName name="_xlnm.Print_Area" localSheetId="31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0">'Pharmaceuticals PPI'!$A$1:$D$30</definedName>
    <definedName name="_xlnm.Print_Area" localSheetId="36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Gas'!$A$1:$E$30</definedName>
    <definedName name="_xlnm.Print_Area" localSheetId="40">Roads!$A$1:$E$30</definedName>
    <definedName name="_xlnm.Print_Area" localSheetId="41">Roads2!$A$1:$E$29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0">Veterans!$A$1:$E$30</definedName>
    <definedName name="_xlnm.Print_Area" localSheetId="35">Veterans_Lid!$A$1:$E$30</definedName>
    <definedName name="_xlnm.Print_Area" localSheetId="34">YSC!$A$1:$E$30</definedName>
  </definedNames>
  <calcPr calcId="152511"/>
</workbook>
</file>

<file path=xl/calcChain.xml><?xml version="1.0" encoding="utf-8"?>
<calcChain xmlns="http://schemas.openxmlformats.org/spreadsheetml/2006/main">
  <c r="A1" i="72" l="1"/>
  <c r="A30" i="72"/>
  <c r="E47" i="29"/>
  <c r="F47" i="29"/>
  <c r="G47" i="29"/>
  <c r="E4" i="72"/>
  <c r="D4" i="72"/>
  <c r="E17" i="32" l="1"/>
  <c r="E18" i="32"/>
  <c r="C17" i="32"/>
  <c r="C18" i="32"/>
  <c r="F44" i="29" l="1"/>
  <c r="F45" i="29"/>
  <c r="F46" i="29"/>
  <c r="E28" i="29" l="1"/>
  <c r="A1" i="66" s="1"/>
  <c r="E27" i="29"/>
  <c r="E44" i="29" l="1"/>
  <c r="G44" i="29" l="1"/>
  <c r="E4" i="70"/>
  <c r="D4" i="70"/>
  <c r="G2" i="29" l="1"/>
  <c r="G28" i="29"/>
  <c r="F42" i="29"/>
  <c r="A27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A30" i="62" s="1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G46" i="29"/>
  <c r="A30" i="69" l="1"/>
  <c r="E38" i="29"/>
  <c r="A1" i="64" s="1"/>
  <c r="D4" i="15" l="1"/>
  <c r="A30" i="66" l="1"/>
  <c r="E4" i="66"/>
  <c r="D4" i="66"/>
  <c r="A30" i="54" l="1"/>
  <c r="E46" i="29"/>
  <c r="A1" i="54" s="1"/>
  <c r="A30" i="63" l="1"/>
  <c r="E37" i="29"/>
  <c r="A1" i="63" s="1"/>
  <c r="E4" i="64" l="1"/>
  <c r="D4" i="64"/>
  <c r="E4" i="63"/>
  <c r="D4" i="63"/>
  <c r="A30" i="21" l="1"/>
  <c r="E16" i="32" l="1"/>
  <c r="C16" i="32"/>
  <c r="E4" i="6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0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A1" i="6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70" l="1"/>
  <c r="A1" i="69"/>
  <c r="A1" i="53"/>
</calcChain>
</file>

<file path=xl/sharedStrings.xml><?xml version="1.0" encoding="utf-8"?>
<sst xmlns="http://schemas.openxmlformats.org/spreadsheetml/2006/main" count="1149" uniqueCount="273">
  <si>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</si>
  <si>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</si>
  <si>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</si>
  <si>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</si>
  <si>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</si>
  <si>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</si>
  <si>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</si>
  <si>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</si>
  <si>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</si>
  <si>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</si>
  <si>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</si>
  <si>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</si>
  <si>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>Retail Gas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</si>
  <si>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</si>
  <si>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</si>
  <si>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</si>
  <si>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</si>
  <si>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</si>
  <si>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</si>
  <si>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</si>
  <si>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Q4 2015</t>
  </si>
  <si>
    <t>Q2 2015</t>
  </si>
  <si>
    <t>1. Values are nominal annual returns for the King County investment pool.</t>
  </si>
  <si>
    <t>In addition, all sales tax forecasts have been adjusted for delinquent payments,</t>
  </si>
  <si>
    <t>Q4 2016</t>
  </si>
  <si>
    <t>Q1 2016</t>
  </si>
  <si>
    <t>Veterans Aid Property Tax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</si>
  <si>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</si>
  <si>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</si>
  <si>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</si>
  <si>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</si>
  <si>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</si>
  <si>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</si>
  <si>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</si>
  <si>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</si>
  <si>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</si>
  <si>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</si>
  <si>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</si>
  <si>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</si>
  <si>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</si>
  <si>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</si>
  <si>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</si>
  <si>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</si>
  <si>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</si>
  <si>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</si>
  <si>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</si>
  <si>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</si>
  <si>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</si>
  <si>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</si>
  <si>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</si>
  <si>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</si>
  <si>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</si>
  <si>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</si>
  <si>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</si>
  <si>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</si>
  <si>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</si>
  <si>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</si>
  <si>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</si>
  <si>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</si>
  <si>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</si>
  <si>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</si>
  <si>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</si>
  <si>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</si>
  <si>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</si>
  <si>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</si>
  <si>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</si>
  <si>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</si>
  <si>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</si>
  <si>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</si>
  <si>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</si>
  <si>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</si>
  <si>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</si>
  <si>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</si>
  <si>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</si>
  <si>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</si>
  <si>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</si>
  <si>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</si>
  <si>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</si>
  <si>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</si>
  <si>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</si>
  <si>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</si>
  <si>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</si>
  <si>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</si>
  <si>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</si>
  <si>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</si>
  <si>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</si>
  <si>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</si>
  <si>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</si>
  <si>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</si>
  <si>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</si>
  <si>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</si>
  <si>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</si>
  <si>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</si>
  <si>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</si>
  <si>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</si>
  <si>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</si>
  <si>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</si>
  <si>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</si>
  <si>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</si>
  <si>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</si>
  <si>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</si>
  <si>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</si>
  <si>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</si>
  <si>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</si>
  <si>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</si>
  <si>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</si>
  <si>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</si>
  <si>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</si>
  <si>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</si>
  <si>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</si>
  <si>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</si>
  <si>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</si>
  <si>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</si>
  <si>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</si>
  <si>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</si>
  <si>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</si>
  <si>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</si>
  <si>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</si>
  <si>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</si>
  <si>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</si>
  <si>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</si>
  <si>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</si>
  <si>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</si>
  <si>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</si>
  <si>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</si>
  <si>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</si>
  <si>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</si>
  <si>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</si>
  <si>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</si>
  <si>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COLA Comparison</t>
  </si>
  <si>
    <t>Page 35</t>
  </si>
  <si>
    <t>Page 36</t>
  </si>
  <si>
    <t>Page 43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</si>
  <si>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</si>
  <si>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</si>
  <si>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</si>
  <si>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</si>
  <si>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</si>
  <si>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</si>
  <si>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</si>
  <si>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</si>
  <si>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</si>
  <si>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</si>
  <si>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</si>
  <si>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</si>
  <si>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</si>
  <si>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</si>
  <si>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</si>
  <si>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</si>
  <si>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</si>
  <si>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</si>
  <si>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</si>
  <si>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</si>
  <si>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</si>
  <si>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</si>
  <si>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</si>
  <si>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</si>
  <si>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</si>
  <si>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</si>
  <si>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</si>
  <si>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</si>
  <si>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</si>
  <si>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</si>
  <si>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</si>
  <si>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</si>
  <si>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</si>
  <si>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</si>
  <si>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</si>
  <si>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</si>
  <si>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</si>
  <si>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</si>
  <si>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</si>
  <si>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</si>
  <si>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</si>
  <si>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</si>
  <si>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>2. 2011 value includes approximately $10M in one-time sales tax amnesty proceeds.</t>
  </si>
  <si>
    <t>2. 2011 value includes approximately $1.1M in one-time sales tax amnesty proceeds.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</si>
  <si>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</si>
  <si>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</si>
  <si>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</si>
  <si>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</si>
  <si>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</si>
  <si>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</si>
  <si>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</si>
  <si>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</si>
  <si>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</si>
  <si>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</si>
  <si>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</si>
  <si>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</si>
  <si>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 xml:space="preserve">1. Series CWURA423SAO. Values are year over year change from June of </t>
  </si>
  <si>
    <t>3. The values for 2014-2019 are for the Parks lid lift approved by voters in 2013.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</si>
  <si>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</si>
  <si>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</si>
  <si>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</si>
  <si>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</si>
  <si>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</si>
  <si>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</si>
  <si>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</si>
  <si>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</si>
  <si>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</si>
  <si>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</si>
  <si>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</si>
  <si>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</si>
  <si>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</si>
  <si>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3. Actual values are quarterly on an accrual basis as listed in EBS, Fund 000001110.</t>
  </si>
  <si>
    <t xml:space="preserve">    Forecast includes the 1% DOR administrative fee.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</si>
  <si>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</si>
  <si>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</si>
  <si>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</si>
  <si>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</si>
  <si>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</si>
  <si>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East Federal Way</t>
  </si>
  <si>
    <t>Page 47</t>
  </si>
  <si>
    <t>3. Levy amounts do not reflect forecasted new construction impacts from the TDR/TIF ILA</t>
  </si>
  <si>
    <t>1. Forecast diesel values are average annual Tacoma rack price for</t>
  </si>
  <si>
    <t xml:space="preserve">2. Forecast gasoline values are WA state fuel prices for UNL 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</si>
  <si>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</si>
  <si>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</si>
  <si>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</si>
  <si>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</si>
  <si>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</si>
  <si>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</si>
  <si>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2011 value includes $0.3M in one-time sales tax amnesty proceeds.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</si>
  <si>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</si>
  <si>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</si>
  <si>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</si>
  <si>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</si>
  <si>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</si>
  <si>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</si>
  <si>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AFIS is a six-year lid lift in effect from 2013-2018.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</si>
  <si>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</si>
  <si>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</si>
  <si>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</si>
  <si>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</si>
  <si>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</si>
  <si>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</si>
  <si>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Seattle CPI-U mean forecast. Series CUURA423SAO.</t>
  </si>
  <si>
    <t>2. 2011 value includes approximately $2M in one-time sales tax amnesty proceeds.</t>
  </si>
  <si>
    <t>1. Actual values are quarterly as listed in EBS, Fund 000000010, Acct. 31911.</t>
  </si>
  <si>
    <t>Marine Levy Property Tax</t>
  </si>
  <si>
    <t>P&amp;I on Property Taxes</t>
  </si>
  <si>
    <t>Penalties and Interest on Delinquent Property Taxes</t>
  </si>
  <si>
    <t>Marine</t>
  </si>
  <si>
    <t>3. Forecasts for 2017 and beyond are affected by annexations (see appendix).</t>
  </si>
  <si>
    <t xml:space="preserve">    King County's ultra-low sulfur diesel purchases.</t>
  </si>
  <si>
    <t xml:space="preserve">    Regular 9.0 RVP excluding delivery charges and taxes.</t>
  </si>
  <si>
    <t>2. Forecasts for 2017 and beyond are affected by annexations (see appendix).</t>
  </si>
  <si>
    <t>2. Forecast utilizes actual values through November 2016.</t>
  </si>
  <si>
    <t>-Renton West Hill
-East Fed. Way</t>
  </si>
  <si>
    <t>2017 Population Est.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</si>
  <si>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</si>
  <si>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</si>
  <si>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</si>
  <si>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</si>
  <si>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</si>
  <si>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>$ Change from March 2017 Forecast</t>
  </si>
  <si>
    <t># Change from March 2017 Forecast</t>
  </si>
  <si>
    <t>% Change from March 2017 Forecast</t>
  </si>
  <si>
    <t>July</t>
  </si>
  <si>
    <t>July 2017 King County Economic and Revenue Forecast</t>
  </si>
  <si>
    <t>July 2017 Diesel &amp; Gasoline Dollar per Gallon Forecasts</t>
  </si>
  <si>
    <t>July 2017 UAL/Roads Property Tax Annexation Addendum</t>
  </si>
  <si>
    <t xml:space="preserve">     initial 2018 levy rate and are provided for planning purposes only. 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</si>
  <si>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</si>
  <si>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</si>
  <si>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-North Highline Y
-Sliver
-Triangle</t>
  </si>
  <si>
    <t>Access For All Sales Tax</t>
  </si>
  <si>
    <t>new</t>
  </si>
  <si>
    <t>Page 48</t>
  </si>
  <si>
    <t xml:space="preserve">2. Existing levy expires in 2017. Values for 2018 and beyond are based on a $0.10 </t>
  </si>
  <si>
    <t xml:space="preserve">1. The proposed Access for All sales tax will be decided by voters on August 1, 2017. </t>
  </si>
  <si>
    <t xml:space="preserve">    The forecast is provided for planning purposes.</t>
  </si>
  <si>
    <t>Approved by the Forecast Council on July 26, 2017 (KCFC2017-03)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</si>
</sst>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mm/dd/yy"/>
    <numFmt numFmtId="166" formatCode="&quot;$&quot;#,##0"/>
    <numFmt numFmtId="167" formatCode="&quot;$&quot;#,##0.00"/>
    <numFmt numFmtId="168" formatCode="&quot;$&quot;#,##0;\(&quot;$&quot;#,##0\)"/>
    <numFmt numFmtId="169" formatCode="#,##0;\(#,##0\)"/>
    <numFmt numFmtId="170" formatCode="&quot;$&quot;#,##0.00;\(&quot;$&quot;#,##0.00\)"/>
    <numFmt numFmtId="171" formatCode="_(* #,##0_);_(* \(#,##0\);_(* &quot;-&quot;??_);_(@_)"/>
  </numFmts>
  <fonts count="26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2">
    <xf numFmtId="0" fontId="0" fillId="0" borderId="0"/>
    <xf numFmtId="9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7" fontId="2" fillId="2" borderId="10" xfId="0" applyNumberFormat="1" applyFont="1" applyFill="1" applyBorder="1" applyAlignment="1">
      <alignment horizontal="center" vertical="center"/>
    </xf>
    <xf numFmtId="37" fontId="2" fillId="2" borderId="7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7" xfId="0" applyFont="1" applyFill="1" applyBorder="1" applyAlignment="1">
      <alignment horizontal="center" vertical="center" wrapText="1"/>
    </xf>
    <xf numFmtId="168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8" fontId="19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68" fontId="19" fillId="2" borderId="7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vertical="center"/>
    </xf>
    <xf numFmtId="10" fontId="19" fillId="2" borderId="11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7" fontId="19" fillId="2" borderId="4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/>
    </xf>
    <xf numFmtId="167" fontId="19" fillId="2" borderId="5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/>
    </xf>
    <xf numFmtId="170" fontId="19" fillId="2" borderId="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7" fontId="19" fillId="2" borderId="9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169" fontId="19" fillId="2" borderId="10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 vertical="center"/>
    </xf>
    <xf numFmtId="169" fontId="19" fillId="2" borderId="7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 vertical="center"/>
    </xf>
    <xf numFmtId="166" fontId="19" fillId="2" borderId="7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8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7" xfId="0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8" fontId="10" fillId="2" borderId="7" xfId="0" applyNumberFormat="1" applyFont="1" applyFill="1" applyBorder="1" applyAlignment="1">
      <alignment horizontal="center" vertical="center"/>
    </xf>
    <xf numFmtId="168" fontId="19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0" xfId="0" applyNumberFormat="1" applyFont="1" applyFill="1" applyBorder="1" applyAlignment="1">
      <alignment horizontal="center" vertical="center"/>
    </xf>
    <xf numFmtId="5" fontId="19" fillId="2" borderId="10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9" fillId="2" borderId="5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5" xfId="1" applyNumberFormat="1" applyFont="1" applyFill="1" applyBorder="1" applyAlignment="1">
      <alignment horizontal="center"/>
    </xf>
    <xf numFmtId="5" fontId="10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6" fontId="19" fillId="2" borderId="6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7" fontId="19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70" fontId="19" fillId="2" borderId="10" xfId="0" applyNumberFormat="1" applyFont="1" applyFill="1" applyBorder="1" applyAlignment="1">
      <alignment horizontal="center"/>
    </xf>
    <xf numFmtId="167" fontId="10" fillId="2" borderId="5" xfId="0" applyNumberFormat="1" applyFont="1" applyFill="1" applyBorder="1" applyAlignment="1">
      <alignment horizontal="center" vertic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0" xfId="0" applyNumberFormat="1" applyFont="1" applyFill="1" applyBorder="1" applyAlignment="1">
      <alignment horizontal="center"/>
    </xf>
    <xf numFmtId="168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0" fillId="2" borderId="9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167" fontId="19" fillId="2" borderId="13" xfId="0" applyNumberFormat="1" applyFont="1" applyFill="1" applyBorder="1" applyAlignment="1">
      <alignment horizontal="center" vertical="center"/>
    </xf>
    <xf numFmtId="167" fontId="10" fillId="2" borderId="12" xfId="0" applyNumberFormat="1" applyFont="1" applyFill="1" applyBorder="1" applyAlignment="1">
      <alignment horizontal="center" vertical="center" wrapText="1"/>
    </xf>
    <xf numFmtId="166" fontId="19" fillId="2" borderId="13" xfId="0" applyNumberFormat="1" applyFont="1" applyFill="1" applyBorder="1" applyAlignment="1">
      <alignment horizontal="center" vertical="center"/>
    </xf>
    <xf numFmtId="166" fontId="19" fillId="2" borderId="14" xfId="0" applyNumberFormat="1" applyFont="1" applyFill="1" applyBorder="1" applyAlignment="1">
      <alignment horizontal="center" vertical="center"/>
    </xf>
    <xf numFmtId="167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9" fillId="2" borderId="11" xfId="0" applyNumberFormat="1" applyFont="1" applyFill="1" applyBorder="1" applyAlignment="1">
      <alignment horizontal="center"/>
    </xf>
    <xf numFmtId="10" fontId="19" fillId="2" borderId="0" xfId="0" applyNumberFormat="1" applyFont="1" applyFill="1"/>
    <xf numFmtId="171" fontId="19" fillId="2" borderId="0" xfId="2" applyNumberFormat="1" applyFont="1" applyFill="1" applyAlignment="1"/>
    <xf numFmtId="171" fontId="2" fillId="2" borderId="0" xfId="2" applyNumberFormat="1" applyFont="1" applyFill="1" applyAlignment="1"/>
    <xf numFmtId="166" fontId="19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1" applyFont="1"/>
    <xf numFmtId="0" fontId="2" fillId="2" borderId="0" xfId="11" applyFont="1" applyFill="1" applyBorder="1" applyAlignment="1"/>
    <xf numFmtId="0" fontId="2" fillId="2" borderId="0" xfId="11" applyFont="1" applyFill="1" applyBorder="1"/>
    <xf numFmtId="0" fontId="2" fillId="2" borderId="0" xfId="11" applyFont="1" applyFill="1"/>
    <xf numFmtId="0" fontId="2" fillId="3" borderId="0" xfId="11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0" xfId="11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0" fontId="19" fillId="2" borderId="18" xfId="0" applyNumberFormat="1" applyFont="1" applyFill="1" applyBorder="1" applyAlignment="1">
      <alignment horizontal="center" vertical="center"/>
    </xf>
    <xf numFmtId="166" fontId="19" fillId="2" borderId="18" xfId="0" applyNumberFormat="1" applyFont="1" applyFill="1" applyBorder="1" applyAlignment="1">
      <alignment horizontal="center" vertical="center"/>
    </xf>
    <xf numFmtId="10" fontId="19" fillId="2" borderId="19" xfId="0" applyNumberFormat="1" applyFont="1" applyFill="1" applyBorder="1" applyAlignment="1">
      <alignment horizontal="center" vertical="center"/>
    </xf>
    <xf numFmtId="10" fontId="19" fillId="2" borderId="20" xfId="0" applyNumberFormat="1" applyFont="1" applyFill="1" applyBorder="1" applyAlignment="1">
      <alignment horizontal="center" vertical="center"/>
    </xf>
    <xf numFmtId="168" fontId="19" fillId="2" borderId="20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0" fontId="10" fillId="2" borderId="2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6" fontId="10" fillId="2" borderId="7" xfId="0" applyNumberFormat="1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167" fontId="10" fillId="2" borderId="7" xfId="0" applyNumberFormat="1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horizontal="center" vertical="center"/>
    </xf>
    <xf numFmtId="170" fontId="19" fillId="2" borderId="11" xfId="0" applyNumberFormat="1" applyFont="1" applyFill="1" applyBorder="1" applyAlignment="1">
      <alignment horizontal="center"/>
    </xf>
    <xf numFmtId="3" fontId="19" fillId="2" borderId="9" xfId="0" applyNumberFormat="1" applyFont="1" applyFill="1" applyBorder="1" applyAlignment="1">
      <alignment horizontal="center" vertical="center"/>
    </xf>
    <xf numFmtId="169" fontId="19" fillId="2" borderId="11" xfId="0" applyNumberFormat="1" applyFont="1" applyFill="1" applyBorder="1" applyAlignment="1">
      <alignment horizontal="center"/>
    </xf>
    <xf numFmtId="10" fontId="19" fillId="2" borderId="9" xfId="1" applyNumberFormat="1" applyFont="1" applyFill="1" applyBorder="1" applyAlignment="1">
      <alignment horizontal="center"/>
    </xf>
    <xf numFmtId="5" fontId="19" fillId="2" borderId="11" xfId="0" applyNumberFormat="1" applyFont="1" applyFill="1" applyBorder="1" applyAlignment="1">
      <alignment horizontal="center"/>
    </xf>
    <xf numFmtId="10" fontId="10" fillId="2" borderId="9" xfId="1" applyNumberFormat="1" applyFont="1" applyFill="1" applyBorder="1" applyAlignment="1">
      <alignment horizontal="center"/>
    </xf>
    <xf numFmtId="5" fontId="10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3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</cellXfs>
  <cellStyles count="12">
    <cellStyle name="Comma" xfId="2" builtinId="3"/>
    <cellStyle name="Comma 2" xfId="9"/>
    <cellStyle name="Comma 3" xfId="5"/>
    <cellStyle name="Hyperlink" xfId="11" builtinId="8"/>
    <cellStyle name="Normal" xfId="0" builtinId="0"/>
    <cellStyle name="Normal 2" xfId="8"/>
    <cellStyle name="Normal 3" xfId="7"/>
    <cellStyle name="Normal 4" xfId="4"/>
    <cellStyle name="Normal 5" xfId="3"/>
    <cellStyle name="Percent" xfId="1" builtinId="5"/>
    <cellStyle name="Percent 2" xfId="10"/>
    <cellStyle name="Percent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5" zoomScaleNormal="75" workbookViewId="0">
      <selection activeCell="F9" sqref="F9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21.95" customHeight="1" thickBot="1" x14ac:dyDescent="0.25">
      <c r="A1" s="199" t="s">
        <v>272</v>
      </c>
      <c r="B1" s="200"/>
      <c r="C1" s="200"/>
      <c r="D1" s="200"/>
      <c r="E1" s="200"/>
      <c r="F1" s="201"/>
    </row>
    <row r="2" spans="1:8" ht="21.95" customHeight="1" x14ac:dyDescent="0.2">
      <c r="A2" s="203" t="s">
        <v>259</v>
      </c>
      <c r="B2" s="203"/>
      <c r="C2" s="203"/>
      <c r="D2" s="203"/>
      <c r="E2" s="203"/>
      <c r="F2" s="203"/>
    </row>
    <row r="3" spans="1:8" s="12" customFormat="1" ht="21" customHeight="1" x14ac:dyDescent="0.3">
      <c r="A3" s="203" t="s">
        <v>99</v>
      </c>
      <c r="B3" s="203"/>
      <c r="C3" s="203"/>
      <c r="D3" s="203"/>
      <c r="E3" s="203"/>
      <c r="F3" s="203"/>
      <c r="H3" s="10"/>
    </row>
    <row r="4" spans="1:8" s="12" customFormat="1" ht="21" customHeight="1" x14ac:dyDescent="0.3">
      <c r="A4" s="202">
        <v>41480</v>
      </c>
      <c r="B4" s="202"/>
      <c r="C4" s="202"/>
      <c r="D4" s="202"/>
      <c r="E4" s="202"/>
      <c r="F4" s="202"/>
      <c r="G4" s="10"/>
      <c r="H4" s="10"/>
    </row>
    <row r="5" spans="1:8" s="12" customFormat="1" ht="21" customHeight="1" x14ac:dyDescent="0.3">
      <c r="A5" s="11">
        <v>1</v>
      </c>
      <c r="B5" s="10" t="s">
        <v>117</v>
      </c>
      <c r="C5" s="10"/>
      <c r="D5" s="10"/>
      <c r="E5" s="162">
        <v>25</v>
      </c>
      <c r="F5" s="165" t="s">
        <v>7</v>
      </c>
      <c r="G5" s="9"/>
      <c r="H5" s="9"/>
    </row>
    <row r="6" spans="1:8" s="12" customFormat="1" ht="21" customHeight="1" x14ac:dyDescent="0.3">
      <c r="A6" s="11">
        <v>2</v>
      </c>
      <c r="B6" s="164" t="s">
        <v>74</v>
      </c>
      <c r="C6" s="10"/>
      <c r="D6" s="10"/>
      <c r="E6" s="11">
        <v>26</v>
      </c>
      <c r="F6" s="166" t="s">
        <v>153</v>
      </c>
      <c r="G6" s="10"/>
      <c r="H6" s="10"/>
    </row>
    <row r="7" spans="1:8" s="12" customFormat="1" ht="21" customHeight="1" x14ac:dyDescent="0.3">
      <c r="A7" s="11">
        <v>3</v>
      </c>
      <c r="B7" s="165" t="s">
        <v>89</v>
      </c>
      <c r="C7" s="10"/>
      <c r="D7" s="10"/>
      <c r="E7" s="11">
        <v>27</v>
      </c>
      <c r="F7" s="166" t="s">
        <v>154</v>
      </c>
      <c r="G7" s="10"/>
      <c r="H7" s="10"/>
    </row>
    <row r="8" spans="1:8" s="12" customFormat="1" ht="21" customHeight="1" x14ac:dyDescent="0.3">
      <c r="A8" s="11">
        <v>4</v>
      </c>
      <c r="B8" s="165" t="s">
        <v>112</v>
      </c>
      <c r="C8" s="10"/>
      <c r="D8" s="10"/>
      <c r="E8" s="11">
        <v>28</v>
      </c>
      <c r="F8" s="166" t="s">
        <v>240</v>
      </c>
      <c r="G8" s="10"/>
      <c r="H8" s="10"/>
    </row>
    <row r="9" spans="1:8" s="12" customFormat="1" ht="21" customHeight="1" x14ac:dyDescent="0.3">
      <c r="A9" s="11">
        <v>5</v>
      </c>
      <c r="B9" s="165" t="s">
        <v>88</v>
      </c>
      <c r="C9" s="10"/>
      <c r="D9" s="10"/>
      <c r="E9" s="11">
        <v>29</v>
      </c>
      <c r="F9" s="165" t="s">
        <v>73</v>
      </c>
      <c r="G9" s="10"/>
      <c r="H9" s="10"/>
    </row>
    <row r="10" spans="1:8" s="12" customFormat="1" ht="21" customHeight="1" x14ac:dyDescent="0.3">
      <c r="A10" s="11">
        <v>6</v>
      </c>
      <c r="B10" s="165" t="s">
        <v>124</v>
      </c>
      <c r="C10" s="10"/>
      <c r="D10" s="10"/>
      <c r="E10" s="11">
        <v>30</v>
      </c>
      <c r="F10" s="165" t="s">
        <v>108</v>
      </c>
      <c r="G10" s="10"/>
      <c r="H10" s="10"/>
    </row>
    <row r="11" spans="1:8" s="12" customFormat="1" ht="21" customHeight="1" x14ac:dyDescent="0.3">
      <c r="A11" s="11">
        <v>7</v>
      </c>
      <c r="B11" s="165" t="s">
        <v>101</v>
      </c>
      <c r="C11" s="10"/>
      <c r="D11" s="10"/>
      <c r="E11" s="11">
        <v>31</v>
      </c>
      <c r="F11" s="165" t="s">
        <v>14</v>
      </c>
      <c r="G11" s="10"/>
      <c r="H11" s="10"/>
    </row>
    <row r="12" spans="1:8" ht="21" customHeight="1" x14ac:dyDescent="0.3">
      <c r="A12" s="11">
        <v>8</v>
      </c>
      <c r="B12" s="165" t="s">
        <v>56</v>
      </c>
      <c r="C12" s="10"/>
      <c r="D12" s="10"/>
      <c r="E12" s="11">
        <v>32</v>
      </c>
      <c r="F12" s="165" t="s">
        <v>119</v>
      </c>
      <c r="G12" s="10"/>
      <c r="H12" s="8"/>
    </row>
    <row r="13" spans="1:8" ht="21" customHeight="1" x14ac:dyDescent="0.3">
      <c r="A13" s="11">
        <v>9</v>
      </c>
      <c r="B13" s="165" t="s">
        <v>43</v>
      </c>
      <c r="C13" s="10"/>
      <c r="D13" s="10"/>
      <c r="E13" s="11">
        <v>33</v>
      </c>
      <c r="F13" s="165" t="s">
        <v>109</v>
      </c>
      <c r="G13" s="10"/>
      <c r="H13" s="8"/>
    </row>
    <row r="14" spans="1:8" ht="21" customHeight="1" x14ac:dyDescent="0.3">
      <c r="A14" s="11">
        <v>10</v>
      </c>
      <c r="B14" s="165" t="s">
        <v>100</v>
      </c>
      <c r="C14" s="10"/>
      <c r="D14" s="10"/>
      <c r="E14" s="11">
        <v>34</v>
      </c>
      <c r="F14" s="165" t="s">
        <v>71</v>
      </c>
      <c r="G14" s="10"/>
      <c r="H14" s="8"/>
    </row>
    <row r="15" spans="1:8" ht="21" customHeight="1" x14ac:dyDescent="0.3">
      <c r="A15" s="11">
        <v>11</v>
      </c>
      <c r="B15" s="165" t="s">
        <v>116</v>
      </c>
      <c r="C15" s="10"/>
      <c r="D15" s="10"/>
      <c r="E15" s="11">
        <v>35</v>
      </c>
      <c r="F15" s="165" t="s">
        <v>143</v>
      </c>
      <c r="G15" s="10"/>
      <c r="H15" s="8"/>
    </row>
    <row r="16" spans="1:8" ht="21" customHeight="1" x14ac:dyDescent="0.3">
      <c r="A16" s="11">
        <v>12</v>
      </c>
      <c r="B16" s="165" t="s">
        <v>111</v>
      </c>
      <c r="C16" s="10"/>
      <c r="D16" s="10"/>
      <c r="E16" s="11">
        <v>36</v>
      </c>
      <c r="F16" s="165" t="s">
        <v>13</v>
      </c>
      <c r="G16" s="10"/>
      <c r="H16" s="8"/>
    </row>
    <row r="17" spans="1:8" ht="21" customHeight="1" x14ac:dyDescent="0.3">
      <c r="A17" s="11">
        <v>13</v>
      </c>
      <c r="B17" s="165" t="s">
        <v>123</v>
      </c>
      <c r="C17" s="10"/>
      <c r="D17" s="10"/>
      <c r="E17" s="11">
        <v>37</v>
      </c>
      <c r="F17" s="165" t="s">
        <v>194</v>
      </c>
      <c r="G17" s="10"/>
      <c r="H17" s="8"/>
    </row>
    <row r="18" spans="1:8" ht="21" customHeight="1" x14ac:dyDescent="0.3">
      <c r="A18" s="11">
        <v>14</v>
      </c>
      <c r="B18" s="165" t="s">
        <v>122</v>
      </c>
      <c r="C18" s="10"/>
      <c r="D18" s="10"/>
      <c r="E18" s="11">
        <v>38</v>
      </c>
      <c r="F18" s="165" t="s">
        <v>196</v>
      </c>
      <c r="G18" s="10"/>
      <c r="H18" s="8"/>
    </row>
    <row r="19" spans="1:8" ht="21" customHeight="1" x14ac:dyDescent="0.3">
      <c r="A19" s="11">
        <v>15</v>
      </c>
      <c r="B19" s="165" t="s">
        <v>67</v>
      </c>
      <c r="C19" s="10"/>
      <c r="D19" s="10"/>
      <c r="E19" s="11">
        <v>39</v>
      </c>
      <c r="F19" s="165" t="s">
        <v>47</v>
      </c>
      <c r="G19" s="10"/>
      <c r="H19" s="13"/>
    </row>
    <row r="20" spans="1:8" ht="21" customHeight="1" x14ac:dyDescent="0.3">
      <c r="A20" s="11">
        <v>16</v>
      </c>
      <c r="B20" s="165" t="s">
        <v>69</v>
      </c>
      <c r="C20" s="10"/>
      <c r="D20" s="10"/>
      <c r="E20" s="11">
        <v>40</v>
      </c>
      <c r="F20" s="165" t="s">
        <v>48</v>
      </c>
      <c r="G20" s="10"/>
      <c r="H20" s="8"/>
    </row>
    <row r="21" spans="1:8" ht="21" customHeight="1" x14ac:dyDescent="0.3">
      <c r="A21" s="11">
        <v>17</v>
      </c>
      <c r="B21" s="165" t="s">
        <v>11</v>
      </c>
      <c r="C21" s="10"/>
      <c r="D21" s="10"/>
      <c r="E21" s="11">
        <v>41</v>
      </c>
      <c r="F21" s="167" t="s">
        <v>144</v>
      </c>
    </row>
    <row r="22" spans="1:8" ht="21" customHeight="1" x14ac:dyDescent="0.3">
      <c r="A22" s="11">
        <v>18</v>
      </c>
      <c r="B22" s="166" t="s">
        <v>17</v>
      </c>
      <c r="C22" s="10"/>
      <c r="D22" s="10"/>
      <c r="E22" s="11">
        <v>42</v>
      </c>
      <c r="F22" s="167" t="s">
        <v>202</v>
      </c>
      <c r="G22" s="13"/>
      <c r="H22" s="13"/>
    </row>
    <row r="23" spans="1:8" ht="21" customHeight="1" x14ac:dyDescent="0.3">
      <c r="A23" s="11">
        <v>19</v>
      </c>
      <c r="B23" s="165" t="s">
        <v>44</v>
      </c>
      <c r="C23" s="10"/>
      <c r="D23" s="163"/>
      <c r="E23" s="11">
        <v>43</v>
      </c>
      <c r="F23" s="165" t="s">
        <v>49</v>
      </c>
      <c r="G23" s="13"/>
    </row>
    <row r="24" spans="1:8" ht="21" customHeight="1" x14ac:dyDescent="0.3">
      <c r="A24" s="11">
        <v>20</v>
      </c>
      <c r="B24" s="165" t="s">
        <v>129</v>
      </c>
      <c r="C24" s="12"/>
      <c r="D24" s="10"/>
      <c r="E24" s="11">
        <v>44</v>
      </c>
      <c r="F24" s="165" t="s">
        <v>242</v>
      </c>
    </row>
    <row r="25" spans="1:8" ht="21" customHeight="1" x14ac:dyDescent="0.3">
      <c r="A25" s="11">
        <v>21</v>
      </c>
      <c r="B25" s="165" t="s">
        <v>114</v>
      </c>
      <c r="C25" s="12"/>
      <c r="D25" s="12"/>
      <c r="E25" s="11">
        <v>45</v>
      </c>
      <c r="F25" s="165" t="s">
        <v>15</v>
      </c>
    </row>
    <row r="26" spans="1:8" ht="21" customHeight="1" x14ac:dyDescent="0.3">
      <c r="A26" s="11">
        <v>22</v>
      </c>
      <c r="B26" s="168" t="s">
        <v>115</v>
      </c>
      <c r="C26" s="173"/>
      <c r="D26" s="173"/>
      <c r="E26" s="169">
        <v>46</v>
      </c>
      <c r="F26" s="168" t="s">
        <v>16</v>
      </c>
    </row>
    <row r="27" spans="1:8" ht="21" customHeight="1" x14ac:dyDescent="0.3">
      <c r="A27" s="11">
        <v>23</v>
      </c>
      <c r="B27" s="168" t="s">
        <v>142</v>
      </c>
      <c r="C27" s="173"/>
      <c r="D27" s="173"/>
      <c r="E27" s="11">
        <v>47</v>
      </c>
      <c r="F27" s="164" t="s">
        <v>266</v>
      </c>
    </row>
    <row r="28" spans="1:8" ht="21" customHeight="1" x14ac:dyDescent="0.3">
      <c r="A28" s="11">
        <v>24</v>
      </c>
      <c r="B28" s="168" t="s">
        <v>38</v>
      </c>
      <c r="C28" s="173"/>
      <c r="D28" s="173"/>
      <c r="E28" s="169">
        <v>48</v>
      </c>
      <c r="F28" s="170" t="s">
        <v>162</v>
      </c>
    </row>
    <row r="29" spans="1:8" ht="21" customHeight="1" x14ac:dyDescent="0.3">
      <c r="B29" s="116"/>
      <c r="C29" s="174"/>
      <c r="D29" s="174"/>
      <c r="E29" s="116"/>
      <c r="F29" s="116"/>
    </row>
    <row r="30" spans="1:8" ht="21" customHeight="1" x14ac:dyDescent="0.3">
      <c r="A30" s="197" t="s">
        <v>9</v>
      </c>
      <c r="B30" s="198"/>
      <c r="C30" s="198"/>
      <c r="D30" s="198"/>
      <c r="E30" s="198"/>
      <c r="F30" s="198"/>
    </row>
    <row r="31" spans="1:8" ht="21" customHeight="1" x14ac:dyDescent="0.2">
      <c r="D31" s="116"/>
      <c r="E31" s="116"/>
      <c r="F31" s="116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/>
    <hyperlink ref="B7" location="'Unincorporated AV'!A1" display="Unincorporated Assessed Value"/>
    <hyperlink ref="B8" location="'Countywide NC'!A1" display="Countywide New Construction"/>
    <hyperlink ref="B9" location="'Unincorporated NC'!A1" display="Unincorporated New Construction"/>
    <hyperlink ref="B10" location="'Sales and Use Taxbase'!A1" display="Sales and Use Taxbase"/>
    <hyperlink ref="B11" location="'Local Sales Tax'!A1" display="Local and Option Sales Tax"/>
    <hyperlink ref="B12" location="'Transit Sales Tax'!A1" display="Metro Transit Sales Tax"/>
    <hyperlink ref="B13" location="'Mental Health Sales Tax'!A1" display="Mental Health Sales Tax"/>
    <hyperlink ref="B14" location="'CJ Sales Tax'!A1" display="Criminal Justice Sales Tax"/>
    <hyperlink ref="B15" location="'Hotel Sales Tax'!A1" display="Hotel Sales Tax"/>
    <hyperlink ref="B16" location="'Rental Car Sales Tax'!A1" display="Rental Car Sales Tax"/>
    <hyperlink ref="B17" location="REET!A1" display="Real Estate Excise Tax (REET 1)"/>
    <hyperlink ref="B18" location="'Investment Pool Nom'!A1" display="Investment Pool Nominal Rate of Return"/>
    <hyperlink ref="B19" location="'Investment Pool Real'!A1" display="Investment Pool Real Rate of Return"/>
    <hyperlink ref="B20" location="'CPI-U'!A1" display="National CPI-U"/>
    <hyperlink ref="B21" location="'CPI-W'!A1" display="National CPI-W"/>
    <hyperlink ref="B22" location="'Seattle CPI-U'!A1" display="Seattle CPI-U"/>
    <hyperlink ref="B23" location="'Seattle CPI-W'!A1" display="Seattle CPI-W"/>
    <hyperlink ref="B24" location="'COLA(new)'!A1" display="COLA Comparison"/>
    <hyperlink ref="B25" location="'Pharmaceuticals PPI'!A1" display="Pharmaceuticals PPI"/>
    <hyperlink ref="B26" location="'Transportation CPI'!A1" display="Transportation CPI"/>
    <hyperlink ref="B27" location="'Retail Gas'!A1" display="Retail Gas Prices"/>
    <hyperlink ref="B28" location="'Diesel and Gas'!A1" display="Diesel &amp; Gas Wholesale"/>
    <hyperlink ref="F6" location="Gambling!A1" display="Gambling Tax"/>
    <hyperlink ref="F7" location="'E911'!A1" display="E-911 Tax"/>
    <hyperlink ref="F8" location="Delinquencies!A1" display="P&amp;I on Property Taxes"/>
    <hyperlink ref="F9" location="CX!A1" display="Current Expense"/>
    <hyperlink ref="F10" location="'DD-MH'!A1" display="DD/MH"/>
    <hyperlink ref="F11" location="Veterans!A1" display="Veteran's Aid"/>
    <hyperlink ref="F12" location="ICRI!A1" display="Inter-County River"/>
    <hyperlink ref="F13" location="AFIS!A1" display="AFIS"/>
    <hyperlink ref="F14" location="Parks!A1" display="Parks"/>
    <hyperlink ref="F15" location="YSC!A1" display="Children &amp; Family Center"/>
    <hyperlink ref="F16" location="Veterans_Lid!A1" display="Vets &amp; Human Services"/>
    <hyperlink ref="F17" location="PSERN!A1" display="PSERN"/>
    <hyperlink ref="F18" location="BSFK!A1" display="BSFK"/>
    <hyperlink ref="F19" location="EMS!A1" display="EMS"/>
    <hyperlink ref="F20" location="CF!A1" display="Conservation Futures"/>
    <hyperlink ref="F21" location="Roads!A1" display="UAL/Roads"/>
    <hyperlink ref="F22" location="Roads2!A1" display="Roads addendum"/>
    <hyperlink ref="F23" location="Flood!A1" display="Flood"/>
    <hyperlink ref="F24" location="'Marine(Base)'!A1" display="Marine (Base)"/>
    <hyperlink ref="F25" location="Transit!A1" display="Transit"/>
    <hyperlink ref="F26" location="UTGO!A1" display="UTGO"/>
    <hyperlink ref="F28" location="Appendix!A1" display="Appendix"/>
    <hyperlink ref="F5" location="Docs!A1" display="Recorded Documents"/>
    <hyperlink ref="F27" location="'Access For All Sales Tax'!A1" display="Access For All Sales Tax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Headings!E10</f>
        <v>July 2017 Criminal Justice Sales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49">
        <v>2008</v>
      </c>
      <c r="B5" s="50">
        <v>12973186.189999998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2009</v>
      </c>
      <c r="B6" s="55">
        <v>11086864.80717952</v>
      </c>
      <c r="C6" s="56">
        <v>-0.1454015501815964</v>
      </c>
      <c r="D6" s="57">
        <v>0</v>
      </c>
      <c r="E6" s="58">
        <v>0</v>
      </c>
    </row>
    <row r="7" spans="1:5" s="64" customFormat="1" ht="18" customHeight="1" x14ac:dyDescent="0.25">
      <c r="A7" s="54">
        <v>2010</v>
      </c>
      <c r="B7" s="55">
        <v>10916264.423007984</v>
      </c>
      <c r="C7" s="56">
        <v>-1.5387612922010296E-2</v>
      </c>
      <c r="D7" s="57">
        <v>0</v>
      </c>
      <c r="E7" s="58">
        <v>0</v>
      </c>
    </row>
    <row r="8" spans="1:5" s="64" customFormat="1" ht="18" customHeight="1" x14ac:dyDescent="0.25">
      <c r="A8" s="54">
        <v>2011</v>
      </c>
      <c r="B8" s="55">
        <v>10722120.54531939</v>
      </c>
      <c r="C8" s="56">
        <v>-1.7784827315047602E-2</v>
      </c>
      <c r="D8" s="57">
        <v>0</v>
      </c>
      <c r="E8" s="58">
        <v>0</v>
      </c>
    </row>
    <row r="9" spans="1:5" s="64" customFormat="1" ht="18" customHeight="1" x14ac:dyDescent="0.25">
      <c r="A9" s="54">
        <v>2012</v>
      </c>
      <c r="B9" s="55">
        <v>10262902.461595936</v>
      </c>
      <c r="C9" s="56">
        <v>-4.2829035710097441E-2</v>
      </c>
      <c r="D9" s="57">
        <v>0</v>
      </c>
      <c r="E9" s="58">
        <v>0</v>
      </c>
    </row>
    <row r="10" spans="1:5" s="64" customFormat="1" ht="18" customHeight="1" x14ac:dyDescent="0.25">
      <c r="A10" s="54">
        <v>2013</v>
      </c>
      <c r="B10" s="55">
        <v>10758498.677836288</v>
      </c>
      <c r="C10" s="57">
        <v>4.8290063955580553E-2</v>
      </c>
      <c r="D10" s="57">
        <v>0</v>
      </c>
      <c r="E10" s="58">
        <v>0</v>
      </c>
    </row>
    <row r="11" spans="1:5" s="64" customFormat="1" ht="18" customHeight="1" x14ac:dyDescent="0.25">
      <c r="A11" s="54">
        <v>2014</v>
      </c>
      <c r="B11" s="55">
        <v>11528619.639012897</v>
      </c>
      <c r="C11" s="56">
        <v>7.1582567813401887E-2</v>
      </c>
      <c r="D11" s="57">
        <v>0</v>
      </c>
      <c r="E11" s="58">
        <v>0</v>
      </c>
    </row>
    <row r="12" spans="1:5" s="64" customFormat="1" ht="18" customHeight="1" x14ac:dyDescent="0.25">
      <c r="A12" s="54">
        <v>2015</v>
      </c>
      <c r="B12" s="55">
        <v>12564407.029012896</v>
      </c>
      <c r="C12" s="56">
        <v>8.9844874966200639E-2</v>
      </c>
      <c r="D12" s="57">
        <v>0</v>
      </c>
      <c r="E12" s="58">
        <v>0</v>
      </c>
    </row>
    <row r="13" spans="1:5" s="64" customFormat="1" ht="18" customHeight="1" thickBot="1" x14ac:dyDescent="0.3">
      <c r="A13" s="54">
        <v>2016</v>
      </c>
      <c r="B13" s="55">
        <v>13243627.939012896</v>
      </c>
      <c r="C13" s="56">
        <v>5.4059129764865821E-2</v>
      </c>
      <c r="D13" s="57">
        <v>2.2275649171721312E-4</v>
      </c>
      <c r="E13" s="58">
        <v>2949.4470888152719</v>
      </c>
    </row>
    <row r="14" spans="1:5" s="64" customFormat="1" ht="18" customHeight="1" thickTop="1" x14ac:dyDescent="0.25">
      <c r="A14" s="180">
        <v>2017</v>
      </c>
      <c r="B14" s="176">
        <v>13523177.012351619</v>
      </c>
      <c r="C14" s="177">
        <v>2.1108194418179904E-2</v>
      </c>
      <c r="D14" s="178">
        <v>-1.155987469870956E-2</v>
      </c>
      <c r="E14" s="179">
        <v>-158154.47773693316</v>
      </c>
    </row>
    <row r="15" spans="1:5" s="64" customFormat="1" ht="18" customHeight="1" x14ac:dyDescent="0.25">
      <c r="A15" s="54">
        <v>2018</v>
      </c>
      <c r="B15" s="55">
        <v>14304132.399010221</v>
      </c>
      <c r="C15" s="56">
        <v>5.7749402078025147E-2</v>
      </c>
      <c r="D15" s="57">
        <v>-5.7680941570332767E-3</v>
      </c>
      <c r="E15" s="58">
        <v>-82986.255045000464</v>
      </c>
    </row>
    <row r="16" spans="1:5" s="64" customFormat="1" ht="18" customHeight="1" x14ac:dyDescent="0.25">
      <c r="A16" s="54">
        <v>2019</v>
      </c>
      <c r="B16" s="55">
        <v>14935014.038167881</v>
      </c>
      <c r="C16" s="56">
        <v>4.4104851770060183E-2</v>
      </c>
      <c r="D16" s="57">
        <v>5.7597004917648853E-3</v>
      </c>
      <c r="E16" s="58">
        <v>85528.588646067306</v>
      </c>
    </row>
    <row r="17" spans="1:5" s="64" customFormat="1" ht="18" customHeight="1" x14ac:dyDescent="0.25">
      <c r="A17" s="54">
        <v>2020</v>
      </c>
      <c r="B17" s="55">
        <v>15062161.236235056</v>
      </c>
      <c r="C17" s="56">
        <v>8.5133631439675561E-3</v>
      </c>
      <c r="D17" s="57">
        <v>7.1479884155287721E-3</v>
      </c>
      <c r="E17" s="58">
        <v>106900.03382602707</v>
      </c>
    </row>
    <row r="18" spans="1:5" s="64" customFormat="1" ht="18" customHeight="1" x14ac:dyDescent="0.25">
      <c r="A18" s="54">
        <v>2021</v>
      </c>
      <c r="B18" s="55">
        <v>14599600.919101264</v>
      </c>
      <c r="C18" s="56">
        <v>-3.0710089334391788E-2</v>
      </c>
      <c r="D18" s="57">
        <v>1.7224975065350145E-2</v>
      </c>
      <c r="E18" s="58">
        <v>247219.41356131807</v>
      </c>
    </row>
    <row r="19" spans="1:5" s="64" customFormat="1" ht="18" customHeight="1" x14ac:dyDescent="0.25">
      <c r="A19" s="54">
        <v>2022</v>
      </c>
      <c r="B19" s="55">
        <v>14854839.321603531</v>
      </c>
      <c r="C19" s="56">
        <v>1.7482560236857347E-2</v>
      </c>
      <c r="D19" s="57">
        <v>3.2015559029173302E-2</v>
      </c>
      <c r="E19" s="58">
        <v>460832.18514367193</v>
      </c>
    </row>
    <row r="20" spans="1:5" s="64" customFormat="1" ht="18" customHeight="1" x14ac:dyDescent="0.25">
      <c r="A20" s="54">
        <v>2023</v>
      </c>
      <c r="B20" s="55">
        <v>15466535.12342773</v>
      </c>
      <c r="C20" s="56">
        <v>4.1178217319025823E-2</v>
      </c>
      <c r="D20" s="57">
        <v>3.748001925369171E-2</v>
      </c>
      <c r="E20" s="58">
        <v>558744.28755839169</v>
      </c>
    </row>
    <row r="21" spans="1:5" s="64" customFormat="1" ht="18" customHeight="1" x14ac:dyDescent="0.25">
      <c r="A21" s="54">
        <v>2024</v>
      </c>
      <c r="B21" s="55">
        <v>16057766.070282521</v>
      </c>
      <c r="C21" s="56">
        <v>3.8226463919461384E-2</v>
      </c>
      <c r="D21" s="57">
        <v>3.9740067917143351E-2</v>
      </c>
      <c r="E21" s="58">
        <v>613746.39096959308</v>
      </c>
    </row>
    <row r="22" spans="1:5" s="64" customFormat="1" ht="18" customHeight="1" x14ac:dyDescent="0.25">
      <c r="A22" s="54">
        <v>2025</v>
      </c>
      <c r="B22" s="55">
        <v>16624487.576365773</v>
      </c>
      <c r="C22" s="56">
        <v>3.5292674186608197E-2</v>
      </c>
      <c r="D22" s="57">
        <v>3.619430199732232E-2</v>
      </c>
      <c r="E22" s="58">
        <v>580693.91303337738</v>
      </c>
    </row>
    <row r="23" spans="1:5" s="64" customFormat="1" ht="18" customHeight="1" x14ac:dyDescent="0.25">
      <c r="A23" s="54">
        <v>2026</v>
      </c>
      <c r="B23" s="55">
        <v>17161433.110003471</v>
      </c>
      <c r="C23" s="56">
        <v>3.2298471226328118E-2</v>
      </c>
      <c r="D23" s="57">
        <v>2.8966242641736528E-2</v>
      </c>
      <c r="E23" s="58">
        <v>483108.40039615519</v>
      </c>
    </row>
    <row r="24" spans="1:5" ht="18" customHeight="1" x14ac:dyDescent="0.3">
      <c r="A24" s="32" t="s">
        <v>4</v>
      </c>
      <c r="B24" s="3"/>
      <c r="C24" s="3"/>
    </row>
    <row r="25" spans="1:5" s="36" customFormat="1" ht="21.75" customHeight="1" x14ac:dyDescent="0.25">
      <c r="A25" s="65" t="s">
        <v>172</v>
      </c>
      <c r="B25" s="37"/>
      <c r="C25" s="37"/>
    </row>
    <row r="26" spans="1:5" ht="21.75" customHeight="1" x14ac:dyDescent="0.3">
      <c r="A26" s="90" t="s">
        <v>185</v>
      </c>
      <c r="B26" s="3"/>
      <c r="C26" s="3"/>
    </row>
    <row r="27" spans="1:5" ht="21.75" customHeight="1" x14ac:dyDescent="0.3">
      <c r="A27" s="151" t="s">
        <v>222</v>
      </c>
      <c r="B27" s="3"/>
      <c r="C27" s="3"/>
    </row>
    <row r="28" spans="1:5" ht="21.75" customHeight="1" x14ac:dyDescent="0.3">
      <c r="A28" s="151" t="s">
        <v>243</v>
      </c>
    </row>
    <row r="29" spans="1:5" ht="21.75" customHeight="1" x14ac:dyDescent="0.3">
      <c r="A29" s="151"/>
    </row>
    <row r="30" spans="1:5" ht="21.75" customHeight="1" x14ac:dyDescent="0.3">
      <c r="A30" s="197" t="str">
        <f>Headings!F10</f>
        <v>Page 10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Headings!E11</f>
        <v>July 2017 Hotel Sales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49">
        <v>2008</v>
      </c>
      <c r="B5" s="50">
        <v>20701685.099999901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2009</v>
      </c>
      <c r="B6" s="55">
        <v>16892478.199999999</v>
      </c>
      <c r="C6" s="56">
        <v>-0.18400467795734754</v>
      </c>
      <c r="D6" s="57">
        <v>0</v>
      </c>
      <c r="E6" s="58">
        <v>0</v>
      </c>
    </row>
    <row r="7" spans="1:5" s="64" customFormat="1" ht="18" customHeight="1" x14ac:dyDescent="0.25">
      <c r="A7" s="54">
        <v>2010</v>
      </c>
      <c r="B7" s="55">
        <v>18044615.07</v>
      </c>
      <c r="C7" s="56">
        <v>6.8204135376655373E-2</v>
      </c>
      <c r="D7" s="57">
        <v>0</v>
      </c>
      <c r="E7" s="58">
        <v>0</v>
      </c>
    </row>
    <row r="8" spans="1:5" s="64" customFormat="1" ht="18" customHeight="1" x14ac:dyDescent="0.25">
      <c r="A8" s="54">
        <v>2011</v>
      </c>
      <c r="B8" s="55">
        <v>19914695.420000002</v>
      </c>
      <c r="C8" s="56">
        <v>0.10363647784923358</v>
      </c>
      <c r="D8" s="57">
        <v>0</v>
      </c>
      <c r="E8" s="58">
        <v>0</v>
      </c>
    </row>
    <row r="9" spans="1:5" s="64" customFormat="1" ht="18" customHeight="1" x14ac:dyDescent="0.25">
      <c r="A9" s="54">
        <v>2012</v>
      </c>
      <c r="B9" s="55">
        <v>21267812.480999999</v>
      </c>
      <c r="C9" s="56">
        <v>6.7945656835960655E-2</v>
      </c>
      <c r="D9" s="57">
        <v>0</v>
      </c>
      <c r="E9" s="58">
        <v>0</v>
      </c>
    </row>
    <row r="10" spans="1:5" s="64" customFormat="1" ht="18" customHeight="1" x14ac:dyDescent="0.25">
      <c r="A10" s="54">
        <v>2013</v>
      </c>
      <c r="B10" s="55">
        <v>20243998</v>
      </c>
      <c r="C10" s="57">
        <v>-4.8139153094124865E-2</v>
      </c>
      <c r="D10" s="57">
        <v>0</v>
      </c>
      <c r="E10" s="58">
        <v>0</v>
      </c>
    </row>
    <row r="11" spans="1:5" s="64" customFormat="1" ht="18" customHeight="1" x14ac:dyDescent="0.25">
      <c r="A11" s="54">
        <v>2014</v>
      </c>
      <c r="B11" s="55">
        <v>23237103.519999899</v>
      </c>
      <c r="C11" s="56">
        <v>0.14785150245519185</v>
      </c>
      <c r="D11" s="57">
        <v>0</v>
      </c>
      <c r="E11" s="58">
        <v>0</v>
      </c>
    </row>
    <row r="12" spans="1:5" s="64" customFormat="1" ht="18" customHeight="1" x14ac:dyDescent="0.25">
      <c r="A12" s="54">
        <v>2015</v>
      </c>
      <c r="B12" s="55">
        <v>26115934.079999898</v>
      </c>
      <c r="C12" s="56">
        <v>0.12388938911952696</v>
      </c>
      <c r="D12" s="57">
        <v>0</v>
      </c>
      <c r="E12" s="58">
        <v>0</v>
      </c>
    </row>
    <row r="13" spans="1:5" s="64" customFormat="1" ht="18" customHeight="1" thickBot="1" x14ac:dyDescent="0.3">
      <c r="A13" s="54">
        <v>2016</v>
      </c>
      <c r="B13" s="55">
        <v>28699357.100000001</v>
      </c>
      <c r="C13" s="56">
        <v>9.8921333316526416E-2</v>
      </c>
      <c r="D13" s="57">
        <v>-4.705840594122046E-3</v>
      </c>
      <c r="E13" s="58">
        <v>-135693.14999999851</v>
      </c>
    </row>
    <row r="14" spans="1:5" s="64" customFormat="1" ht="18" customHeight="1" thickTop="1" x14ac:dyDescent="0.25">
      <c r="A14" s="180">
        <v>2017</v>
      </c>
      <c r="B14" s="176">
        <v>30992058.050342698</v>
      </c>
      <c r="C14" s="177">
        <v>7.9886840055476194E-2</v>
      </c>
      <c r="D14" s="178">
        <v>6.679174728781101E-3</v>
      </c>
      <c r="E14" s="179">
        <v>205627.94594269618</v>
      </c>
    </row>
    <row r="15" spans="1:5" s="64" customFormat="1" ht="18" customHeight="1" x14ac:dyDescent="0.25">
      <c r="A15" s="54">
        <v>2018</v>
      </c>
      <c r="B15" s="55">
        <v>32027393.340500802</v>
      </c>
      <c r="C15" s="56">
        <v>3.340647105385286E-2</v>
      </c>
      <c r="D15" s="57">
        <v>6.7910385177167853E-3</v>
      </c>
      <c r="E15" s="58">
        <v>216032.17894909903</v>
      </c>
    </row>
    <row r="16" spans="1:5" s="64" customFormat="1" ht="18" customHeight="1" x14ac:dyDescent="0.25">
      <c r="A16" s="54">
        <v>2019</v>
      </c>
      <c r="B16" s="55">
        <v>32912654.293887995</v>
      </c>
      <c r="C16" s="56">
        <v>2.7640743159316639E-2</v>
      </c>
      <c r="D16" s="57">
        <v>5.0814967677690337E-3</v>
      </c>
      <c r="E16" s="58">
        <v>166399.98542499542</v>
      </c>
    </row>
    <row r="17" spans="1:5" s="64" customFormat="1" ht="18" customHeight="1" x14ac:dyDescent="0.25">
      <c r="A17" s="54">
        <v>2020</v>
      </c>
      <c r="B17" s="55">
        <v>33937103.340248004</v>
      </c>
      <c r="C17" s="56">
        <v>3.1126296810107146E-2</v>
      </c>
      <c r="D17" s="57">
        <v>4.3330885858472445E-3</v>
      </c>
      <c r="E17" s="58">
        <v>146418.0328136012</v>
      </c>
    </row>
    <row r="18" spans="1:5" s="64" customFormat="1" ht="18" customHeight="1" x14ac:dyDescent="0.25">
      <c r="A18" s="54">
        <v>2021</v>
      </c>
      <c r="B18" s="55">
        <v>34979231.505454101</v>
      </c>
      <c r="C18" s="56">
        <v>3.0707634495433567E-2</v>
      </c>
      <c r="D18" s="57">
        <v>-2.0845840163585816E-4</v>
      </c>
      <c r="E18" s="58">
        <v>-7293.2350261956453</v>
      </c>
    </row>
    <row r="19" spans="1:5" s="64" customFormat="1" ht="18" customHeight="1" x14ac:dyDescent="0.25">
      <c r="A19" s="54">
        <v>2022</v>
      </c>
      <c r="B19" s="55">
        <v>37268096.1135199</v>
      </c>
      <c r="C19" s="56">
        <v>6.5434959819197669E-2</v>
      </c>
      <c r="D19" s="57">
        <v>-1.805617199965881E-2</v>
      </c>
      <c r="E19" s="58">
        <v>-685292.92036580294</v>
      </c>
    </row>
    <row r="20" spans="1:5" s="64" customFormat="1" ht="18" customHeight="1" x14ac:dyDescent="0.25">
      <c r="A20" s="54">
        <v>2023</v>
      </c>
      <c r="B20" s="55">
        <v>38770122.7647724</v>
      </c>
      <c r="C20" s="56">
        <v>4.0303283716916383E-2</v>
      </c>
      <c r="D20" s="57">
        <v>-1.8542177639523705E-2</v>
      </c>
      <c r="E20" s="58">
        <v>-732463.98065439612</v>
      </c>
    </row>
    <row r="21" spans="1:5" s="64" customFormat="1" ht="18" customHeight="1" x14ac:dyDescent="0.25">
      <c r="A21" s="54">
        <v>2024</v>
      </c>
      <c r="B21" s="55">
        <v>40382947.954993099</v>
      </c>
      <c r="C21" s="56">
        <v>4.1599692629453289E-2</v>
      </c>
      <c r="D21" s="57">
        <v>-1.9758233053214669E-2</v>
      </c>
      <c r="E21" s="58">
        <v>-813978.4734493047</v>
      </c>
    </row>
    <row r="22" spans="1:5" s="64" customFormat="1" ht="18" customHeight="1" x14ac:dyDescent="0.25">
      <c r="A22" s="54">
        <v>2025</v>
      </c>
      <c r="B22" s="55">
        <v>42027970.207964599</v>
      </c>
      <c r="C22" s="56">
        <v>4.0735566279234581E-2</v>
      </c>
      <c r="D22" s="57">
        <v>-2.2063845402848559E-2</v>
      </c>
      <c r="E22" s="58">
        <v>-948220.01712989807</v>
      </c>
    </row>
    <row r="23" spans="1:5" s="64" customFormat="1" ht="18" customHeight="1" x14ac:dyDescent="0.25">
      <c r="A23" s="54">
        <v>2026</v>
      </c>
      <c r="B23" s="55">
        <v>43716729.810976095</v>
      </c>
      <c r="C23" s="56">
        <v>4.0181802610383066E-2</v>
      </c>
      <c r="D23" s="57">
        <v>-2.5036657558851316E-2</v>
      </c>
      <c r="E23" s="58">
        <v>-1122627.637598902</v>
      </c>
    </row>
    <row r="24" spans="1:5" ht="18" customHeight="1" x14ac:dyDescent="0.3">
      <c r="A24" s="32" t="s">
        <v>4</v>
      </c>
      <c r="B24" s="3"/>
      <c r="C24" s="3"/>
    </row>
    <row r="25" spans="1:5" ht="21.75" customHeight="1" x14ac:dyDescent="0.3">
      <c r="A25" s="33" t="s">
        <v>148</v>
      </c>
      <c r="B25" s="3"/>
      <c r="C25" s="3"/>
    </row>
    <row r="26" spans="1:5" ht="21.75" customHeight="1" x14ac:dyDescent="0.3">
      <c r="A26" s="151" t="s">
        <v>187</v>
      </c>
      <c r="B26" s="3"/>
      <c r="C26" s="3"/>
    </row>
    <row r="27" spans="1:5" ht="21.75" customHeight="1" x14ac:dyDescent="0.3">
      <c r="A27" s="151" t="s">
        <v>223</v>
      </c>
      <c r="B27" s="3"/>
      <c r="C27" s="3"/>
    </row>
    <row r="28" spans="1:5" ht="21.75" customHeight="1" x14ac:dyDescent="0.3">
      <c r="A28" s="154" t="s">
        <v>197</v>
      </c>
      <c r="B28" s="3"/>
      <c r="C28" s="3"/>
    </row>
    <row r="29" spans="1:5" s="114" customFormat="1" ht="21.75" customHeight="1" x14ac:dyDescent="0.3">
      <c r="A29" s="151"/>
    </row>
    <row r="30" spans="1:5" ht="21.75" customHeight="1" x14ac:dyDescent="0.3">
      <c r="A30" s="197" t="str">
        <f>Headings!F11</f>
        <v>Page 11</v>
      </c>
      <c r="B30" s="198"/>
      <c r="C30" s="198"/>
      <c r="D30" s="198"/>
      <c r="E30" s="205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Headings!E12</f>
        <v>July 2017 Rental Car Sales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2835415.72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2835443.48</v>
      </c>
      <c r="C6" s="56">
        <v>9.7904514684277189E-6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2651749.77</v>
      </c>
      <c r="C7" s="56">
        <v>-6.4784825123722745E-2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2737771</v>
      </c>
      <c r="C8" s="56">
        <v>3.2439422065076773E-2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2811096.72</v>
      </c>
      <c r="C9" s="56">
        <v>2.6782999746874481E-2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2857442.9599999902</v>
      </c>
      <c r="C10" s="56">
        <v>1.648688914552543E-2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3112670.25</v>
      </c>
      <c r="C11" s="57">
        <v>8.9320169666662563E-2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3494071.77</v>
      </c>
      <c r="C12" s="56">
        <v>0.12253193861444212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3734599.0666999999</v>
      </c>
      <c r="C13" s="56">
        <v>6.8838682354827485E-2</v>
      </c>
      <c r="D13" s="57">
        <v>2.6645352591003757E-15</v>
      </c>
      <c r="E13" s="58">
        <v>9.7788870334625244E-9</v>
      </c>
    </row>
    <row r="14" spans="1:5" s="64" customFormat="1" ht="18" customHeight="1" thickBot="1" x14ac:dyDescent="0.3">
      <c r="A14" s="54">
        <v>2016</v>
      </c>
      <c r="B14" s="55">
        <v>3938032.52</v>
      </c>
      <c r="C14" s="56">
        <v>5.4472635393164159E-2</v>
      </c>
      <c r="D14" s="57">
        <v>-4.5405342223840961E-3</v>
      </c>
      <c r="E14" s="58">
        <v>-17962.330000000075</v>
      </c>
    </row>
    <row r="15" spans="1:5" s="64" customFormat="1" ht="18" customHeight="1" thickTop="1" x14ac:dyDescent="0.25">
      <c r="A15" s="180">
        <v>2017</v>
      </c>
      <c r="B15" s="176">
        <v>3919757.1347546098</v>
      </c>
      <c r="C15" s="177">
        <v>-4.6407400529516751E-3</v>
      </c>
      <c r="D15" s="178">
        <v>-4.1140969340427547E-2</v>
      </c>
      <c r="E15" s="179">
        <v>-168181.7691094107</v>
      </c>
    </row>
    <row r="16" spans="1:5" s="64" customFormat="1" ht="18" customHeight="1" x14ac:dyDescent="0.25">
      <c r="A16" s="54">
        <v>2018</v>
      </c>
      <c r="B16" s="55">
        <v>4077790.6087376899</v>
      </c>
      <c r="C16" s="56">
        <v>4.0317159596923169E-2</v>
      </c>
      <c r="D16" s="57">
        <v>-2.4710788911666448E-2</v>
      </c>
      <c r="E16" s="58">
        <v>-103318.50471928017</v>
      </c>
    </row>
    <row r="17" spans="1:5" s="64" customFormat="1" ht="18" customHeight="1" x14ac:dyDescent="0.25">
      <c r="A17" s="54">
        <v>2019</v>
      </c>
      <c r="B17" s="55">
        <v>4154091.32253874</v>
      </c>
      <c r="C17" s="56">
        <v>1.8711287832572143E-2</v>
      </c>
      <c r="D17" s="57">
        <v>-2.5987483532314837E-2</v>
      </c>
      <c r="E17" s="58">
        <v>-110834.69463791978</v>
      </c>
    </row>
    <row r="18" spans="1:5" s="64" customFormat="1" ht="18" customHeight="1" x14ac:dyDescent="0.25">
      <c r="A18" s="54">
        <v>2020</v>
      </c>
      <c r="B18" s="55">
        <v>4238192.9152492601</v>
      </c>
      <c r="C18" s="56">
        <v>2.0245484795727187E-2</v>
      </c>
      <c r="D18" s="57">
        <v>-2.6492062598246768E-2</v>
      </c>
      <c r="E18" s="58">
        <v>-115333.90504641924</v>
      </c>
    </row>
    <row r="19" spans="1:5" s="64" customFormat="1" ht="18" customHeight="1" x14ac:dyDescent="0.25">
      <c r="A19" s="54">
        <v>2021</v>
      </c>
      <c r="B19" s="55">
        <v>4322031.65033348</v>
      </c>
      <c r="C19" s="56">
        <v>1.9781717529318454E-2</v>
      </c>
      <c r="D19" s="57">
        <v>-2.8897029058124191E-2</v>
      </c>
      <c r="E19" s="58">
        <v>-128610.3306518402</v>
      </c>
    </row>
    <row r="20" spans="1:5" s="64" customFormat="1" ht="18" customHeight="1" x14ac:dyDescent="0.25">
      <c r="A20" s="54">
        <v>2022</v>
      </c>
      <c r="B20" s="55">
        <v>4501808.3471086798</v>
      </c>
      <c r="C20" s="56">
        <v>4.1595414221764937E-2</v>
      </c>
      <c r="D20" s="57">
        <v>-3.8659947204254919E-2</v>
      </c>
      <c r="E20" s="58">
        <v>-181038.61637383979</v>
      </c>
    </row>
    <row r="21" spans="1:5" s="64" customFormat="1" ht="18" customHeight="1" x14ac:dyDescent="0.25">
      <c r="A21" s="54">
        <v>2023</v>
      </c>
      <c r="B21" s="55">
        <v>4616321.5345681496</v>
      </c>
      <c r="C21" s="56">
        <v>2.5437152946108155E-2</v>
      </c>
      <c r="D21" s="57">
        <v>-3.8950209190820262E-2</v>
      </c>
      <c r="E21" s="58">
        <v>-187094.04151904024</v>
      </c>
    </row>
    <row r="22" spans="1:5" s="64" customFormat="1" ht="18" customHeight="1" x14ac:dyDescent="0.25">
      <c r="A22" s="54">
        <v>2024</v>
      </c>
      <c r="B22" s="55">
        <v>4736324.8932763599</v>
      </c>
      <c r="C22" s="56">
        <v>2.5995450665555975E-2</v>
      </c>
      <c r="D22" s="57">
        <v>-3.9545162939579992E-2</v>
      </c>
      <c r="E22" s="58">
        <v>-195010.46005729027</v>
      </c>
    </row>
    <row r="23" spans="1:5" s="64" customFormat="1" ht="18" customHeight="1" x14ac:dyDescent="0.25">
      <c r="A23" s="54">
        <v>2025</v>
      </c>
      <c r="B23" s="55">
        <v>4856072.4801893299</v>
      </c>
      <c r="C23" s="56">
        <v>2.5282806735442254E-2</v>
      </c>
      <c r="D23" s="57">
        <v>-4.0829772089642336E-2</v>
      </c>
      <c r="E23" s="58">
        <v>-206712.35078768991</v>
      </c>
    </row>
    <row r="24" spans="1:5" s="64" customFormat="1" ht="18" customHeight="1" x14ac:dyDescent="0.25">
      <c r="A24" s="54">
        <v>2026</v>
      </c>
      <c r="B24" s="55">
        <v>4976536.7027639998</v>
      </c>
      <c r="C24" s="56">
        <v>2.4806924333627967E-2</v>
      </c>
      <c r="D24" s="57">
        <v>-4.2556468765112321E-2</v>
      </c>
      <c r="E24" s="58">
        <v>-221197.20050378051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121</v>
      </c>
      <c r="B26" s="3"/>
      <c r="C26" s="3"/>
    </row>
    <row r="27" spans="1:5" ht="21.75" customHeight="1" x14ac:dyDescent="0.3">
      <c r="A27" s="151"/>
      <c r="B27" s="3"/>
      <c r="C27" s="3"/>
    </row>
    <row r="28" spans="1:5" ht="21.75" customHeight="1" x14ac:dyDescent="0.3">
      <c r="A28" s="152"/>
      <c r="B28" s="3"/>
      <c r="C28" s="3"/>
    </row>
    <row r="29" spans="1:5" ht="21.75" customHeight="1" x14ac:dyDescent="0.3">
      <c r="A29" s="152"/>
      <c r="B29" s="3"/>
      <c r="C29" s="3"/>
    </row>
    <row r="30" spans="1:5" ht="21.75" customHeight="1" x14ac:dyDescent="0.3">
      <c r="A30" s="197" t="str">
        <f>Headings!F12</f>
        <v>Page 12</v>
      </c>
      <c r="B30" s="198"/>
      <c r="C30" s="198"/>
      <c r="D30" s="198"/>
      <c r="E30" s="205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7" width="10.75" style="19"/>
    <col min="8" max="8" width="15.875" style="19" bestFit="1" customWidth="1"/>
    <col min="9" max="16384" width="10.75" style="19"/>
  </cols>
  <sheetData>
    <row r="1" spans="1:9" ht="23.25" x14ac:dyDescent="0.3">
      <c r="A1" s="204" t="str">
        <f>Headings!E13</f>
        <v>July 2017 Real Estate Excise Tax (REET 1) Forecast</v>
      </c>
      <c r="B1" s="205"/>
      <c r="C1" s="205"/>
      <c r="D1" s="205"/>
      <c r="E1" s="205"/>
    </row>
    <row r="2" spans="1:9" ht="21.75" customHeight="1" x14ac:dyDescent="0.3">
      <c r="A2" s="204" t="s">
        <v>99</v>
      </c>
      <c r="B2" s="205"/>
      <c r="C2" s="205"/>
      <c r="D2" s="205"/>
      <c r="E2" s="205"/>
    </row>
    <row r="4" spans="1:9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9" s="64" customFormat="1" ht="18" customHeight="1" x14ac:dyDescent="0.25">
      <c r="A5" s="49">
        <v>2007</v>
      </c>
      <c r="B5" s="50">
        <v>9202857.8399999905</v>
      </c>
      <c r="C5" s="93" t="s">
        <v>93</v>
      </c>
      <c r="D5" s="62">
        <v>0</v>
      </c>
      <c r="E5" s="53">
        <v>0</v>
      </c>
    </row>
    <row r="6" spans="1:9" s="64" customFormat="1" ht="18" customHeight="1" x14ac:dyDescent="0.25">
      <c r="A6" s="54">
        <v>2008</v>
      </c>
      <c r="B6" s="55">
        <v>4912081.72</v>
      </c>
      <c r="C6" s="56">
        <v>-0.46624387713023663</v>
      </c>
      <c r="D6" s="57">
        <v>0</v>
      </c>
      <c r="E6" s="58">
        <v>0</v>
      </c>
    </row>
    <row r="7" spans="1:9" s="64" customFormat="1" ht="18" customHeight="1" x14ac:dyDescent="0.25">
      <c r="A7" s="54">
        <v>2009</v>
      </c>
      <c r="B7" s="55">
        <v>3809800</v>
      </c>
      <c r="C7" s="56">
        <v>-0.22440215428663512</v>
      </c>
      <c r="D7" s="57">
        <v>0</v>
      </c>
      <c r="E7" s="58">
        <v>0</v>
      </c>
    </row>
    <row r="8" spans="1:9" s="64" customFormat="1" ht="18" customHeight="1" x14ac:dyDescent="0.25">
      <c r="A8" s="54">
        <v>2010</v>
      </c>
      <c r="B8" s="55">
        <v>3647888.19</v>
      </c>
      <c r="C8" s="56">
        <v>-4.2498768964250089E-2</v>
      </c>
      <c r="D8" s="57">
        <v>0</v>
      </c>
      <c r="E8" s="58">
        <v>0</v>
      </c>
    </row>
    <row r="9" spans="1:9" s="64" customFormat="1" ht="18" customHeight="1" x14ac:dyDescent="0.25">
      <c r="A9" s="54">
        <v>2011</v>
      </c>
      <c r="B9" s="55">
        <v>3293751.37</v>
      </c>
      <c r="C9" s="56">
        <v>-9.7079954635342025E-2</v>
      </c>
      <c r="D9" s="57">
        <v>0</v>
      </c>
      <c r="E9" s="58">
        <v>0</v>
      </c>
    </row>
    <row r="10" spans="1:9" s="64" customFormat="1" ht="18" customHeight="1" x14ac:dyDescent="0.25">
      <c r="A10" s="54">
        <v>2012</v>
      </c>
      <c r="B10" s="55">
        <v>4047144.57</v>
      </c>
      <c r="C10" s="56">
        <v>0.22873408322863176</v>
      </c>
      <c r="D10" s="57">
        <v>0</v>
      </c>
      <c r="E10" s="58">
        <v>0</v>
      </c>
    </row>
    <row r="11" spans="1:9" s="64" customFormat="1" ht="18" customHeight="1" x14ac:dyDescent="0.25">
      <c r="A11" s="54">
        <v>2013</v>
      </c>
      <c r="B11" s="55">
        <v>5650866.3900000043</v>
      </c>
      <c r="C11" s="57">
        <v>0.39626007726232637</v>
      </c>
      <c r="D11" s="57">
        <v>0</v>
      </c>
      <c r="E11" s="58">
        <v>0</v>
      </c>
    </row>
    <row r="12" spans="1:9" s="64" customFormat="1" ht="18" customHeight="1" x14ac:dyDescent="0.25">
      <c r="A12" s="54">
        <v>2014</v>
      </c>
      <c r="B12" s="55">
        <v>5460691.6899999995</v>
      </c>
      <c r="C12" s="56">
        <v>-3.365407830851308E-2</v>
      </c>
      <c r="D12" s="57">
        <v>0</v>
      </c>
      <c r="E12" s="58">
        <v>0</v>
      </c>
      <c r="H12" s="159"/>
      <c r="I12" s="161"/>
    </row>
    <row r="13" spans="1:9" s="64" customFormat="1" ht="18" customHeight="1" x14ac:dyDescent="0.25">
      <c r="A13" s="54">
        <v>2015</v>
      </c>
      <c r="B13" s="55">
        <v>7300582.5899999999</v>
      </c>
      <c r="C13" s="56">
        <v>0.33693367149244802</v>
      </c>
      <c r="D13" s="57">
        <v>0</v>
      </c>
      <c r="E13" s="58">
        <v>0</v>
      </c>
      <c r="H13" s="159"/>
      <c r="I13" s="161"/>
    </row>
    <row r="14" spans="1:9" s="64" customFormat="1" ht="18" customHeight="1" thickBot="1" x14ac:dyDescent="0.3">
      <c r="A14" s="54">
        <v>2016</v>
      </c>
      <c r="B14" s="55">
        <v>7431560.2699999996</v>
      </c>
      <c r="C14" s="56">
        <v>1.7940716153174829E-2</v>
      </c>
      <c r="D14" s="57">
        <v>0</v>
      </c>
      <c r="E14" s="58">
        <v>0</v>
      </c>
      <c r="H14" s="159"/>
      <c r="I14" s="161"/>
    </row>
    <row r="15" spans="1:9" s="64" customFormat="1" ht="18" customHeight="1" thickTop="1" x14ac:dyDescent="0.25">
      <c r="A15" s="180">
        <v>2017</v>
      </c>
      <c r="B15" s="176">
        <v>7762032.8750587795</v>
      </c>
      <c r="C15" s="177">
        <v>4.4468805076215867E-2</v>
      </c>
      <c r="D15" s="178">
        <v>3.5087640280131227E-2</v>
      </c>
      <c r="E15" s="179">
        <v>263119.18601298984</v>
      </c>
      <c r="H15" s="159"/>
      <c r="I15" s="161"/>
    </row>
    <row r="16" spans="1:9" s="64" customFormat="1" ht="18" customHeight="1" x14ac:dyDescent="0.25">
      <c r="A16" s="54">
        <v>2018</v>
      </c>
      <c r="B16" s="55">
        <v>7908271.3222895199</v>
      </c>
      <c r="C16" s="56">
        <v>1.8840225181297354E-2</v>
      </c>
      <c r="D16" s="57">
        <v>3.3526856276504313E-2</v>
      </c>
      <c r="E16" s="58">
        <v>256538.54508747067</v>
      </c>
      <c r="H16" s="159"/>
      <c r="I16" s="161"/>
    </row>
    <row r="17" spans="1:9" s="64" customFormat="1" ht="18" customHeight="1" x14ac:dyDescent="0.25">
      <c r="A17" s="54">
        <v>2019</v>
      </c>
      <c r="B17" s="55">
        <v>8095304.4584890213</v>
      </c>
      <c r="C17" s="56">
        <v>2.3650318581299512E-2</v>
      </c>
      <c r="D17" s="57">
        <v>3.5258979031370874E-2</v>
      </c>
      <c r="E17" s="58">
        <v>275710.88581283204</v>
      </c>
      <c r="H17" s="159"/>
      <c r="I17" s="161"/>
    </row>
    <row r="18" spans="1:9" s="64" customFormat="1" ht="18" customHeight="1" x14ac:dyDescent="0.25">
      <c r="A18" s="54">
        <v>2020</v>
      </c>
      <c r="B18" s="55">
        <v>7825996.0519885672</v>
      </c>
      <c r="C18" s="56">
        <v>-3.3267236319697413E-2</v>
      </c>
      <c r="D18" s="57">
        <v>2.8992363850935954E-2</v>
      </c>
      <c r="E18" s="58">
        <v>220501.27192985639</v>
      </c>
      <c r="H18" s="159"/>
      <c r="I18" s="161"/>
    </row>
    <row r="19" spans="1:9" s="64" customFormat="1" ht="18" customHeight="1" x14ac:dyDescent="0.25">
      <c r="A19" s="54">
        <v>2021</v>
      </c>
      <c r="B19" s="55">
        <v>7432388.2631320562</v>
      </c>
      <c r="C19" s="56">
        <v>-5.0294912780654455E-2</v>
      </c>
      <c r="D19" s="57">
        <v>9.6207187749694167E-2</v>
      </c>
      <c r="E19" s="58">
        <v>652293.81913434621</v>
      </c>
      <c r="H19" s="159"/>
      <c r="I19" s="161"/>
    </row>
    <row r="20" spans="1:9" s="64" customFormat="1" ht="18" customHeight="1" x14ac:dyDescent="0.25">
      <c r="A20" s="54">
        <v>2022</v>
      </c>
      <c r="B20" s="55">
        <v>7731552.8001147602</v>
      </c>
      <c r="C20" s="56">
        <v>4.0251467817779663E-2</v>
      </c>
      <c r="D20" s="57">
        <v>9.7686573250914899E-2</v>
      </c>
      <c r="E20" s="58">
        <v>688055.14921706542</v>
      </c>
      <c r="H20" s="159"/>
      <c r="I20" s="161"/>
    </row>
    <row r="21" spans="1:9" s="64" customFormat="1" ht="18" customHeight="1" x14ac:dyDescent="0.25">
      <c r="A21" s="54">
        <v>2023</v>
      </c>
      <c r="B21" s="55">
        <v>8197348.9438408036</v>
      </c>
      <c r="C21" s="56">
        <v>6.024613111600674E-2</v>
      </c>
      <c r="D21" s="57">
        <v>8.0353610639236628E-2</v>
      </c>
      <c r="E21" s="58">
        <v>609695.36161183566</v>
      </c>
      <c r="H21" s="159"/>
      <c r="I21" s="161"/>
    </row>
    <row r="22" spans="1:9" s="64" customFormat="1" ht="18" customHeight="1" x14ac:dyDescent="0.3">
      <c r="A22" s="54">
        <v>2024</v>
      </c>
      <c r="B22" s="55">
        <v>8500310.56034711</v>
      </c>
      <c r="C22" s="56">
        <v>3.6958487259950212E-2</v>
      </c>
      <c r="D22" s="57">
        <v>8.1796570744578911E-2</v>
      </c>
      <c r="E22" s="58">
        <v>642723.66256602667</v>
      </c>
      <c r="H22" s="160"/>
      <c r="I22" s="161"/>
    </row>
    <row r="23" spans="1:9" s="64" customFormat="1" ht="18" customHeight="1" x14ac:dyDescent="0.3">
      <c r="A23" s="54">
        <v>2025</v>
      </c>
      <c r="B23" s="55">
        <v>8793331.6360839102</v>
      </c>
      <c r="C23" s="56">
        <v>3.4471808254125103E-2</v>
      </c>
      <c r="D23" s="57">
        <v>8.063548697124423E-2</v>
      </c>
      <c r="E23" s="58">
        <v>656145.93183736689</v>
      </c>
      <c r="H23" s="160"/>
      <c r="I23" s="161"/>
    </row>
    <row r="24" spans="1:9" s="64" customFormat="1" ht="18" customHeight="1" x14ac:dyDescent="0.3">
      <c r="A24" s="54">
        <v>2026</v>
      </c>
      <c r="B24" s="55">
        <v>9095178.7515760083</v>
      </c>
      <c r="C24" s="56">
        <v>3.4326820366179733E-2</v>
      </c>
      <c r="D24" s="57">
        <v>7.9819484242831029E-2</v>
      </c>
      <c r="E24" s="58">
        <v>672309.11058824323</v>
      </c>
      <c r="H24" s="160"/>
      <c r="I24" s="161"/>
    </row>
    <row r="25" spans="1:9" ht="21.75" customHeight="1" x14ac:dyDescent="0.3">
      <c r="A25" s="32" t="s">
        <v>4</v>
      </c>
      <c r="B25" s="3"/>
      <c r="C25" s="3"/>
    </row>
    <row r="26" spans="1:9" ht="21.75" customHeight="1" x14ac:dyDescent="0.3">
      <c r="A26" s="33" t="s">
        <v>98</v>
      </c>
      <c r="B26" s="3"/>
      <c r="C26" s="3"/>
    </row>
    <row r="27" spans="1:9" ht="21.75" customHeight="1" x14ac:dyDescent="0.3">
      <c r="A27" s="37" t="s">
        <v>224</v>
      </c>
      <c r="B27" s="3"/>
      <c r="C27" s="3"/>
    </row>
    <row r="28" spans="1:9" ht="21.75" customHeight="1" x14ac:dyDescent="0.3">
      <c r="A28" s="151" t="s">
        <v>243</v>
      </c>
      <c r="B28" s="3"/>
      <c r="C28" s="3"/>
    </row>
    <row r="29" spans="1:9" ht="21.75" customHeight="1" x14ac:dyDescent="0.3">
      <c r="A29" s="149"/>
      <c r="B29" s="3"/>
      <c r="C29" s="3"/>
    </row>
    <row r="30" spans="1:9" ht="21.75" customHeight="1" x14ac:dyDescent="0.3">
      <c r="A30" s="197" t="str">
        <f>Headings!F13</f>
        <v>Page 13</v>
      </c>
      <c r="B30" s="198"/>
      <c r="C30" s="198"/>
      <c r="D30" s="198"/>
      <c r="E30" s="205"/>
    </row>
    <row r="32" spans="1:9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4" t="str">
        <f>Headings!E14</f>
        <v>July 2017 Investment Pool Nominal Rate of Return Forecast</v>
      </c>
      <c r="B1" s="206"/>
      <c r="C1" s="206"/>
      <c r="D1" s="206"/>
    </row>
    <row r="2" spans="1:4" ht="21.75" customHeight="1" x14ac:dyDescent="0.3">
      <c r="A2" s="204" t="s">
        <v>99</v>
      </c>
      <c r="B2" s="205"/>
      <c r="C2" s="205"/>
      <c r="D2" s="205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</row>
    <row r="5" spans="1:4" s="64" customFormat="1" ht="18" customHeight="1" x14ac:dyDescent="0.25">
      <c r="A5" s="49">
        <v>2007</v>
      </c>
      <c r="B5" s="52">
        <v>5.0839999999999996E-2</v>
      </c>
      <c r="C5" s="104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3.2959999999999996E-2</v>
      </c>
      <c r="C6" s="56">
        <v>-1.788E-2</v>
      </c>
      <c r="D6" s="57">
        <v>0</v>
      </c>
    </row>
    <row r="7" spans="1:4" s="64" customFormat="1" ht="18" customHeight="1" x14ac:dyDescent="0.25">
      <c r="A7" s="54">
        <v>2009</v>
      </c>
      <c r="B7" s="67">
        <v>1.755E-2</v>
      </c>
      <c r="C7" s="56">
        <v>-1.5409999999999997E-2</v>
      </c>
      <c r="D7" s="57">
        <v>0</v>
      </c>
    </row>
    <row r="8" spans="1:4" s="64" customFormat="1" ht="18" customHeight="1" x14ac:dyDescent="0.25">
      <c r="A8" s="54">
        <v>2010</v>
      </c>
      <c r="B8" s="67">
        <v>9.6100000000000005E-3</v>
      </c>
      <c r="C8" s="56">
        <v>-7.9399999999999991E-3</v>
      </c>
      <c r="D8" s="57">
        <v>0</v>
      </c>
    </row>
    <row r="9" spans="1:4" s="64" customFormat="1" ht="18" customHeight="1" x14ac:dyDescent="0.25">
      <c r="A9" s="54">
        <v>2011</v>
      </c>
      <c r="B9" s="67">
        <v>6.1999999999999998E-3</v>
      </c>
      <c r="C9" s="56">
        <v>-3.4100000000000007E-3</v>
      </c>
      <c r="D9" s="57">
        <v>0</v>
      </c>
    </row>
    <row r="10" spans="1:4" s="64" customFormat="1" ht="18" customHeight="1" x14ac:dyDescent="0.25">
      <c r="A10" s="54">
        <v>2012</v>
      </c>
      <c r="B10" s="67">
        <v>5.5999999999999904E-3</v>
      </c>
      <c r="C10" s="56">
        <v>-6.0000000000000938E-4</v>
      </c>
      <c r="D10" s="57">
        <v>0</v>
      </c>
    </row>
    <row r="11" spans="1:4" s="64" customFormat="1" ht="18" customHeight="1" x14ac:dyDescent="0.25">
      <c r="A11" s="54">
        <v>2013</v>
      </c>
      <c r="B11" s="67">
        <v>5.1000000000000004E-3</v>
      </c>
      <c r="C11" s="56">
        <v>-4.9999999999999004E-4</v>
      </c>
      <c r="D11" s="57">
        <v>0</v>
      </c>
    </row>
    <row r="12" spans="1:4" s="64" customFormat="1" ht="18" customHeight="1" x14ac:dyDescent="0.25">
      <c r="A12" s="54">
        <v>2014</v>
      </c>
      <c r="B12" s="67">
        <v>5.0556999999999894E-3</v>
      </c>
      <c r="C12" s="56">
        <v>-4.4300000000010997E-5</v>
      </c>
      <c r="D12" s="57">
        <v>0</v>
      </c>
    </row>
    <row r="13" spans="1:4" s="64" customFormat="1" ht="18" customHeight="1" x14ac:dyDescent="0.25">
      <c r="A13" s="54">
        <v>2015</v>
      </c>
      <c r="B13" s="67">
        <v>5.9749E-3</v>
      </c>
      <c r="C13" s="56">
        <v>9.1920000000001063E-4</v>
      </c>
      <c r="D13" s="57">
        <v>0</v>
      </c>
    </row>
    <row r="14" spans="1:4" s="64" customFormat="1" ht="18" customHeight="1" thickBot="1" x14ac:dyDescent="0.3">
      <c r="A14" s="54">
        <v>2016</v>
      </c>
      <c r="B14" s="67">
        <v>8.2862999999999999E-3</v>
      </c>
      <c r="C14" s="56">
        <v>2.3113999999999999E-3</v>
      </c>
      <c r="D14" s="57">
        <v>0</v>
      </c>
    </row>
    <row r="15" spans="1:4" s="64" customFormat="1" ht="18" customHeight="1" thickTop="1" x14ac:dyDescent="0.25">
      <c r="A15" s="180">
        <v>2017</v>
      </c>
      <c r="B15" s="175">
        <v>1.1000000000000001E-2</v>
      </c>
      <c r="C15" s="177">
        <v>2.7137000000000012E-3</v>
      </c>
      <c r="D15" s="178">
        <v>5.0000000000000044E-4</v>
      </c>
    </row>
    <row r="16" spans="1:4" s="64" customFormat="1" ht="18" customHeight="1" x14ac:dyDescent="0.25">
      <c r="A16" s="54">
        <v>2018</v>
      </c>
      <c r="B16" s="67">
        <v>1.3999999999999999E-2</v>
      </c>
      <c r="C16" s="56">
        <v>2.9999999999999975E-3</v>
      </c>
      <c r="D16" s="57">
        <v>9.9999999999999742E-4</v>
      </c>
    </row>
    <row r="17" spans="1:4" s="64" customFormat="1" ht="18" customHeight="1" x14ac:dyDescent="0.25">
      <c r="A17" s="54">
        <v>2019</v>
      </c>
      <c r="B17" s="67">
        <v>1.8000000000000002E-2</v>
      </c>
      <c r="C17" s="56">
        <v>4.0000000000000036E-3</v>
      </c>
      <c r="D17" s="57">
        <v>2.2958493481558019E-3</v>
      </c>
    </row>
    <row r="18" spans="1:4" s="64" customFormat="1" ht="18" customHeight="1" x14ac:dyDescent="0.25">
      <c r="A18" s="54">
        <v>2020</v>
      </c>
      <c r="B18" s="67">
        <v>2.1611583212407401E-2</v>
      </c>
      <c r="C18" s="56">
        <v>3.6115832124073988E-3</v>
      </c>
      <c r="D18" s="57">
        <v>2.5740213627408019E-3</v>
      </c>
    </row>
    <row r="19" spans="1:4" s="64" customFormat="1" ht="18" customHeight="1" x14ac:dyDescent="0.25">
      <c r="A19" s="54">
        <v>2021</v>
      </c>
      <c r="B19" s="67">
        <v>2.4674078606178498E-2</v>
      </c>
      <c r="C19" s="56">
        <v>3.0624953937710975E-3</v>
      </c>
      <c r="D19" s="57">
        <v>2.921504570373698E-3</v>
      </c>
    </row>
    <row r="20" spans="1:4" s="64" customFormat="1" ht="18" customHeight="1" x14ac:dyDescent="0.25">
      <c r="A20" s="54">
        <v>2022</v>
      </c>
      <c r="B20" s="67">
        <v>2.69503880020391E-2</v>
      </c>
      <c r="C20" s="56">
        <v>2.2763093958606019E-3</v>
      </c>
      <c r="D20" s="57">
        <v>2.6883513042772998E-3</v>
      </c>
    </row>
    <row r="21" spans="1:4" s="64" customFormat="1" ht="18" customHeight="1" x14ac:dyDescent="0.25">
      <c r="A21" s="54">
        <v>2023</v>
      </c>
      <c r="B21" s="67">
        <v>2.8640489815350199E-2</v>
      </c>
      <c r="C21" s="56">
        <v>1.6901018133110984E-3</v>
      </c>
      <c r="D21" s="57">
        <v>2.0965148313349981E-3</v>
      </c>
    </row>
    <row r="22" spans="1:4" s="64" customFormat="1" ht="18" customHeight="1" x14ac:dyDescent="0.25">
      <c r="A22" s="54">
        <v>2024</v>
      </c>
      <c r="B22" s="67">
        <v>2.99093664012311E-2</v>
      </c>
      <c r="C22" s="56">
        <v>1.2688765858809015E-3</v>
      </c>
      <c r="D22" s="57">
        <v>1.5397102120935993E-3</v>
      </c>
    </row>
    <row r="23" spans="1:4" ht="18" customHeight="1" x14ac:dyDescent="0.3">
      <c r="A23" s="54">
        <v>2025</v>
      </c>
      <c r="B23" s="67">
        <v>3.0864723061301499E-2</v>
      </c>
      <c r="C23" s="56">
        <v>9.553566600703986E-4</v>
      </c>
      <c r="D23" s="57">
        <v>1.1257124363828995E-3</v>
      </c>
    </row>
    <row r="24" spans="1:4" s="171" customFormat="1" ht="18" customHeight="1" x14ac:dyDescent="0.3">
      <c r="A24" s="54">
        <v>2026</v>
      </c>
      <c r="B24" s="67">
        <v>3.1584924767300002E-2</v>
      </c>
      <c r="C24" s="56">
        <v>7.2020170599850289E-4</v>
      </c>
      <c r="D24" s="57">
        <v>5.8610533417590219E-4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22</v>
      </c>
      <c r="B26" s="3"/>
      <c r="C26" s="3"/>
    </row>
    <row r="27" spans="1:4" ht="21.75" customHeight="1" x14ac:dyDescent="0.3">
      <c r="A27" s="33"/>
      <c r="B27" s="3"/>
      <c r="C27" s="3"/>
    </row>
    <row r="28" spans="1:4" ht="21.75" customHeight="1" x14ac:dyDescent="0.3">
      <c r="A28" s="152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7" t="str">
        <f>Headings!F14</f>
        <v>Page 14</v>
      </c>
      <c r="B30" s="198"/>
      <c r="C30" s="198"/>
      <c r="D30" s="19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4" t="str">
        <f>Headings!E15</f>
        <v>July 2017 Investment Pool Real Rate of Return Forecast</v>
      </c>
      <c r="B1" s="206"/>
      <c r="C1" s="206"/>
      <c r="D1" s="206"/>
    </row>
    <row r="2" spans="1:4" ht="21.75" customHeight="1" x14ac:dyDescent="0.3">
      <c r="A2" s="204" t="s">
        <v>99</v>
      </c>
      <c r="B2" s="205"/>
      <c r="C2" s="205"/>
      <c r="D2" s="205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</row>
    <row r="5" spans="1:4" s="64" customFormat="1" ht="18" customHeight="1" x14ac:dyDescent="0.25">
      <c r="A5" s="49">
        <v>2007</v>
      </c>
      <c r="B5" s="52">
        <v>1.1585042846014026E-2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-8.69965708284548E-3</v>
      </c>
      <c r="C6" s="56">
        <v>-2.0284699928859506E-2</v>
      </c>
      <c r="D6" s="57">
        <v>0</v>
      </c>
    </row>
    <row r="7" spans="1:4" s="64" customFormat="1" ht="18" customHeight="1" x14ac:dyDescent="0.25">
      <c r="A7" s="54">
        <v>2009</v>
      </c>
      <c r="B7" s="67">
        <v>1.1657044481214518E-2</v>
      </c>
      <c r="C7" s="56">
        <v>2.0356701564059998E-2</v>
      </c>
      <c r="D7" s="57">
        <v>0</v>
      </c>
    </row>
    <row r="8" spans="1:4" s="64" customFormat="1" ht="18" customHeight="1" x14ac:dyDescent="0.25">
      <c r="A8" s="54">
        <v>2010</v>
      </c>
      <c r="B8" s="67">
        <v>6.6483265032442063E-3</v>
      </c>
      <c r="C8" s="56">
        <v>-5.0087179779703117E-3</v>
      </c>
      <c r="D8" s="57">
        <v>0</v>
      </c>
    </row>
    <row r="9" spans="1:4" s="64" customFormat="1" ht="18" customHeight="1" x14ac:dyDescent="0.25">
      <c r="A9" s="54">
        <v>2011</v>
      </c>
      <c r="B9" s="67">
        <v>-2.0048131806757796E-2</v>
      </c>
      <c r="C9" s="56">
        <v>-2.6696458310002003E-2</v>
      </c>
      <c r="D9" s="57">
        <v>0</v>
      </c>
    </row>
    <row r="10" spans="1:4" s="64" customFormat="1" ht="18" customHeight="1" x14ac:dyDescent="0.25">
      <c r="A10" s="54">
        <v>2012</v>
      </c>
      <c r="B10" s="67">
        <v>-1.9251061119654134E-2</v>
      </c>
      <c r="C10" s="56">
        <v>7.9707068710366258E-4</v>
      </c>
      <c r="D10" s="57">
        <v>0</v>
      </c>
    </row>
    <row r="11" spans="1:4" s="64" customFormat="1" ht="18" customHeight="1" x14ac:dyDescent="0.25">
      <c r="A11" s="54">
        <v>2013</v>
      </c>
      <c r="B11" s="67">
        <v>-6.9663760592472146E-3</v>
      </c>
      <c r="C11" s="56">
        <v>1.2284685060406919E-2</v>
      </c>
      <c r="D11" s="57">
        <v>0</v>
      </c>
    </row>
    <row r="12" spans="1:4" s="64" customFormat="1" ht="18" customHeight="1" x14ac:dyDescent="0.25">
      <c r="A12" s="54">
        <v>2014</v>
      </c>
      <c r="B12" s="67">
        <v>-1.3144281885471898E-2</v>
      </c>
      <c r="C12" s="56">
        <v>-6.1779058262246833E-3</v>
      </c>
      <c r="D12" s="57">
        <v>0</v>
      </c>
    </row>
    <row r="13" spans="1:4" s="64" customFormat="1" ht="18" customHeight="1" x14ac:dyDescent="0.25">
      <c r="A13" s="54">
        <v>2015</v>
      </c>
      <c r="B13" s="67">
        <v>-7.5234077565325963E-3</v>
      </c>
      <c r="C13" s="56">
        <v>5.6208741289393016E-3</v>
      </c>
      <c r="D13" s="57">
        <v>0</v>
      </c>
    </row>
    <row r="14" spans="1:4" s="64" customFormat="1" ht="18" customHeight="1" thickBot="1" x14ac:dyDescent="0.3">
      <c r="A14" s="59">
        <v>2016</v>
      </c>
      <c r="B14" s="68">
        <v>-1.3557806575488662E-2</v>
      </c>
      <c r="C14" s="61">
        <v>-6.034398818956066E-3</v>
      </c>
      <c r="D14" s="57">
        <v>0</v>
      </c>
    </row>
    <row r="15" spans="1:4" s="64" customFormat="1" ht="18" customHeight="1" thickTop="1" x14ac:dyDescent="0.25">
      <c r="A15" s="54">
        <v>2017</v>
      </c>
      <c r="B15" s="67">
        <v>-1.8901198051754275E-2</v>
      </c>
      <c r="C15" s="56">
        <v>-5.3433914762656132E-3</v>
      </c>
      <c r="D15" s="178">
        <v>-1.4541652865600607E-3</v>
      </c>
    </row>
    <row r="16" spans="1:4" s="64" customFormat="1" ht="18" customHeight="1" x14ac:dyDescent="0.25">
      <c r="A16" s="54">
        <v>2018</v>
      </c>
      <c r="B16" s="67">
        <v>-1.2837945961941877E-2</v>
      </c>
      <c r="C16" s="56">
        <v>6.0632520898123987E-3</v>
      </c>
      <c r="D16" s="57">
        <v>6.5496179186141923E-4</v>
      </c>
    </row>
    <row r="17" spans="1:4" s="64" customFormat="1" ht="18" customHeight="1" x14ac:dyDescent="0.25">
      <c r="A17" s="54">
        <v>2019</v>
      </c>
      <c r="B17" s="67">
        <v>-6.5384725035200209E-3</v>
      </c>
      <c r="C17" s="56">
        <v>6.2994734584218559E-3</v>
      </c>
      <c r="D17" s="57">
        <v>3.512523335563178E-3</v>
      </c>
    </row>
    <row r="18" spans="1:4" s="64" customFormat="1" ht="18" customHeight="1" x14ac:dyDescent="0.25">
      <c r="A18" s="54">
        <v>2020</v>
      </c>
      <c r="B18" s="67">
        <v>-4.3898904966568342E-3</v>
      </c>
      <c r="C18" s="56">
        <v>2.1485820068631867E-3</v>
      </c>
      <c r="D18" s="57">
        <v>2.3346129192600706E-3</v>
      </c>
    </row>
    <row r="19" spans="1:4" s="64" customFormat="1" ht="18" customHeight="1" x14ac:dyDescent="0.25">
      <c r="A19" s="54">
        <v>2021</v>
      </c>
      <c r="B19" s="67">
        <v>-9.4467848228074747E-4</v>
      </c>
      <c r="C19" s="56">
        <v>3.4452120143760867E-3</v>
      </c>
      <c r="D19" s="57">
        <v>2.8186621580428284E-3</v>
      </c>
    </row>
    <row r="20" spans="1:4" s="64" customFormat="1" ht="18" customHeight="1" x14ac:dyDescent="0.25">
      <c r="A20" s="54">
        <v>2022</v>
      </c>
      <c r="B20" s="67">
        <v>9.6956012243665235E-4</v>
      </c>
      <c r="C20" s="56">
        <v>1.9142386047173998E-3</v>
      </c>
      <c r="D20" s="57">
        <v>2.7161182717965193E-3</v>
      </c>
    </row>
    <row r="21" spans="1:4" s="64" customFormat="1" ht="18" customHeight="1" x14ac:dyDescent="0.25">
      <c r="A21" s="54">
        <v>2023</v>
      </c>
      <c r="B21" s="67">
        <v>2.5651385211449274E-3</v>
      </c>
      <c r="C21" s="56">
        <v>1.595578398708275E-3</v>
      </c>
      <c r="D21" s="57">
        <v>2.0668992979619993E-3</v>
      </c>
    </row>
    <row r="22" spans="1:4" s="64" customFormat="1" ht="18" customHeight="1" x14ac:dyDescent="0.25">
      <c r="A22" s="54">
        <v>2024</v>
      </c>
      <c r="B22" s="67">
        <v>3.2957658867416306E-3</v>
      </c>
      <c r="C22" s="56">
        <v>7.3062736559670327E-4</v>
      </c>
      <c r="D22" s="57">
        <v>8.5349212460550383E-4</v>
      </c>
    </row>
    <row r="23" spans="1:4" ht="18" customHeight="1" x14ac:dyDescent="0.3">
      <c r="A23" s="54">
        <v>2025</v>
      </c>
      <c r="B23" s="67">
        <v>4.254716602166253E-3</v>
      </c>
      <c r="C23" s="56">
        <v>9.589507154246224E-4</v>
      </c>
      <c r="D23" s="57">
        <v>5.4403030687777409E-4</v>
      </c>
    </row>
    <row r="24" spans="1:4" s="171" customFormat="1" ht="18" customHeight="1" x14ac:dyDescent="0.3">
      <c r="A24" s="54">
        <v>2026</v>
      </c>
      <c r="B24" s="67">
        <v>5.0079755509839785E-3</v>
      </c>
      <c r="C24" s="56">
        <v>7.5325894881772548E-4</v>
      </c>
      <c r="D24" s="57">
        <v>3.4627324305613882E-4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46</v>
      </c>
      <c r="B26" s="3"/>
      <c r="C26" s="3"/>
    </row>
    <row r="27" spans="1:4" ht="21.75" customHeight="1" x14ac:dyDescent="0.3">
      <c r="A27" s="37" t="s">
        <v>225</v>
      </c>
      <c r="B27" s="3"/>
      <c r="C27" s="3"/>
    </row>
    <row r="28" spans="1:4" ht="21.75" customHeight="1" x14ac:dyDescent="0.3">
      <c r="A28" s="152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7" t="str">
        <f>Headings!F15</f>
        <v>Page 15</v>
      </c>
      <c r="B30" s="198"/>
      <c r="C30" s="198"/>
      <c r="D30" s="19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4" t="str">
        <f>Headings!E16</f>
        <v>July 2017 National CPI-U Forecast</v>
      </c>
      <c r="B1" s="206"/>
      <c r="C1" s="206"/>
      <c r="D1" s="206"/>
    </row>
    <row r="2" spans="1:4" ht="21.75" customHeight="1" x14ac:dyDescent="0.3">
      <c r="A2" s="204" t="s">
        <v>99</v>
      </c>
      <c r="B2" s="205"/>
      <c r="C2" s="205"/>
      <c r="D2" s="205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</row>
    <row r="5" spans="1:4" s="64" customFormat="1" ht="18" customHeight="1" x14ac:dyDescent="0.25">
      <c r="A5" s="49">
        <v>2007</v>
      </c>
      <c r="B5" s="52">
        <v>2.84821428571429E-2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3.8395501152684801E-2</v>
      </c>
      <c r="C6" s="56">
        <v>9.9133582955419006E-3</v>
      </c>
      <c r="D6" s="57">
        <v>0</v>
      </c>
    </row>
    <row r="7" spans="1:4" s="64" customFormat="1" ht="18" customHeight="1" x14ac:dyDescent="0.25">
      <c r="A7" s="54">
        <v>2009</v>
      </c>
      <c r="B7" s="67">
        <v>-3.5577767146764898E-3</v>
      </c>
      <c r="C7" s="56">
        <v>-4.1953277867361291E-2</v>
      </c>
      <c r="D7" s="57">
        <v>0</v>
      </c>
    </row>
    <row r="8" spans="1:4" s="64" customFormat="1" ht="18" customHeight="1" x14ac:dyDescent="0.25">
      <c r="A8" s="54">
        <v>2010</v>
      </c>
      <c r="B8" s="67">
        <v>1.64027650242148E-2</v>
      </c>
      <c r="C8" s="56">
        <v>1.996054173889129E-2</v>
      </c>
      <c r="D8" s="57">
        <v>0</v>
      </c>
    </row>
    <row r="9" spans="1:4" s="64" customFormat="1" ht="18" customHeight="1" x14ac:dyDescent="0.25">
      <c r="A9" s="54">
        <v>2011</v>
      </c>
      <c r="B9" s="67">
        <v>3.1565285981582696E-2</v>
      </c>
      <c r="C9" s="56">
        <v>1.5162520957367896E-2</v>
      </c>
      <c r="D9" s="57">
        <v>0</v>
      </c>
    </row>
    <row r="10" spans="1:4" s="64" customFormat="1" ht="18" customHeight="1" x14ac:dyDescent="0.25">
      <c r="A10" s="54">
        <v>2012</v>
      </c>
      <c r="B10" s="67">
        <v>2.0694499397614301E-2</v>
      </c>
      <c r="C10" s="56">
        <v>-1.0870786583968395E-2</v>
      </c>
      <c r="D10" s="57">
        <v>0</v>
      </c>
    </row>
    <row r="11" spans="1:4" s="64" customFormat="1" ht="18" customHeight="1" x14ac:dyDescent="0.25">
      <c r="A11" s="54">
        <v>2013</v>
      </c>
      <c r="B11" s="67">
        <v>1.46475953204352E-2</v>
      </c>
      <c r="C11" s="56">
        <v>-6.0469040771791004E-3</v>
      </c>
      <c r="D11" s="57">
        <v>0</v>
      </c>
    </row>
    <row r="12" spans="1:4" s="64" customFormat="1" ht="18" customHeight="1" x14ac:dyDescent="0.25">
      <c r="A12" s="54">
        <v>2014</v>
      </c>
      <c r="B12" s="67">
        <v>1.62218778572869E-2</v>
      </c>
      <c r="C12" s="56">
        <v>1.5742825368517E-3</v>
      </c>
      <c r="D12" s="57">
        <v>0</v>
      </c>
    </row>
    <row r="13" spans="1:4" s="64" customFormat="1" ht="18" customHeight="1" x14ac:dyDescent="0.25">
      <c r="A13" s="54">
        <v>2015</v>
      </c>
      <c r="B13" s="67">
        <v>1.1869762097864701E-3</v>
      </c>
      <c r="C13" s="56">
        <v>-1.503490164750043E-2</v>
      </c>
      <c r="D13" s="57">
        <v>0</v>
      </c>
    </row>
    <row r="14" spans="1:4" s="64" customFormat="1" ht="18" customHeight="1" thickBot="1" x14ac:dyDescent="0.3">
      <c r="A14" s="54">
        <v>2016</v>
      </c>
      <c r="B14" s="67">
        <v>1.26151288726126E-2</v>
      </c>
      <c r="C14" s="56">
        <v>1.142815266282613E-2</v>
      </c>
      <c r="D14" s="57">
        <v>0</v>
      </c>
    </row>
    <row r="15" spans="1:4" s="64" customFormat="1" ht="18" customHeight="1" thickTop="1" x14ac:dyDescent="0.25">
      <c r="A15" s="180">
        <v>2017</v>
      </c>
      <c r="B15" s="175">
        <v>2.40001177685123E-2</v>
      </c>
      <c r="C15" s="177">
        <v>1.13849888958997E-2</v>
      </c>
      <c r="D15" s="178">
        <v>-2.943117032101001E-3</v>
      </c>
    </row>
    <row r="16" spans="1:4" s="64" customFormat="1" ht="18" customHeight="1" x14ac:dyDescent="0.25">
      <c r="A16" s="54">
        <v>2018</v>
      </c>
      <c r="B16" s="67">
        <v>2.3389564326645199E-2</v>
      </c>
      <c r="C16" s="56">
        <v>-6.1055344186710173E-4</v>
      </c>
      <c r="D16" s="57">
        <v>-3.3370270877270021E-3</v>
      </c>
    </row>
    <row r="17" spans="1:4" s="64" customFormat="1" ht="18" customHeight="1" x14ac:dyDescent="0.25">
      <c r="A17" s="54">
        <v>2019</v>
      </c>
      <c r="B17" s="67">
        <v>2.49714288639411E-2</v>
      </c>
      <c r="C17" s="56">
        <v>1.581864537295901E-3</v>
      </c>
      <c r="D17" s="57">
        <v>-7.0130570777600029E-4</v>
      </c>
    </row>
    <row r="18" spans="1:4" s="64" customFormat="1" ht="18" customHeight="1" x14ac:dyDescent="0.25">
      <c r="A18" s="54">
        <v>2020</v>
      </c>
      <c r="B18" s="67">
        <v>2.7187248916557501E-2</v>
      </c>
      <c r="C18" s="56">
        <v>2.2158200526164011E-3</v>
      </c>
      <c r="D18" s="57">
        <v>-1.0775820854719981E-3</v>
      </c>
    </row>
    <row r="19" spans="1:4" s="64" customFormat="1" ht="18" customHeight="1" x14ac:dyDescent="0.25">
      <c r="A19" s="54">
        <v>2021</v>
      </c>
      <c r="B19" s="67">
        <v>2.5938202483023001E-2</v>
      </c>
      <c r="C19" s="56">
        <v>-1.2490464335345002E-3</v>
      </c>
      <c r="D19" s="57">
        <v>-7.3734879710499884E-4</v>
      </c>
    </row>
    <row r="20" spans="1:4" s="64" customFormat="1" ht="18" customHeight="1" x14ac:dyDescent="0.25">
      <c r="A20" s="54">
        <v>2022</v>
      </c>
      <c r="B20" s="67">
        <v>2.5727274347054602E-2</v>
      </c>
      <c r="C20" s="56">
        <v>-2.1092813596839885E-4</v>
      </c>
      <c r="D20" s="57">
        <v>-1.241903964027298E-3</v>
      </c>
    </row>
    <row r="21" spans="1:4" s="64" customFormat="1" ht="18" customHeight="1" x14ac:dyDescent="0.25">
      <c r="A21" s="54">
        <v>2023</v>
      </c>
      <c r="B21" s="67">
        <v>2.5890476251048601E-2</v>
      </c>
      <c r="C21" s="56">
        <v>1.6320190399399942E-4</v>
      </c>
      <c r="D21" s="57">
        <v>-1.0811665969374003E-3</v>
      </c>
    </row>
    <row r="22" spans="1:4" s="64" customFormat="1" ht="18" customHeight="1" x14ac:dyDescent="0.25">
      <c r="A22" s="54">
        <v>2024</v>
      </c>
      <c r="B22" s="67">
        <v>2.5494341169013703E-2</v>
      </c>
      <c r="C22" s="56">
        <v>-3.9613508203489856E-4</v>
      </c>
      <c r="D22" s="57">
        <v>-9.8083009191619538E-4</v>
      </c>
    </row>
    <row r="23" spans="1:4" ht="18" customHeight="1" x14ac:dyDescent="0.3">
      <c r="A23" s="54">
        <v>2025</v>
      </c>
      <c r="B23" s="67">
        <v>2.5394335588148201E-2</v>
      </c>
      <c r="C23" s="56">
        <v>-1.0000558086550176E-4</v>
      </c>
      <c r="D23" s="57">
        <v>-1.3852402147906985E-3</v>
      </c>
    </row>
    <row r="24" spans="1:4" s="171" customFormat="1" ht="18" customHeight="1" x14ac:dyDescent="0.3">
      <c r="A24" s="54">
        <v>2026</v>
      </c>
      <c r="B24" s="67">
        <v>2.51261385846989E-2</v>
      </c>
      <c r="C24" s="56">
        <v>-2.6819700344930114E-4</v>
      </c>
      <c r="D24" s="57">
        <v>-2.1727565994189013E-3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151</v>
      </c>
      <c r="B26" s="3"/>
      <c r="C26" s="3"/>
    </row>
    <row r="27" spans="1:4" ht="21.75" customHeight="1" x14ac:dyDescent="0.3">
      <c r="A27" s="37"/>
      <c r="B27" s="3"/>
      <c r="C27" s="3"/>
    </row>
    <row r="28" spans="1:4" ht="21.75" customHeight="1" x14ac:dyDescent="0.3">
      <c r="A28" s="152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7" t="str">
        <f>Headings!F16</f>
        <v>Page 16</v>
      </c>
      <c r="B30" s="198"/>
      <c r="C30" s="198"/>
      <c r="D30" s="19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204" t="str">
        <f>Headings!E17</f>
        <v>July 2017 National CPI-W Forecast</v>
      </c>
      <c r="B1" s="206"/>
      <c r="C1" s="206"/>
      <c r="D1" s="206"/>
    </row>
    <row r="2" spans="1:5" ht="21.75" customHeight="1" x14ac:dyDescent="0.3">
      <c r="A2" s="204" t="s">
        <v>99</v>
      </c>
      <c r="B2" s="205"/>
      <c r="C2" s="205"/>
      <c r="D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</row>
    <row r="5" spans="1:5" s="64" customFormat="1" ht="18" customHeight="1" x14ac:dyDescent="0.25">
      <c r="A5" s="49">
        <v>2007</v>
      </c>
      <c r="B5" s="52">
        <v>2.8751902587519099E-2</v>
      </c>
      <c r="C5" s="93" t="s">
        <v>93</v>
      </c>
      <c r="D5" s="104">
        <v>0</v>
      </c>
    </row>
    <row r="6" spans="1:5" s="64" customFormat="1" ht="18" customHeight="1" x14ac:dyDescent="0.25">
      <c r="A6" s="54">
        <v>2008</v>
      </c>
      <c r="B6" s="67">
        <v>4.0864637736909896E-2</v>
      </c>
      <c r="C6" s="56">
        <v>1.2112735149390798E-2</v>
      </c>
      <c r="D6" s="94">
        <v>0</v>
      </c>
    </row>
    <row r="7" spans="1:5" s="64" customFormat="1" ht="18" customHeight="1" x14ac:dyDescent="0.25">
      <c r="A7" s="54">
        <v>2009</v>
      </c>
      <c r="B7" s="67">
        <v>-6.7423822452180506E-3</v>
      </c>
      <c r="C7" s="56">
        <v>-4.7607019982127949E-2</v>
      </c>
      <c r="D7" s="94">
        <v>0</v>
      </c>
    </row>
    <row r="8" spans="1:5" s="64" customFormat="1" ht="18" customHeight="1" x14ac:dyDescent="0.25">
      <c r="A8" s="54">
        <v>2010</v>
      </c>
      <c r="B8" s="67">
        <v>2.0688832705242501E-2</v>
      </c>
      <c r="C8" s="56">
        <v>2.7431214950460553E-2</v>
      </c>
      <c r="D8" s="94">
        <v>0</v>
      </c>
    </row>
    <row r="9" spans="1:5" s="64" customFormat="1" ht="18" customHeight="1" x14ac:dyDescent="0.25">
      <c r="A9" s="54">
        <v>2011</v>
      </c>
      <c r="B9" s="67">
        <v>3.5556884940200997E-2</v>
      </c>
      <c r="C9" s="56">
        <v>1.4868052234958497E-2</v>
      </c>
      <c r="D9" s="94">
        <v>0</v>
      </c>
    </row>
    <row r="10" spans="1:5" s="64" customFormat="1" ht="18" customHeight="1" x14ac:dyDescent="0.25">
      <c r="A10" s="54">
        <v>2012</v>
      </c>
      <c r="B10" s="67">
        <v>2.10041746586935E-2</v>
      </c>
      <c r="C10" s="56">
        <v>-1.4552710281507498E-2</v>
      </c>
      <c r="D10" s="94">
        <v>0</v>
      </c>
    </row>
    <row r="11" spans="1:5" s="64" customFormat="1" ht="18" customHeight="1" x14ac:dyDescent="0.25">
      <c r="A11" s="54">
        <v>2013</v>
      </c>
      <c r="B11" s="67">
        <v>1.3680827833743602E-2</v>
      </c>
      <c r="C11" s="56">
        <v>-7.323346824949898E-3</v>
      </c>
      <c r="D11" s="94">
        <v>0</v>
      </c>
    </row>
    <row r="12" spans="1:5" s="64" customFormat="1" ht="18" customHeight="1" x14ac:dyDescent="0.25">
      <c r="A12" s="54">
        <v>2014</v>
      </c>
      <c r="B12" s="67">
        <v>1.50311349880516E-2</v>
      </c>
      <c r="C12" s="56">
        <v>1.3503071543079989E-3</v>
      </c>
      <c r="D12" s="94">
        <v>0</v>
      </c>
      <c r="E12" s="69"/>
    </row>
    <row r="13" spans="1:5" s="64" customFormat="1" ht="18" customHeight="1" x14ac:dyDescent="0.25">
      <c r="A13" s="54">
        <v>2015</v>
      </c>
      <c r="B13" s="67">
        <v>-4.1285211645779498E-3</v>
      </c>
      <c r="C13" s="56">
        <v>-1.9159656152629552E-2</v>
      </c>
      <c r="D13" s="94">
        <v>0</v>
      </c>
    </row>
    <row r="14" spans="1:5" s="64" customFormat="1" ht="18" customHeight="1" thickBot="1" x14ac:dyDescent="0.3">
      <c r="A14" s="54">
        <v>2016</v>
      </c>
      <c r="B14" s="67">
        <v>9.7752469695009305E-3</v>
      </c>
      <c r="C14" s="56">
        <v>1.390376813407888E-2</v>
      </c>
      <c r="D14" s="94">
        <v>0</v>
      </c>
    </row>
    <row r="15" spans="1:5" s="64" customFormat="1" ht="18" customHeight="1" thickTop="1" x14ac:dyDescent="0.25">
      <c r="A15" s="180">
        <v>2017</v>
      </c>
      <c r="B15" s="175">
        <v>2.4032896545227601E-2</v>
      </c>
      <c r="C15" s="177">
        <v>1.425764957572667E-2</v>
      </c>
      <c r="D15" s="181">
        <v>-2.1467472309874003E-3</v>
      </c>
    </row>
    <row r="16" spans="1:5" s="64" customFormat="1" ht="18" customHeight="1" x14ac:dyDescent="0.25">
      <c r="A16" s="54">
        <v>2018</v>
      </c>
      <c r="B16" s="67">
        <v>2.3233697476216498E-2</v>
      </c>
      <c r="C16" s="56">
        <v>-7.9919906901110283E-4</v>
      </c>
      <c r="D16" s="94">
        <v>-1.9441917272590044E-3</v>
      </c>
    </row>
    <row r="17" spans="1:4" s="64" customFormat="1" ht="18" customHeight="1" x14ac:dyDescent="0.25">
      <c r="A17" s="54">
        <v>2019</v>
      </c>
      <c r="B17" s="67">
        <v>2.40073871774177E-2</v>
      </c>
      <c r="C17" s="56">
        <v>7.7368970120120228E-4</v>
      </c>
      <c r="D17" s="94">
        <v>-9.3151987678219764E-4</v>
      </c>
    </row>
    <row r="18" spans="1:4" s="64" customFormat="1" ht="18" customHeight="1" x14ac:dyDescent="0.25">
      <c r="A18" s="54">
        <v>2020</v>
      </c>
      <c r="B18" s="67">
        <v>2.7278854384613301E-2</v>
      </c>
      <c r="C18" s="56">
        <v>3.2714672071956011E-3</v>
      </c>
      <c r="D18" s="94">
        <v>-6.1422000939269708E-4</v>
      </c>
    </row>
    <row r="19" spans="1:4" s="64" customFormat="1" ht="18" customHeight="1" x14ac:dyDescent="0.25">
      <c r="A19" s="54">
        <v>2021</v>
      </c>
      <c r="B19" s="67">
        <v>2.6568140680589297E-2</v>
      </c>
      <c r="C19" s="56">
        <v>-7.1071370402400399E-4</v>
      </c>
      <c r="D19" s="94">
        <v>-3.5129870277640293E-4</v>
      </c>
    </row>
    <row r="20" spans="1:4" s="64" customFormat="1" ht="18" customHeight="1" x14ac:dyDescent="0.25">
      <c r="A20" s="54">
        <v>2022</v>
      </c>
      <c r="B20" s="67">
        <v>2.67731861341012E-2</v>
      </c>
      <c r="C20" s="56">
        <v>2.0504545351190256E-4</v>
      </c>
      <c r="D20" s="94">
        <v>-8.7815189128440108E-4</v>
      </c>
    </row>
    <row r="21" spans="1:4" s="64" customFormat="1" ht="18" customHeight="1" x14ac:dyDescent="0.25">
      <c r="A21" s="54">
        <v>2023</v>
      </c>
      <c r="B21" s="67">
        <v>2.71868642485283E-2</v>
      </c>
      <c r="C21" s="56">
        <v>4.136781144271004E-4</v>
      </c>
      <c r="D21" s="94">
        <v>-8.0248030161249664E-4</v>
      </c>
    </row>
    <row r="22" spans="1:4" s="64" customFormat="1" ht="18" customHeight="1" x14ac:dyDescent="0.25">
      <c r="A22" s="54">
        <v>2024</v>
      </c>
      <c r="B22" s="67">
        <v>2.7240472016898599E-2</v>
      </c>
      <c r="C22" s="56">
        <v>5.3607768370298597E-5</v>
      </c>
      <c r="D22" s="94">
        <v>-5.7260606592230215E-4</v>
      </c>
    </row>
    <row r="23" spans="1:4" ht="18" customHeight="1" x14ac:dyDescent="0.3">
      <c r="A23" s="54">
        <v>2025</v>
      </c>
      <c r="B23" s="67">
        <v>2.7374157667706199E-2</v>
      </c>
      <c r="C23" s="56">
        <v>1.3368565080760023E-4</v>
      </c>
      <c r="D23" s="94">
        <v>-8.394070612273985E-4</v>
      </c>
    </row>
    <row r="24" spans="1:4" s="171" customFormat="1" ht="18" customHeight="1" x14ac:dyDescent="0.3">
      <c r="A24" s="54">
        <v>2026</v>
      </c>
      <c r="B24" s="67">
        <v>2.7349702684291998E-2</v>
      </c>
      <c r="C24" s="56">
        <v>-2.4454983414200909E-5</v>
      </c>
      <c r="D24" s="94">
        <v>-1.6529276168007027E-3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188</v>
      </c>
      <c r="B26" s="3"/>
      <c r="C26" s="3"/>
    </row>
    <row r="27" spans="1:4" ht="21.75" customHeight="1" x14ac:dyDescent="0.3">
      <c r="A27" s="37"/>
      <c r="B27" s="3"/>
      <c r="C27" s="3"/>
    </row>
    <row r="28" spans="1:4" ht="21.75" customHeight="1" x14ac:dyDescent="0.3">
      <c r="A28" s="152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7" t="str">
        <f>Headings!F17</f>
        <v>Page 17</v>
      </c>
      <c r="B30" s="198"/>
      <c r="C30" s="198"/>
      <c r="D30" s="19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B15" sqref="B15:B17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4" t="str">
        <f>Headings!E18</f>
        <v>July 2017 Seattle Annual CPI-U Forecast</v>
      </c>
      <c r="B1" s="206"/>
      <c r="C1" s="206"/>
      <c r="D1" s="206"/>
    </row>
    <row r="2" spans="1:4" ht="21.75" customHeight="1" x14ac:dyDescent="0.3">
      <c r="A2" s="204" t="s">
        <v>99</v>
      </c>
      <c r="B2" s="205"/>
      <c r="C2" s="205"/>
      <c r="D2" s="205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</row>
    <row r="5" spans="1:4" s="64" customFormat="1" ht="18" customHeight="1" x14ac:dyDescent="0.25">
      <c r="A5" s="49">
        <v>2007</v>
      </c>
      <c r="B5" s="52">
        <v>3.8805394990366102E-2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4.20252624550208E-2</v>
      </c>
      <c r="C6" s="56">
        <v>3.2198674646546979E-3</v>
      </c>
      <c r="D6" s="57">
        <v>0</v>
      </c>
    </row>
    <row r="7" spans="1:4" s="64" customFormat="1" ht="18" customHeight="1" x14ac:dyDescent="0.25">
      <c r="A7" s="54">
        <v>2009</v>
      </c>
      <c r="B7" s="67">
        <v>5.8250526212737493E-3</v>
      </c>
      <c r="C7" s="56">
        <v>-3.6200209833747048E-2</v>
      </c>
      <c r="D7" s="57">
        <v>0</v>
      </c>
    </row>
    <row r="8" spans="1:4" s="64" customFormat="1" ht="18" customHeight="1" x14ac:dyDescent="0.25">
      <c r="A8" s="54">
        <v>2010</v>
      </c>
      <c r="B8" s="67">
        <v>2.9421133664857503E-3</v>
      </c>
      <c r="C8" s="56">
        <v>-2.882939254787999E-3</v>
      </c>
      <c r="D8" s="57">
        <v>0</v>
      </c>
    </row>
    <row r="9" spans="1:4" s="64" customFormat="1" ht="18" customHeight="1" x14ac:dyDescent="0.25">
      <c r="A9" s="54">
        <v>2011</v>
      </c>
      <c r="B9" s="67">
        <v>2.67851234930058E-2</v>
      </c>
      <c r="C9" s="56">
        <v>2.3843010126520049E-2</v>
      </c>
      <c r="D9" s="57">
        <v>0</v>
      </c>
    </row>
    <row r="10" spans="1:4" s="64" customFormat="1" ht="18" customHeight="1" x14ac:dyDescent="0.25">
      <c r="A10" s="54">
        <v>2012</v>
      </c>
      <c r="B10" s="67">
        <v>2.53388610830667E-2</v>
      </c>
      <c r="C10" s="56">
        <v>-1.4462624099391003E-3</v>
      </c>
      <c r="D10" s="57">
        <v>0</v>
      </c>
    </row>
    <row r="11" spans="1:4" s="64" customFormat="1" ht="18" customHeight="1" x14ac:dyDescent="0.25">
      <c r="A11" s="54">
        <v>2013</v>
      </c>
      <c r="B11" s="67">
        <v>1.2151024666579899E-2</v>
      </c>
      <c r="C11" s="56">
        <v>-1.3187836416486801E-2</v>
      </c>
      <c r="D11" s="57">
        <v>0</v>
      </c>
    </row>
    <row r="12" spans="1:4" s="64" customFormat="1" ht="18" customHeight="1" x14ac:dyDescent="0.25">
      <c r="A12" s="54">
        <v>2014</v>
      </c>
      <c r="B12" s="67">
        <v>1.8442393909663398E-2</v>
      </c>
      <c r="C12" s="57">
        <v>6.2913692430834993E-3</v>
      </c>
      <c r="D12" s="57">
        <v>0</v>
      </c>
    </row>
    <row r="13" spans="1:4" s="64" customFormat="1" ht="18" customHeight="1" x14ac:dyDescent="0.25">
      <c r="A13" s="54">
        <v>2015</v>
      </c>
      <c r="B13" s="67">
        <v>1.36006308481493E-2</v>
      </c>
      <c r="C13" s="56">
        <v>-4.8417630615140983E-3</v>
      </c>
      <c r="D13" s="57">
        <v>0</v>
      </c>
    </row>
    <row r="14" spans="1:4" s="64" customFormat="1" ht="18" customHeight="1" thickBot="1" x14ac:dyDescent="0.3">
      <c r="A14" s="54">
        <v>2016</v>
      </c>
      <c r="B14" s="67">
        <v>2.2144335188720003E-2</v>
      </c>
      <c r="C14" s="56">
        <v>8.5437043405707028E-3</v>
      </c>
      <c r="D14" s="57">
        <v>0</v>
      </c>
    </row>
    <row r="15" spans="1:4" s="64" customFormat="1" ht="18" customHeight="1" thickTop="1" x14ac:dyDescent="0.25">
      <c r="A15" s="180">
        <v>2017</v>
      </c>
      <c r="B15" s="175">
        <v>3.15984430287835E-2</v>
      </c>
      <c r="C15" s="177">
        <v>9.4541078400634977E-3</v>
      </c>
      <c r="D15" s="178">
        <v>1.9345698941536024E-3</v>
      </c>
    </row>
    <row r="16" spans="1:4" s="64" customFormat="1" ht="18" customHeight="1" x14ac:dyDescent="0.25">
      <c r="A16" s="54">
        <v>2018</v>
      </c>
      <c r="B16" s="67">
        <v>2.9108688402351902E-2</v>
      </c>
      <c r="C16" s="56">
        <v>-2.4897546264315978E-3</v>
      </c>
      <c r="D16" s="57">
        <v>1.9369931042110405E-4</v>
      </c>
    </row>
    <row r="17" spans="1:4" s="64" customFormat="1" ht="18" customHeight="1" x14ac:dyDescent="0.25">
      <c r="A17" s="54">
        <v>2019</v>
      </c>
      <c r="B17" s="67">
        <v>2.6671683680352099E-2</v>
      </c>
      <c r="C17" s="56">
        <v>-2.4370047219998033E-3</v>
      </c>
      <c r="D17" s="57">
        <v>-1.3842239402140008E-3</v>
      </c>
    </row>
    <row r="18" spans="1:4" s="64" customFormat="1" ht="18" customHeight="1" x14ac:dyDescent="0.25">
      <c r="A18" s="54">
        <v>2020</v>
      </c>
      <c r="B18" s="67">
        <v>2.8039024859827E-2</v>
      </c>
      <c r="C18" s="56">
        <v>1.3673411794749013E-3</v>
      </c>
      <c r="D18" s="57">
        <v>-1.6867612750789615E-4</v>
      </c>
    </row>
    <row r="19" spans="1:4" s="64" customFormat="1" ht="18" customHeight="1" x14ac:dyDescent="0.25">
      <c r="A19" s="54">
        <v>2021</v>
      </c>
      <c r="B19" s="67">
        <v>2.7632894925477901E-2</v>
      </c>
      <c r="C19" s="56">
        <v>-4.0612993434909969E-4</v>
      </c>
      <c r="D19" s="57">
        <v>-1.183271859005984E-4</v>
      </c>
    </row>
    <row r="20" spans="1:4" s="64" customFormat="1" ht="18" customHeight="1" x14ac:dyDescent="0.25">
      <c r="A20" s="54">
        <v>2022</v>
      </c>
      <c r="B20" s="67">
        <v>2.88001944720883E-2</v>
      </c>
      <c r="C20" s="56">
        <v>1.1672995466103994E-3</v>
      </c>
      <c r="D20" s="57">
        <v>-5.4654913011180015E-4</v>
      </c>
    </row>
    <row r="21" spans="1:4" s="64" customFormat="1" ht="18" customHeight="1" x14ac:dyDescent="0.25">
      <c r="A21" s="54">
        <v>2023</v>
      </c>
      <c r="B21" s="67">
        <v>2.8689912552890998E-2</v>
      </c>
      <c r="C21" s="56">
        <v>-1.1028191919730188E-4</v>
      </c>
      <c r="D21" s="57">
        <v>-6.1556689017990343E-4</v>
      </c>
    </row>
    <row r="22" spans="1:4" s="64" customFormat="1" ht="18" customHeight="1" x14ac:dyDescent="0.25">
      <c r="A22" s="54">
        <v>2024</v>
      </c>
      <c r="B22" s="67">
        <v>2.8665820150839898E-2</v>
      </c>
      <c r="C22" s="56">
        <v>-2.4092402051100609E-5</v>
      </c>
      <c r="D22" s="57">
        <v>-2.9193746486460073E-4</v>
      </c>
    </row>
    <row r="23" spans="1:4" ht="18" customHeight="1" x14ac:dyDescent="0.3">
      <c r="A23" s="54">
        <v>2025</v>
      </c>
      <c r="B23" s="67">
        <v>2.84977097194513E-2</v>
      </c>
      <c r="C23" s="56">
        <v>-1.6811043138859755E-4</v>
      </c>
      <c r="D23" s="57">
        <v>-3.954571547046988E-4</v>
      </c>
    </row>
    <row r="24" spans="1:4" s="171" customFormat="1" ht="18" customHeight="1" x14ac:dyDescent="0.3">
      <c r="A24" s="54">
        <v>2026</v>
      </c>
      <c r="B24" s="67">
        <v>2.8302487900629298E-2</v>
      </c>
      <c r="C24" s="56">
        <v>-1.9522181882200215E-4</v>
      </c>
      <c r="D24" s="57">
        <v>-9.5598629698050164E-4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127</v>
      </c>
      <c r="B26" s="3"/>
      <c r="C26" s="3"/>
    </row>
    <row r="27" spans="1:4" ht="21.75" customHeight="1" x14ac:dyDescent="0.3">
      <c r="A27" s="152"/>
      <c r="B27" s="3"/>
      <c r="C27" s="3"/>
    </row>
    <row r="28" spans="1:4" ht="21.75" customHeight="1" x14ac:dyDescent="0.3">
      <c r="A28" s="152"/>
      <c r="B28" s="3"/>
      <c r="C28" s="3"/>
    </row>
    <row r="29" spans="1:4" ht="21.75" customHeight="1" x14ac:dyDescent="0.3">
      <c r="A29" s="149"/>
    </row>
    <row r="30" spans="1:4" ht="21.75" customHeight="1" x14ac:dyDescent="0.3">
      <c r="A30" s="197" t="str">
        <f>Headings!F18</f>
        <v>Page 18</v>
      </c>
      <c r="B30" s="198"/>
      <c r="C30" s="198"/>
      <c r="D30" s="19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4" t="str">
        <f>Headings!E19</f>
        <v>July 2017 June-June Seattle CPI-W Forecast</v>
      </c>
      <c r="B1" s="206"/>
      <c r="C1" s="206"/>
      <c r="D1" s="206"/>
    </row>
    <row r="2" spans="1:4" ht="21.75" customHeight="1" x14ac:dyDescent="0.3">
      <c r="A2" s="204" t="s">
        <v>99</v>
      </c>
      <c r="B2" s="205"/>
      <c r="C2" s="205"/>
      <c r="D2" s="205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45" t="str">
        <f>Headings!E50</f>
        <v>% Change from March 2017 Forecast</v>
      </c>
    </row>
    <row r="5" spans="1:4" s="64" customFormat="1" ht="18" customHeight="1" x14ac:dyDescent="0.25">
      <c r="A5" s="49">
        <v>2007</v>
      </c>
      <c r="B5" s="52">
        <v>3.3099999999999997E-2</v>
      </c>
      <c r="C5" s="93" t="s">
        <v>93</v>
      </c>
      <c r="D5" s="104">
        <v>0</v>
      </c>
    </row>
    <row r="6" spans="1:4" s="64" customFormat="1" ht="18" customHeight="1" x14ac:dyDescent="0.25">
      <c r="A6" s="54">
        <v>2008</v>
      </c>
      <c r="B6" s="67">
        <v>6.1900000000000004E-2</v>
      </c>
      <c r="C6" s="56">
        <v>2.8800000000000006E-2</v>
      </c>
      <c r="D6" s="94">
        <v>0</v>
      </c>
    </row>
    <row r="7" spans="1:4" s="64" customFormat="1" ht="18" customHeight="1" x14ac:dyDescent="0.25">
      <c r="A7" s="54">
        <v>2009</v>
      </c>
      <c r="B7" s="67">
        <v>-7.0999999999999995E-3</v>
      </c>
      <c r="C7" s="56">
        <v>-6.9000000000000006E-2</v>
      </c>
      <c r="D7" s="94">
        <v>0</v>
      </c>
    </row>
    <row r="8" spans="1:4" s="64" customFormat="1" ht="18" customHeight="1" x14ac:dyDescent="0.25">
      <c r="A8" s="54">
        <v>2010</v>
      </c>
      <c r="B8" s="67">
        <v>-5.9999999999999995E-4</v>
      </c>
      <c r="C8" s="56">
        <v>6.4999999999999997E-3</v>
      </c>
      <c r="D8" s="94">
        <v>0</v>
      </c>
    </row>
    <row r="9" spans="1:4" s="64" customFormat="1" ht="18" customHeight="1" x14ac:dyDescent="0.25">
      <c r="A9" s="54">
        <v>2011</v>
      </c>
      <c r="B9" s="67">
        <v>3.7000000000000005E-2</v>
      </c>
      <c r="C9" s="56">
        <v>3.7600000000000008E-2</v>
      </c>
      <c r="D9" s="94">
        <v>0</v>
      </c>
    </row>
    <row r="10" spans="1:4" s="64" customFormat="1" ht="18" customHeight="1" x14ac:dyDescent="0.25">
      <c r="A10" s="54">
        <v>2012</v>
      </c>
      <c r="B10" s="67">
        <v>2.6699999999999998E-2</v>
      </c>
      <c r="C10" s="56">
        <v>-1.0300000000000007E-2</v>
      </c>
      <c r="D10" s="94">
        <v>0</v>
      </c>
    </row>
    <row r="11" spans="1:4" s="64" customFormat="1" ht="18" customHeight="1" x14ac:dyDescent="0.25">
      <c r="A11" s="54">
        <v>2013</v>
      </c>
      <c r="B11" s="67">
        <v>1.1599999999999999E-2</v>
      </c>
      <c r="C11" s="56">
        <v>-1.5099999999999999E-2</v>
      </c>
      <c r="D11" s="94">
        <v>0</v>
      </c>
    </row>
    <row r="12" spans="1:4" s="64" customFormat="1" ht="18" customHeight="1" x14ac:dyDescent="0.25">
      <c r="A12" s="54">
        <v>2014</v>
      </c>
      <c r="B12" s="67">
        <v>2.23E-2</v>
      </c>
      <c r="C12" s="56">
        <v>1.0700000000000001E-2</v>
      </c>
      <c r="D12" s="94">
        <v>0</v>
      </c>
    </row>
    <row r="13" spans="1:4" s="64" customFormat="1" ht="18" customHeight="1" x14ac:dyDescent="0.25">
      <c r="A13" s="54">
        <v>2015</v>
      </c>
      <c r="B13" s="67">
        <v>1.0800000000000001E-2</v>
      </c>
      <c r="C13" s="57">
        <v>-1.15E-2</v>
      </c>
      <c r="D13" s="94">
        <v>0</v>
      </c>
    </row>
    <row r="14" spans="1:4" s="64" customFormat="1" ht="18" customHeight="1" x14ac:dyDescent="0.25">
      <c r="A14" s="54">
        <v>2016</v>
      </c>
      <c r="B14" s="67">
        <v>1.9900000000000001E-2</v>
      </c>
      <c r="C14" s="56">
        <v>9.1000000000000004E-3</v>
      </c>
      <c r="D14" s="94">
        <v>0</v>
      </c>
    </row>
    <row r="15" spans="1:4" s="64" customFormat="1" ht="18" customHeight="1" thickBot="1" x14ac:dyDescent="0.3">
      <c r="A15" s="59">
        <v>2017</v>
      </c>
      <c r="B15" s="68">
        <v>3.0300000000000001E-2</v>
      </c>
      <c r="C15" s="61">
        <v>1.04E-2</v>
      </c>
      <c r="D15" s="106">
        <v>2.5478668863471027E-3</v>
      </c>
    </row>
    <row r="16" spans="1:4" s="64" customFormat="1" ht="18" customHeight="1" thickTop="1" x14ac:dyDescent="0.25">
      <c r="A16" s="54">
        <v>2018</v>
      </c>
      <c r="B16" s="67">
        <v>2.66386754891117E-2</v>
      </c>
      <c r="C16" s="56">
        <v>-3.6613245108883009E-3</v>
      </c>
      <c r="D16" s="94">
        <v>1.5926908467831999E-3</v>
      </c>
    </row>
    <row r="17" spans="1:4" s="64" customFormat="1" ht="18" customHeight="1" x14ac:dyDescent="0.25">
      <c r="A17" s="54">
        <v>2019</v>
      </c>
      <c r="B17" s="67">
        <v>2.6955972321042399E-2</v>
      </c>
      <c r="C17" s="56">
        <v>3.1729683193069957E-4</v>
      </c>
      <c r="D17" s="94">
        <v>2.6877358446871988E-3</v>
      </c>
    </row>
    <row r="18" spans="1:4" s="64" customFormat="1" ht="18" customHeight="1" x14ac:dyDescent="0.25">
      <c r="A18" s="54">
        <v>2020</v>
      </c>
      <c r="B18" s="67">
        <v>2.9136791592719601E-2</v>
      </c>
      <c r="C18" s="56">
        <v>2.1808192716772021E-3</v>
      </c>
      <c r="D18" s="94">
        <v>3.826465867758401E-3</v>
      </c>
    </row>
    <row r="19" spans="1:4" s="64" customFormat="1" ht="18" customHeight="1" x14ac:dyDescent="0.25">
      <c r="A19" s="54">
        <v>2021</v>
      </c>
      <c r="B19" s="67">
        <v>2.8713842788888302E-2</v>
      </c>
      <c r="C19" s="56">
        <v>-4.2294880383129951E-4</v>
      </c>
      <c r="D19" s="94">
        <v>4.4174238174185011E-3</v>
      </c>
    </row>
    <row r="20" spans="1:4" s="64" customFormat="1" ht="18" customHeight="1" x14ac:dyDescent="0.25">
      <c r="A20" s="54">
        <v>2022</v>
      </c>
      <c r="B20" s="67">
        <v>2.6870986740304002E-2</v>
      </c>
      <c r="C20" s="56">
        <v>-1.8428560485843001E-3</v>
      </c>
      <c r="D20" s="94">
        <v>-6.8539251975729965E-4</v>
      </c>
    </row>
    <row r="21" spans="1:4" s="64" customFormat="1" ht="18" customHeight="1" x14ac:dyDescent="0.25">
      <c r="A21" s="54">
        <v>2023</v>
      </c>
      <c r="B21" s="67">
        <v>2.6669178773543498E-2</v>
      </c>
      <c r="C21" s="56">
        <v>-2.0180796676050328E-4</v>
      </c>
      <c r="D21" s="94">
        <v>-6.2106791889980292E-4</v>
      </c>
    </row>
    <row r="22" spans="1:4" s="64" customFormat="1" ht="18" customHeight="1" x14ac:dyDescent="0.25">
      <c r="A22" s="54">
        <v>2024</v>
      </c>
      <c r="B22" s="67">
        <v>2.6259824059162898E-2</v>
      </c>
      <c r="C22" s="56">
        <v>-4.0935471438060048E-4</v>
      </c>
      <c r="D22" s="94">
        <v>-4.1990926024220235E-4</v>
      </c>
    </row>
    <row r="23" spans="1:4" ht="18" customHeight="1" x14ac:dyDescent="0.3">
      <c r="A23" s="54">
        <v>2025</v>
      </c>
      <c r="B23" s="67">
        <v>2.5950436099847898E-2</v>
      </c>
      <c r="C23" s="56">
        <v>-3.0938795931500021E-4</v>
      </c>
      <c r="D23" s="94">
        <v>-6.3303221000359997E-4</v>
      </c>
    </row>
    <row r="24" spans="1:4" s="171" customFormat="1" ht="18" customHeight="1" x14ac:dyDescent="0.3">
      <c r="A24" s="54">
        <v>2026</v>
      </c>
      <c r="B24" s="67">
        <v>2.55622280982938E-2</v>
      </c>
      <c r="C24" s="56">
        <v>-3.8820800155409813E-4</v>
      </c>
      <c r="D24" s="94">
        <v>-1.2787990363887988E-3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189</v>
      </c>
      <c r="B26" s="3"/>
      <c r="C26" s="3"/>
    </row>
    <row r="27" spans="1:4" ht="21.75" customHeight="1" x14ac:dyDescent="0.3">
      <c r="A27" s="37" t="s">
        <v>226</v>
      </c>
      <c r="B27" s="3"/>
      <c r="C27" s="3"/>
    </row>
    <row r="28" spans="1:4" ht="21.75" customHeight="1" x14ac:dyDescent="0.3">
      <c r="A28" s="152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7" t="str">
        <f>Headings!F19</f>
        <v>Page 19</v>
      </c>
      <c r="B30" s="198"/>
      <c r="C30" s="198"/>
      <c r="D30" s="19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Headings!E2</f>
        <v>July 2017 Countywide Assessed Value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ht="18" customHeight="1" x14ac:dyDescent="0.3">
      <c r="A5" s="49">
        <v>2007</v>
      </c>
      <c r="B5" s="50">
        <v>298755199059</v>
      </c>
      <c r="C5" s="93" t="s">
        <v>93</v>
      </c>
      <c r="D5" s="62">
        <v>0</v>
      </c>
      <c r="E5" s="53">
        <v>0</v>
      </c>
    </row>
    <row r="6" spans="1:5" ht="18" customHeight="1" x14ac:dyDescent="0.3">
      <c r="A6" s="54">
        <v>2008</v>
      </c>
      <c r="B6" s="55">
        <v>340995439590</v>
      </c>
      <c r="C6" s="56">
        <v>0.14138746593882079</v>
      </c>
      <c r="D6" s="57">
        <v>0</v>
      </c>
      <c r="E6" s="58">
        <v>0</v>
      </c>
    </row>
    <row r="7" spans="1:5" ht="18" customHeight="1" x14ac:dyDescent="0.3">
      <c r="A7" s="54">
        <v>2009</v>
      </c>
      <c r="B7" s="55">
        <v>386889727940</v>
      </c>
      <c r="C7" s="56">
        <v>0.13458915581153086</v>
      </c>
      <c r="D7" s="57">
        <v>0</v>
      </c>
      <c r="E7" s="58">
        <v>0</v>
      </c>
    </row>
    <row r="8" spans="1:5" ht="18" customHeight="1" x14ac:dyDescent="0.3">
      <c r="A8" s="54">
        <v>2010</v>
      </c>
      <c r="B8" s="55">
        <v>341971517510</v>
      </c>
      <c r="C8" s="56">
        <v>-0.11610080905783582</v>
      </c>
      <c r="D8" s="57">
        <v>0</v>
      </c>
      <c r="E8" s="58">
        <v>0</v>
      </c>
    </row>
    <row r="9" spans="1:5" ht="18" customHeight="1" x14ac:dyDescent="0.3">
      <c r="A9" s="54">
        <v>2011</v>
      </c>
      <c r="B9" s="55">
        <v>330414998630</v>
      </c>
      <c r="C9" s="56">
        <v>-3.3793805297431145E-2</v>
      </c>
      <c r="D9" s="57">
        <v>0</v>
      </c>
      <c r="E9" s="58">
        <v>0</v>
      </c>
    </row>
    <row r="10" spans="1:5" ht="18" customHeight="1" x14ac:dyDescent="0.3">
      <c r="A10" s="54">
        <v>2012</v>
      </c>
      <c r="B10" s="55">
        <v>319460937270</v>
      </c>
      <c r="C10" s="56">
        <v>-3.3152433773947387E-2</v>
      </c>
      <c r="D10" s="57">
        <v>0</v>
      </c>
      <c r="E10" s="58">
        <v>0</v>
      </c>
    </row>
    <row r="11" spans="1:5" ht="18" customHeight="1" x14ac:dyDescent="0.3">
      <c r="A11" s="54">
        <v>2013</v>
      </c>
      <c r="B11" s="55">
        <v>314746206667</v>
      </c>
      <c r="C11" s="57">
        <v>-1.4758394698551891E-2</v>
      </c>
      <c r="D11" s="57">
        <v>0</v>
      </c>
      <c r="E11" s="58">
        <v>0</v>
      </c>
    </row>
    <row r="12" spans="1:5" ht="18" customHeight="1" x14ac:dyDescent="0.3">
      <c r="A12" s="54">
        <v>2014</v>
      </c>
      <c r="B12" s="55">
        <v>340643616342</v>
      </c>
      <c r="C12" s="56">
        <v>8.228029163318662E-2</v>
      </c>
      <c r="D12" s="57">
        <v>0</v>
      </c>
      <c r="E12" s="58">
        <v>0</v>
      </c>
    </row>
    <row r="13" spans="1:5" ht="18" customHeight="1" x14ac:dyDescent="0.3">
      <c r="A13" s="54">
        <v>2015</v>
      </c>
      <c r="B13" s="55">
        <v>388118855592</v>
      </c>
      <c r="C13" s="56">
        <v>0.13936923216061592</v>
      </c>
      <c r="D13" s="57">
        <v>0</v>
      </c>
      <c r="E13" s="58">
        <v>0</v>
      </c>
    </row>
    <row r="14" spans="1:5" ht="18" customHeight="1" x14ac:dyDescent="0.3">
      <c r="A14" s="54">
        <v>2016</v>
      </c>
      <c r="B14" s="55">
        <v>426335605836</v>
      </c>
      <c r="C14" s="56">
        <v>9.8466615814652325E-2</v>
      </c>
      <c r="D14" s="57">
        <v>0</v>
      </c>
      <c r="E14" s="58">
        <v>0</v>
      </c>
    </row>
    <row r="15" spans="1:5" ht="18" customHeight="1" thickBot="1" x14ac:dyDescent="0.35">
      <c r="A15" s="59">
        <v>2017</v>
      </c>
      <c r="B15" s="60">
        <v>471456288020</v>
      </c>
      <c r="C15" s="61">
        <v>0.1058337177715265</v>
      </c>
      <c r="D15" s="57">
        <v>0</v>
      </c>
      <c r="E15" s="58">
        <v>0</v>
      </c>
    </row>
    <row r="16" spans="1:5" ht="18" customHeight="1" thickTop="1" x14ac:dyDescent="0.3">
      <c r="A16" s="54">
        <v>2018</v>
      </c>
      <c r="B16" s="55">
        <v>522735130656.14496</v>
      </c>
      <c r="C16" s="56">
        <v>0.10876690785375542</v>
      </c>
      <c r="D16" s="178">
        <v>2.9069445920904879E-2</v>
      </c>
      <c r="E16" s="179">
        <v>14766370405.611938</v>
      </c>
    </row>
    <row r="17" spans="1:5" ht="18" customHeight="1" x14ac:dyDescent="0.3">
      <c r="A17" s="54">
        <v>2019</v>
      </c>
      <c r="B17" s="55">
        <v>561354983222.77893</v>
      </c>
      <c r="C17" s="56">
        <v>7.3880346473285119E-2</v>
      </c>
      <c r="D17" s="57">
        <v>5.0797929095296679E-2</v>
      </c>
      <c r="E17" s="58">
        <v>27137159148.755859</v>
      </c>
    </row>
    <row r="18" spans="1:5" ht="18" customHeight="1" x14ac:dyDescent="0.3">
      <c r="A18" s="54">
        <v>2020</v>
      </c>
      <c r="B18" s="55">
        <v>588371128561.79297</v>
      </c>
      <c r="C18" s="56">
        <v>4.8126668768329939E-2</v>
      </c>
      <c r="D18" s="57">
        <v>6.0552195775607442E-2</v>
      </c>
      <c r="E18" s="58">
        <v>33593031919.880005</v>
      </c>
    </row>
    <row r="19" spans="1:5" ht="18" customHeight="1" x14ac:dyDescent="0.3">
      <c r="A19" s="54">
        <v>2021</v>
      </c>
      <c r="B19" s="55">
        <v>613488231135.50098</v>
      </c>
      <c r="C19" s="56">
        <v>4.2689216643080341E-2</v>
      </c>
      <c r="D19" s="57">
        <v>5.990732291189893E-2</v>
      </c>
      <c r="E19" s="58">
        <v>34675142600.499878</v>
      </c>
    </row>
    <row r="20" spans="1:5" ht="18" customHeight="1" x14ac:dyDescent="0.3">
      <c r="A20" s="54">
        <v>2022</v>
      </c>
      <c r="B20" s="55">
        <v>643635923829.12891</v>
      </c>
      <c r="C20" s="56">
        <v>4.9141436075844203E-2</v>
      </c>
      <c r="D20" s="57">
        <v>5.5105679255251783E-2</v>
      </c>
      <c r="E20" s="58">
        <v>33615585123.871948</v>
      </c>
    </row>
    <row r="21" spans="1:5" ht="18" customHeight="1" x14ac:dyDescent="0.3">
      <c r="A21" s="54">
        <v>2023</v>
      </c>
      <c r="B21" s="55">
        <v>676122450238.073</v>
      </c>
      <c r="C21" s="56">
        <v>5.0473451226393129E-2</v>
      </c>
      <c r="D21" s="57">
        <v>5.4398569938938879E-2</v>
      </c>
      <c r="E21" s="58">
        <v>34882534408.873901</v>
      </c>
    </row>
    <row r="22" spans="1:5" ht="18" customHeight="1" x14ac:dyDescent="0.3">
      <c r="A22" s="54">
        <v>2024</v>
      </c>
      <c r="B22" s="55">
        <v>707308437594.87598</v>
      </c>
      <c r="C22" s="56">
        <v>4.6124762379687212E-2</v>
      </c>
      <c r="D22" s="57">
        <v>5.3123841721578025E-2</v>
      </c>
      <c r="E22" s="58">
        <v>35679508903.437012</v>
      </c>
    </row>
    <row r="23" spans="1:5" ht="18" customHeight="1" x14ac:dyDescent="0.3">
      <c r="A23" s="54">
        <v>2025</v>
      </c>
      <c r="B23" s="55">
        <v>740953488487.04102</v>
      </c>
      <c r="C23" s="56">
        <v>4.7567721666902818E-2</v>
      </c>
      <c r="D23" s="57">
        <v>5.0643348600797777E-2</v>
      </c>
      <c r="E23" s="58">
        <v>35715607836.284058</v>
      </c>
    </row>
    <row r="24" spans="1:5" s="171" customFormat="1" ht="18" customHeight="1" x14ac:dyDescent="0.3">
      <c r="A24" s="54">
        <v>2026</v>
      </c>
      <c r="B24" s="55">
        <v>775230682453.04504</v>
      </c>
      <c r="C24" s="56">
        <v>4.6260925278852394E-2</v>
      </c>
      <c r="D24" s="57">
        <v>4.7502386007561626E-2</v>
      </c>
      <c r="E24" s="58">
        <v>35155344383.649048</v>
      </c>
    </row>
    <row r="25" spans="1:5" s="127" customFormat="1" ht="21.75" customHeight="1" x14ac:dyDescent="0.3">
      <c r="A25" s="32" t="s">
        <v>4</v>
      </c>
      <c r="B25" s="124"/>
      <c r="C25" s="56"/>
      <c r="D25" s="56"/>
      <c r="E25" s="89"/>
    </row>
    <row r="26" spans="1:5" ht="21.75" customHeight="1" x14ac:dyDescent="0.3">
      <c r="A26" s="36" t="s">
        <v>183</v>
      </c>
      <c r="B26" s="3"/>
      <c r="C26" s="3"/>
    </row>
    <row r="27" spans="1:5" ht="21.75" customHeight="1" x14ac:dyDescent="0.3">
      <c r="A27" s="25" t="s">
        <v>216</v>
      </c>
      <c r="B27" s="3"/>
      <c r="C27" s="3"/>
      <c r="D27" s="127"/>
      <c r="E27" s="127"/>
    </row>
    <row r="28" spans="1:5" ht="21.75" customHeight="1" x14ac:dyDescent="0.3">
      <c r="A28" s="35"/>
      <c r="B28" s="3"/>
      <c r="C28" s="3"/>
      <c r="D28" s="127"/>
      <c r="E28" s="127"/>
    </row>
    <row r="29" spans="1:5" ht="21.75" customHeight="1" x14ac:dyDescent="0.3">
      <c r="A29" s="25"/>
      <c r="B29" s="127"/>
      <c r="C29" s="127"/>
      <c r="D29" s="127"/>
      <c r="E29" s="127"/>
    </row>
    <row r="30" spans="1:5" ht="21.75" customHeight="1" x14ac:dyDescent="0.3">
      <c r="A30" s="197" t="str">
        <f>Headings!F2</f>
        <v>Page 2</v>
      </c>
      <c r="B30" s="197"/>
      <c r="C30" s="197"/>
      <c r="D30" s="197"/>
      <c r="E30" s="19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103" customWidth="1"/>
    <col min="2" max="3" width="22.75" style="103" customWidth="1"/>
    <col min="4" max="4" width="11.75" style="1" customWidth="1"/>
    <col min="5" max="16384" width="10.75" style="1"/>
  </cols>
  <sheetData>
    <row r="1" spans="1:8" ht="23.25" x14ac:dyDescent="0.35">
      <c r="A1" s="204" t="str">
        <f>Headings!E20</f>
        <v>July 2017 Outyear COLA Comparison Forecast</v>
      </c>
      <c r="B1" s="204"/>
      <c r="C1" s="204"/>
      <c r="D1" s="207"/>
    </row>
    <row r="2" spans="1:8" ht="21.75" customHeight="1" x14ac:dyDescent="0.3">
      <c r="A2" s="204" t="s">
        <v>99</v>
      </c>
      <c r="B2" s="204"/>
      <c r="C2" s="204"/>
      <c r="D2" s="208"/>
    </row>
    <row r="3" spans="1:8" ht="21.75" customHeight="1" x14ac:dyDescent="0.3">
      <c r="A3" s="209"/>
      <c r="B3" s="209"/>
      <c r="C3" s="209"/>
      <c r="D3" s="208"/>
    </row>
    <row r="4" spans="1:8" ht="65.25" customHeight="1" x14ac:dyDescent="0.3">
      <c r="A4" s="4" t="s">
        <v>94</v>
      </c>
      <c r="B4" s="18" t="s">
        <v>113</v>
      </c>
      <c r="C4" s="102"/>
      <c r="D4" s="102"/>
    </row>
    <row r="5" spans="1:8" s="71" customFormat="1" ht="18" customHeight="1" x14ac:dyDescent="0.25">
      <c r="A5" s="70">
        <v>2014</v>
      </c>
      <c r="B5" s="52">
        <v>1.6674399999999999E-2</v>
      </c>
      <c r="C5" s="56"/>
      <c r="D5" s="111"/>
    </row>
    <row r="6" spans="1:8" s="71" customFormat="1" ht="18" customHeight="1" x14ac:dyDescent="0.25">
      <c r="A6" s="63">
        <v>2015</v>
      </c>
      <c r="B6" s="67">
        <v>1.4772499999999999E-2</v>
      </c>
      <c r="C6" s="56"/>
      <c r="D6" s="111"/>
    </row>
    <row r="7" spans="1:8" s="71" customFormat="1" ht="18" customHeight="1" x14ac:dyDescent="0.25">
      <c r="A7" s="63">
        <v>2016</v>
      </c>
      <c r="B7" s="67">
        <v>1.0500000000000001E-2</v>
      </c>
      <c r="C7" s="56"/>
      <c r="D7" s="111"/>
    </row>
    <row r="8" spans="1:8" s="71" customFormat="1" ht="18" customHeight="1" x14ac:dyDescent="0.25">
      <c r="A8" s="63">
        <v>2017</v>
      </c>
      <c r="B8" s="67">
        <v>1.78E-2</v>
      </c>
      <c r="C8" s="56"/>
      <c r="D8" s="111"/>
    </row>
    <row r="9" spans="1:8" s="71" customFormat="1" ht="18" customHeight="1" thickBot="1" x14ac:dyDescent="0.3">
      <c r="A9" s="80">
        <v>2018</v>
      </c>
      <c r="B9" s="68">
        <v>2.7E-2</v>
      </c>
      <c r="C9" s="56"/>
      <c r="D9" s="111"/>
    </row>
    <row r="10" spans="1:8" s="71" customFormat="1" ht="18" customHeight="1" thickTop="1" x14ac:dyDescent="0.25">
      <c r="A10" s="63">
        <v>2019</v>
      </c>
      <c r="B10" s="67">
        <v>2.6700000000000002E-2</v>
      </c>
      <c r="C10" s="56"/>
      <c r="D10" s="111"/>
      <c r="H10" s="158"/>
    </row>
    <row r="11" spans="1:8" s="71" customFormat="1" ht="18" customHeight="1" x14ac:dyDescent="0.25">
      <c r="A11" s="63">
        <v>2020</v>
      </c>
      <c r="B11" s="67">
        <v>2.5499999999999998E-2</v>
      </c>
      <c r="C11" s="56"/>
      <c r="D11" s="111"/>
      <c r="H11" s="158"/>
    </row>
    <row r="12" spans="1:8" s="71" customFormat="1" ht="17.25" customHeight="1" x14ac:dyDescent="0.25">
      <c r="A12" s="54"/>
      <c r="B12" s="56"/>
      <c r="C12" s="56"/>
      <c r="D12" s="111"/>
      <c r="H12" s="158"/>
    </row>
    <row r="13" spans="1:8" s="71" customFormat="1" ht="17.25" customHeight="1" x14ac:dyDescent="0.25">
      <c r="A13" s="32" t="s">
        <v>4</v>
      </c>
      <c r="B13" s="56"/>
      <c r="C13" s="56"/>
      <c r="D13" s="111"/>
    </row>
    <row r="14" spans="1:8" s="71" customFormat="1" ht="22.5" customHeight="1" x14ac:dyDescent="0.25">
      <c r="A14" s="37" t="s">
        <v>191</v>
      </c>
      <c r="B14" s="56"/>
      <c r="C14" s="56"/>
      <c r="D14" s="111"/>
    </row>
    <row r="15" spans="1:8" s="71" customFormat="1" ht="22.5" customHeight="1" x14ac:dyDescent="0.25">
      <c r="A15" s="37" t="s">
        <v>192</v>
      </c>
      <c r="B15" s="56"/>
      <c r="C15" s="56"/>
      <c r="D15" s="111"/>
    </row>
    <row r="16" spans="1:8" s="71" customFormat="1" ht="22.5" customHeight="1" x14ac:dyDescent="0.25">
      <c r="A16" s="37" t="s">
        <v>193</v>
      </c>
      <c r="B16" s="56"/>
      <c r="C16" s="56"/>
      <c r="D16" s="111"/>
    </row>
    <row r="17" spans="1:5" s="71" customFormat="1" ht="22.5" customHeight="1" x14ac:dyDescent="0.25">
      <c r="A17" s="37" t="s">
        <v>199</v>
      </c>
      <c r="B17" s="56"/>
      <c r="C17" s="56"/>
      <c r="D17" s="111"/>
    </row>
    <row r="18" spans="1:5" ht="22.5" customHeight="1" x14ac:dyDescent="0.3">
      <c r="A18" s="37" t="s">
        <v>227</v>
      </c>
      <c r="B18" s="3"/>
      <c r="C18" s="3"/>
    </row>
    <row r="19" spans="1:5" ht="17.25" customHeight="1" x14ac:dyDescent="0.3">
      <c r="A19" s="110"/>
      <c r="B19" s="15"/>
      <c r="C19" s="15"/>
      <c r="D19" s="14"/>
    </row>
    <row r="20" spans="1:5" ht="17.25" customHeight="1" x14ac:dyDescent="0.3">
      <c r="B20" s="15"/>
      <c r="C20" s="15"/>
      <c r="D20" s="14"/>
    </row>
    <row r="21" spans="1:5" ht="17.25" customHeight="1" x14ac:dyDescent="0.3">
      <c r="B21" s="15"/>
      <c r="C21" s="15"/>
      <c r="D21" s="14"/>
    </row>
    <row r="22" spans="1:5" ht="17.25" customHeight="1" x14ac:dyDescent="0.3">
      <c r="B22" s="15"/>
      <c r="C22" s="15"/>
      <c r="D22" s="14"/>
    </row>
    <row r="23" spans="1:5" ht="17.25" customHeight="1" x14ac:dyDescent="0.3">
      <c r="B23" s="15"/>
      <c r="C23" s="15"/>
      <c r="D23" s="14"/>
    </row>
    <row r="24" spans="1:5" ht="17.25" customHeight="1" x14ac:dyDescent="0.3">
      <c r="B24" s="16"/>
      <c r="C24" s="16"/>
      <c r="D24" s="14"/>
    </row>
    <row r="25" spans="1:5" ht="17.25" customHeight="1" x14ac:dyDescent="0.3">
      <c r="A25" s="17"/>
      <c r="B25" s="16"/>
      <c r="C25" s="16"/>
      <c r="D25" s="14"/>
    </row>
    <row r="26" spans="1:5" ht="17.25" customHeight="1" x14ac:dyDescent="0.3">
      <c r="A26" s="34"/>
      <c r="B26" s="16"/>
      <c r="C26" s="16"/>
      <c r="D26" s="14"/>
    </row>
    <row r="27" spans="1:5" ht="17.25" customHeight="1" x14ac:dyDescent="0.3">
      <c r="A27" s="14"/>
      <c r="B27" s="16"/>
      <c r="C27" s="16"/>
      <c r="D27" s="14"/>
    </row>
    <row r="28" spans="1:5" ht="17.25" customHeight="1" x14ac:dyDescent="0.3">
      <c r="A28" s="17"/>
      <c r="B28" s="16"/>
      <c r="C28" s="16"/>
      <c r="D28" s="14"/>
    </row>
    <row r="29" spans="1:5" ht="17.25" customHeight="1" x14ac:dyDescent="0.3">
      <c r="A29" s="92"/>
      <c r="B29" s="16"/>
      <c r="C29" s="16"/>
      <c r="D29" s="14"/>
    </row>
    <row r="30" spans="1:5" ht="21.75" customHeight="1" x14ac:dyDescent="0.3">
      <c r="A30" s="210" t="str">
        <f>Headings!F20</f>
        <v>Page 20</v>
      </c>
      <c r="B30" s="205"/>
      <c r="C30" s="205"/>
      <c r="D30" s="205"/>
    </row>
    <row r="31" spans="1:5" ht="21.75" customHeight="1" x14ac:dyDescent="0.3">
      <c r="A31" s="1"/>
      <c r="B31" s="1"/>
      <c r="C31" s="1"/>
      <c r="E31" s="101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4" t="str">
        <f>Headings!E21</f>
        <v>July 2017 Pharmaceuticals PPI Forecast</v>
      </c>
      <c r="B1" s="206"/>
      <c r="C1" s="206"/>
      <c r="D1" s="206"/>
    </row>
    <row r="2" spans="1:4" ht="21.75" customHeight="1" x14ac:dyDescent="0.3">
      <c r="A2" s="204" t="s">
        <v>99</v>
      </c>
      <c r="B2" s="205"/>
      <c r="C2" s="205"/>
      <c r="D2" s="205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</row>
    <row r="5" spans="1:4" s="64" customFormat="1" ht="18" customHeight="1" x14ac:dyDescent="0.25">
      <c r="A5" s="49">
        <v>2007</v>
      </c>
      <c r="B5" s="52">
        <v>4.5774647887323501E-2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6.8686868686868893E-2</v>
      </c>
      <c r="C6" s="56">
        <v>2.2912220799545392E-2</v>
      </c>
      <c r="D6" s="57">
        <v>0</v>
      </c>
    </row>
    <row r="7" spans="1:4" s="64" customFormat="1" ht="18" customHeight="1" x14ac:dyDescent="0.25">
      <c r="A7" s="54">
        <v>2009</v>
      </c>
      <c r="B7" s="67">
        <v>6.7422810333963801E-2</v>
      </c>
      <c r="C7" s="56">
        <v>-1.2640583529050925E-3</v>
      </c>
      <c r="D7" s="57">
        <v>0</v>
      </c>
    </row>
    <row r="8" spans="1:4" s="64" customFormat="1" ht="18" customHeight="1" x14ac:dyDescent="0.25">
      <c r="A8" s="54">
        <v>2010</v>
      </c>
      <c r="B8" s="67">
        <v>-5.9031877213722096E-4</v>
      </c>
      <c r="C8" s="56">
        <v>-6.8013129106101022E-2</v>
      </c>
      <c r="D8" s="57">
        <v>0</v>
      </c>
    </row>
    <row r="9" spans="1:4" s="64" customFormat="1" ht="18" customHeight="1" x14ac:dyDescent="0.25">
      <c r="A9" s="54">
        <v>2011</v>
      </c>
      <c r="B9" s="67">
        <v>-5.0206733608978101E-2</v>
      </c>
      <c r="C9" s="56">
        <v>-4.9616414836840879E-2</v>
      </c>
      <c r="D9" s="57">
        <v>0</v>
      </c>
    </row>
    <row r="10" spans="1:4" s="64" customFormat="1" ht="18" customHeight="1" x14ac:dyDescent="0.25">
      <c r="A10" s="54">
        <v>2012</v>
      </c>
      <c r="B10" s="67">
        <v>3.2398753894080798E-2</v>
      </c>
      <c r="C10" s="56">
        <v>8.2605487503058905E-2</v>
      </c>
      <c r="D10" s="57">
        <v>0</v>
      </c>
    </row>
    <row r="11" spans="1:4" s="64" customFormat="1" ht="18" customHeight="1" x14ac:dyDescent="0.25">
      <c r="A11" s="54">
        <v>2013</v>
      </c>
      <c r="B11" s="67">
        <v>4.8854041013268901E-2</v>
      </c>
      <c r="C11" s="57">
        <v>1.6455287119188103E-2</v>
      </c>
      <c r="D11" s="57">
        <v>0</v>
      </c>
    </row>
    <row r="12" spans="1:4" s="64" customFormat="1" ht="18" customHeight="1" x14ac:dyDescent="0.25">
      <c r="A12" s="54">
        <v>2014</v>
      </c>
      <c r="B12" s="67">
        <v>2.8562392179413299E-2</v>
      </c>
      <c r="C12" s="57">
        <v>-2.0291648833855602E-2</v>
      </c>
      <c r="D12" s="57">
        <v>0</v>
      </c>
    </row>
    <row r="13" spans="1:4" s="64" customFormat="1" ht="18" customHeight="1" x14ac:dyDescent="0.25">
      <c r="A13" s="54">
        <v>2015</v>
      </c>
      <c r="B13" s="67">
        <v>-4.17013758826391E-2</v>
      </c>
      <c r="C13" s="56">
        <v>-7.0263768062052395E-2</v>
      </c>
      <c r="D13" s="57">
        <v>0</v>
      </c>
    </row>
    <row r="14" spans="1:4" s="64" customFormat="1" ht="18" customHeight="1" thickBot="1" x14ac:dyDescent="0.3">
      <c r="A14" s="59">
        <v>2016</v>
      </c>
      <c r="B14" s="68">
        <v>-1.42408755717351E-2</v>
      </c>
      <c r="C14" s="61">
        <v>2.7460500310903999E-2</v>
      </c>
      <c r="D14" s="57">
        <v>0</v>
      </c>
    </row>
    <row r="15" spans="1:4" s="64" customFormat="1" ht="18" customHeight="1" thickTop="1" x14ac:dyDescent="0.25">
      <c r="A15" s="54">
        <v>2017</v>
      </c>
      <c r="B15" s="67">
        <v>-1.3078417720577001E-2</v>
      </c>
      <c r="C15" s="56">
        <v>1.1624578511580993E-3</v>
      </c>
      <c r="D15" s="178">
        <v>-4.8444792809032203E-2</v>
      </c>
    </row>
    <row r="16" spans="1:4" s="64" customFormat="1" ht="18" customHeight="1" x14ac:dyDescent="0.25">
      <c r="A16" s="54">
        <v>2018</v>
      </c>
      <c r="B16" s="67">
        <v>6.3157877088819E-3</v>
      </c>
      <c r="C16" s="56">
        <v>1.93942054294589E-2</v>
      </c>
      <c r="D16" s="57">
        <v>-8.9552605793750996E-3</v>
      </c>
    </row>
    <row r="17" spans="1:4" s="64" customFormat="1" ht="18" customHeight="1" x14ac:dyDescent="0.25">
      <c r="A17" s="54">
        <v>2019</v>
      </c>
      <c r="B17" s="67">
        <v>2.3475194065633701E-2</v>
      </c>
      <c r="C17" s="56">
        <v>1.71594063567518E-2</v>
      </c>
      <c r="D17" s="57">
        <v>-7.5269071780165002E-3</v>
      </c>
    </row>
    <row r="18" spans="1:4" s="64" customFormat="1" ht="18" customHeight="1" x14ac:dyDescent="0.25">
      <c r="A18" s="54">
        <v>2020</v>
      </c>
      <c r="B18" s="67">
        <v>4.1337092413314395E-2</v>
      </c>
      <c r="C18" s="56">
        <v>1.7861898347680694E-2</v>
      </c>
      <c r="D18" s="57">
        <v>-2.8240913710950027E-3</v>
      </c>
    </row>
    <row r="19" spans="1:4" s="64" customFormat="1" ht="18" customHeight="1" x14ac:dyDescent="0.25">
      <c r="A19" s="54">
        <v>2021</v>
      </c>
      <c r="B19" s="67">
        <v>5.0781139033475704E-2</v>
      </c>
      <c r="C19" s="56">
        <v>9.4440466201613088E-3</v>
      </c>
      <c r="D19" s="57">
        <v>-6.0641585802094916E-3</v>
      </c>
    </row>
    <row r="20" spans="1:4" s="64" customFormat="1" ht="18" customHeight="1" x14ac:dyDescent="0.25">
      <c r="A20" s="54">
        <v>2022</v>
      </c>
      <c r="B20" s="67">
        <v>5.6715197183836101E-2</v>
      </c>
      <c r="C20" s="56">
        <v>5.9340581503603967E-3</v>
      </c>
      <c r="D20" s="57">
        <v>-5.4756631234893008E-3</v>
      </c>
    </row>
    <row r="21" spans="1:4" s="64" customFormat="1" ht="18" customHeight="1" x14ac:dyDescent="0.25">
      <c r="A21" s="54">
        <v>2023</v>
      </c>
      <c r="B21" s="67">
        <v>5.9954012793609603E-2</v>
      </c>
      <c r="C21" s="56">
        <v>3.2388156097735016E-3</v>
      </c>
      <c r="D21" s="57">
        <v>-4.7307477714715954E-3</v>
      </c>
    </row>
    <row r="22" spans="1:4" s="64" customFormat="1" ht="18" customHeight="1" x14ac:dyDescent="0.25">
      <c r="A22" s="54">
        <v>2024</v>
      </c>
      <c r="B22" s="67">
        <v>6.1749490205949095E-2</v>
      </c>
      <c r="C22" s="56">
        <v>1.7954774123394926E-3</v>
      </c>
      <c r="D22" s="57">
        <v>-4.7593680674441058E-3</v>
      </c>
    </row>
    <row r="23" spans="1:4" ht="18" customHeight="1" x14ac:dyDescent="0.3">
      <c r="A23" s="54">
        <v>2025</v>
      </c>
      <c r="B23" s="67">
        <v>6.30089030787645E-2</v>
      </c>
      <c r="C23" s="56">
        <v>1.2594128728154047E-3</v>
      </c>
      <c r="D23" s="57">
        <v>-5.5439536567599007E-3</v>
      </c>
    </row>
    <row r="24" spans="1:4" s="171" customFormat="1" ht="18" customHeight="1" x14ac:dyDescent="0.3">
      <c r="A24" s="54">
        <v>2026</v>
      </c>
      <c r="B24" s="67">
        <v>6.3285220002008202E-2</v>
      </c>
      <c r="C24" s="56">
        <v>2.7631692324370238E-4</v>
      </c>
      <c r="D24" s="57">
        <v>-6.051854384802699E-3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106</v>
      </c>
      <c r="B26" s="3"/>
      <c r="C26" s="3"/>
    </row>
    <row r="27" spans="1:4" ht="21.75" customHeight="1" x14ac:dyDescent="0.3">
      <c r="A27" s="152"/>
      <c r="B27" s="3"/>
      <c r="C27" s="3"/>
    </row>
    <row r="28" spans="1:4" ht="21.75" customHeight="1" x14ac:dyDescent="0.3">
      <c r="A28" s="152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7" t="str">
        <f>Headings!F21</f>
        <v>Page 21</v>
      </c>
      <c r="B30" s="198"/>
      <c r="C30" s="198"/>
      <c r="D30" s="19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4" t="str">
        <f>Headings!E22</f>
        <v>July 2017 Transportation CPI Forecast</v>
      </c>
      <c r="B1" s="204"/>
      <c r="C1" s="204"/>
      <c r="D1" s="204"/>
    </row>
    <row r="2" spans="1:4" ht="21.75" customHeight="1" x14ac:dyDescent="0.3">
      <c r="A2" s="204" t="s">
        <v>99</v>
      </c>
      <c r="B2" s="204"/>
      <c r="C2" s="204"/>
      <c r="D2" s="204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</row>
    <row r="5" spans="1:4" s="64" customFormat="1" ht="18" customHeight="1" x14ac:dyDescent="0.25">
      <c r="A5" s="49">
        <v>2007</v>
      </c>
      <c r="B5" s="52">
        <v>2.1139473805464402E-2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5.88458784240804E-2</v>
      </c>
      <c r="C6" s="56">
        <v>3.7706404618615998E-2</v>
      </c>
      <c r="D6" s="57">
        <v>0</v>
      </c>
    </row>
    <row r="7" spans="1:4" s="64" customFormat="1" ht="18" customHeight="1" x14ac:dyDescent="0.25">
      <c r="A7" s="54">
        <v>2009</v>
      </c>
      <c r="B7" s="67">
        <v>-8.3339157382280205E-2</v>
      </c>
      <c r="C7" s="56">
        <v>-0.1421850358063606</v>
      </c>
      <c r="D7" s="57">
        <v>0</v>
      </c>
    </row>
    <row r="8" spans="1:4" s="64" customFormat="1" ht="18" customHeight="1" x14ac:dyDescent="0.25">
      <c r="A8" s="54">
        <v>2010</v>
      </c>
      <c r="B8" s="67">
        <v>7.8902701916152507E-2</v>
      </c>
      <c r="C8" s="56">
        <v>0.16224185929843271</v>
      </c>
      <c r="D8" s="57">
        <v>0</v>
      </c>
    </row>
    <row r="9" spans="1:4" s="64" customFormat="1" ht="18" customHeight="1" x14ac:dyDescent="0.25">
      <c r="A9" s="54">
        <v>2011</v>
      </c>
      <c r="B9" s="67">
        <v>9.8089368484598399E-2</v>
      </c>
      <c r="C9" s="56">
        <v>1.9186666568445893E-2</v>
      </c>
      <c r="D9" s="57">
        <v>0</v>
      </c>
    </row>
    <row r="10" spans="1:4" s="64" customFormat="1" ht="18" customHeight="1" x14ac:dyDescent="0.25">
      <c r="A10" s="54">
        <v>2012</v>
      </c>
      <c r="B10" s="67">
        <v>2.3409663819381001E-2</v>
      </c>
      <c r="C10" s="56">
        <v>-7.4679704665217395E-2</v>
      </c>
      <c r="D10" s="57">
        <v>0</v>
      </c>
    </row>
    <row r="11" spans="1:4" s="64" customFormat="1" ht="18" customHeight="1" x14ac:dyDescent="0.25">
      <c r="A11" s="54">
        <v>2013</v>
      </c>
      <c r="B11" s="67">
        <v>1.6870848668859499E-4</v>
      </c>
      <c r="C11" s="56">
        <v>-2.3240955332692406E-2</v>
      </c>
      <c r="D11" s="57">
        <v>0</v>
      </c>
    </row>
    <row r="12" spans="1:4" s="64" customFormat="1" ht="18" customHeight="1" x14ac:dyDescent="0.25">
      <c r="A12" s="54">
        <v>2014</v>
      </c>
      <c r="B12" s="67">
        <v>-6.6007562232389605E-3</v>
      </c>
      <c r="C12" s="56">
        <v>-6.7694647099275553E-3</v>
      </c>
      <c r="D12" s="57">
        <v>0</v>
      </c>
    </row>
    <row r="13" spans="1:4" s="64" customFormat="1" ht="18" customHeight="1" x14ac:dyDescent="0.25">
      <c r="A13" s="54">
        <v>2015</v>
      </c>
      <c r="B13" s="67">
        <v>-7.8136173329613007E-2</v>
      </c>
      <c r="C13" s="56">
        <v>-7.1535417106374052E-2</v>
      </c>
      <c r="D13" s="57">
        <v>0</v>
      </c>
    </row>
    <row r="14" spans="1:4" s="64" customFormat="1" ht="18" customHeight="1" thickBot="1" x14ac:dyDescent="0.3">
      <c r="A14" s="54">
        <v>2016</v>
      </c>
      <c r="B14" s="67">
        <v>-2.0962835299244399E-2</v>
      </c>
      <c r="C14" s="56">
        <v>5.7173338030368608E-2</v>
      </c>
      <c r="D14" s="57">
        <v>0</v>
      </c>
    </row>
    <row r="15" spans="1:4" s="64" customFormat="1" ht="18" customHeight="1" thickTop="1" x14ac:dyDescent="0.25">
      <c r="A15" s="180">
        <v>2017</v>
      </c>
      <c r="B15" s="175">
        <v>3.97734402353375E-2</v>
      </c>
      <c r="C15" s="177">
        <v>6.0736275534581899E-2</v>
      </c>
      <c r="D15" s="178">
        <v>-2.3561070893856305E-2</v>
      </c>
    </row>
    <row r="16" spans="1:4" s="64" customFormat="1" ht="18" customHeight="1" x14ac:dyDescent="0.25">
      <c r="A16" s="54">
        <v>2018</v>
      </c>
      <c r="B16" s="67">
        <v>2.0172635688788899E-2</v>
      </c>
      <c r="C16" s="56">
        <v>-1.9600804546548601E-2</v>
      </c>
      <c r="D16" s="57">
        <v>-6.0864229105468022E-3</v>
      </c>
    </row>
    <row r="17" spans="1:4" s="64" customFormat="1" ht="18" customHeight="1" x14ac:dyDescent="0.25">
      <c r="A17" s="54">
        <v>2019</v>
      </c>
      <c r="B17" s="67">
        <v>3.4778803559529697E-2</v>
      </c>
      <c r="C17" s="56">
        <v>1.4606167870740799E-2</v>
      </c>
      <c r="D17" s="57">
        <v>8.9129295671011959E-3</v>
      </c>
    </row>
    <row r="18" spans="1:4" s="64" customFormat="1" ht="18" customHeight="1" x14ac:dyDescent="0.25">
      <c r="A18" s="54">
        <v>2020</v>
      </c>
      <c r="B18" s="67">
        <v>4.5375919892229201E-2</v>
      </c>
      <c r="C18" s="56">
        <v>1.0597116332699504E-2</v>
      </c>
      <c r="D18" s="57">
        <v>1.9863280846824996E-3</v>
      </c>
    </row>
    <row r="19" spans="1:4" s="64" customFormat="1" ht="18" customHeight="1" x14ac:dyDescent="0.25">
      <c r="A19" s="54">
        <v>2021</v>
      </c>
      <c r="B19" s="67">
        <v>3.1876215631315902E-2</v>
      </c>
      <c r="C19" s="56">
        <v>-1.3499704260913299E-2</v>
      </c>
      <c r="D19" s="57">
        <v>-2.2633154047556961E-3</v>
      </c>
    </row>
    <row r="20" spans="1:4" s="64" customFormat="1" ht="18" customHeight="1" x14ac:dyDescent="0.25">
      <c r="A20" s="54">
        <v>2022</v>
      </c>
      <c r="B20" s="67">
        <v>3.0250120911167099E-2</v>
      </c>
      <c r="C20" s="56">
        <v>-1.6260947201488032E-3</v>
      </c>
      <c r="D20" s="57">
        <v>-4.4818390067927968E-3</v>
      </c>
    </row>
    <row r="21" spans="1:4" s="64" customFormat="1" ht="18" customHeight="1" x14ac:dyDescent="0.25">
      <c r="A21" s="54">
        <v>2023</v>
      </c>
      <c r="B21" s="67">
        <v>2.53922055928287E-2</v>
      </c>
      <c r="C21" s="56">
        <v>-4.8579153183383982E-3</v>
      </c>
      <c r="D21" s="57">
        <v>-9.6931815083780085E-4</v>
      </c>
    </row>
    <row r="22" spans="1:4" s="64" customFormat="1" ht="18" customHeight="1" x14ac:dyDescent="0.25">
      <c r="A22" s="54">
        <v>2024</v>
      </c>
      <c r="B22" s="67">
        <v>2.0709110974625401E-2</v>
      </c>
      <c r="C22" s="56">
        <v>-4.6830946182032998E-3</v>
      </c>
      <c r="D22" s="57">
        <v>5.0543968834570324E-4</v>
      </c>
    </row>
    <row r="23" spans="1:4" ht="18" customHeight="1" x14ac:dyDescent="0.3">
      <c r="A23" s="54">
        <v>2025</v>
      </c>
      <c r="B23" s="67">
        <v>1.9172730906151202E-2</v>
      </c>
      <c r="C23" s="56">
        <v>-1.5363800684741989E-3</v>
      </c>
      <c r="D23" s="57">
        <v>-3.4788198804499779E-4</v>
      </c>
    </row>
    <row r="24" spans="1:4" s="171" customFormat="1" ht="18" customHeight="1" x14ac:dyDescent="0.3">
      <c r="A24" s="54">
        <v>2026</v>
      </c>
      <c r="B24" s="67">
        <v>1.8885963993392402E-2</v>
      </c>
      <c r="C24" s="56">
        <v>-2.867669127587999E-4</v>
      </c>
      <c r="D24" s="57">
        <v>-3.9193301054399679E-4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61</v>
      </c>
      <c r="B26" s="3"/>
      <c r="C26" s="3"/>
    </row>
    <row r="27" spans="1:4" ht="21.75" customHeight="1" x14ac:dyDescent="0.3">
      <c r="A27" s="152"/>
      <c r="B27" s="3"/>
      <c r="C27" s="3"/>
    </row>
    <row r="28" spans="1:4" ht="21.75" customHeight="1" x14ac:dyDescent="0.3">
      <c r="A28" s="152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7" t="str">
        <f>Headings!F22</f>
        <v>Page 22</v>
      </c>
      <c r="B30" s="198"/>
      <c r="C30" s="198"/>
      <c r="D30" s="19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204" t="str">
        <f>Headings!E23</f>
        <v>July 2017 Retail Gas Forecast</v>
      </c>
      <c r="B1" s="211"/>
      <c r="C1" s="211"/>
      <c r="D1" s="211"/>
      <c r="E1" s="211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47" t="s">
        <v>90</v>
      </c>
      <c r="B4" s="41" t="s">
        <v>95</v>
      </c>
      <c r="C4" s="41" t="s">
        <v>6</v>
      </c>
      <c r="D4" s="45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70" t="s">
        <v>107</v>
      </c>
      <c r="B5" s="72">
        <v>2.5586666666666602</v>
      </c>
      <c r="C5" s="52">
        <v>-0.26114159206853593</v>
      </c>
      <c r="D5" s="73">
        <v>0</v>
      </c>
      <c r="E5" s="128">
        <v>0</v>
      </c>
    </row>
    <row r="6" spans="1:5" s="64" customFormat="1" ht="18" customHeight="1" x14ac:dyDescent="0.25">
      <c r="A6" s="63" t="s">
        <v>21</v>
      </c>
      <c r="B6" s="74">
        <v>2.9906666666666601</v>
      </c>
      <c r="C6" s="67">
        <v>-0.23316239316239284</v>
      </c>
      <c r="D6" s="75">
        <v>0</v>
      </c>
      <c r="E6" s="76">
        <v>0</v>
      </c>
    </row>
    <row r="7" spans="1:5" s="64" customFormat="1" ht="18" customHeight="1" x14ac:dyDescent="0.25">
      <c r="A7" s="63" t="s">
        <v>8</v>
      </c>
      <c r="B7" s="74">
        <v>3.00633333333333</v>
      </c>
      <c r="C7" s="67">
        <v>-0.2296720191322168</v>
      </c>
      <c r="D7" s="75">
        <v>0</v>
      </c>
      <c r="E7" s="76">
        <v>0</v>
      </c>
    </row>
    <row r="8" spans="1:5" s="64" customFormat="1" ht="18" customHeight="1" x14ac:dyDescent="0.25">
      <c r="A8" s="63" t="s">
        <v>20</v>
      </c>
      <c r="B8" s="74">
        <v>2.4873333333333298</v>
      </c>
      <c r="C8" s="67">
        <v>-0.20986869970351663</v>
      </c>
      <c r="D8" s="75">
        <v>0</v>
      </c>
      <c r="E8" s="76">
        <v>0</v>
      </c>
    </row>
    <row r="9" spans="1:5" s="64" customFormat="1" ht="18" customHeight="1" x14ac:dyDescent="0.25">
      <c r="A9" s="63" t="s">
        <v>25</v>
      </c>
      <c r="B9" s="74">
        <v>2.2543333333333302</v>
      </c>
      <c r="C9" s="67">
        <v>-0.11894215737363112</v>
      </c>
      <c r="D9" s="75">
        <v>0</v>
      </c>
      <c r="E9" s="76">
        <v>0</v>
      </c>
    </row>
    <row r="10" spans="1:5" s="64" customFormat="1" ht="18" customHeight="1" x14ac:dyDescent="0.25">
      <c r="A10" s="63" t="s">
        <v>133</v>
      </c>
      <c r="B10" s="74">
        <v>2.48366666666666</v>
      </c>
      <c r="C10" s="67">
        <v>-0.16952741863575604</v>
      </c>
      <c r="D10" s="75">
        <v>0</v>
      </c>
      <c r="E10" s="76">
        <v>0</v>
      </c>
    </row>
    <row r="11" spans="1:5" s="64" customFormat="1" ht="18" customHeight="1" x14ac:dyDescent="0.25">
      <c r="A11" s="63" t="s">
        <v>134</v>
      </c>
      <c r="B11" s="74">
        <v>2.6269999999999998</v>
      </c>
      <c r="C11" s="67">
        <v>-0.12617806852200819</v>
      </c>
      <c r="D11" s="75">
        <v>0</v>
      </c>
      <c r="E11" s="76">
        <v>0</v>
      </c>
    </row>
    <row r="12" spans="1:5" s="64" customFormat="1" ht="18" customHeight="1" x14ac:dyDescent="0.25">
      <c r="A12" s="63" t="s">
        <v>24</v>
      </c>
      <c r="B12" s="74">
        <v>2.6389999999999998</v>
      </c>
      <c r="C12" s="67">
        <v>6.0975609756098947E-2</v>
      </c>
      <c r="D12" s="75">
        <v>0</v>
      </c>
      <c r="E12" s="76">
        <v>0</v>
      </c>
    </row>
    <row r="13" spans="1:5" s="64" customFormat="1" ht="18" customHeight="1" x14ac:dyDescent="0.25">
      <c r="A13" s="63" t="s">
        <v>156</v>
      </c>
      <c r="B13" s="74">
        <v>2.75633333333333</v>
      </c>
      <c r="C13" s="67">
        <v>0.22268224160875372</v>
      </c>
      <c r="D13" s="75">
        <v>-2.3529735936317575E-2</v>
      </c>
      <c r="E13" s="76">
        <v>-6.6418607788320205E-2</v>
      </c>
    </row>
    <row r="14" spans="1:5" s="64" customFormat="1" ht="18" customHeight="1" thickBot="1" x14ac:dyDescent="0.3">
      <c r="A14" s="80" t="s">
        <v>157</v>
      </c>
      <c r="B14" s="81">
        <v>2.8660000000000001</v>
      </c>
      <c r="C14" s="68">
        <v>0.15393906858140149</v>
      </c>
      <c r="D14" s="157">
        <v>-0.10728262124252941</v>
      </c>
      <c r="E14" s="188">
        <v>-0.34442254603471989</v>
      </c>
    </row>
    <row r="15" spans="1:5" s="64" customFormat="1" ht="18" customHeight="1" thickTop="1" x14ac:dyDescent="0.25">
      <c r="A15" s="63" t="s">
        <v>158</v>
      </c>
      <c r="B15" s="74">
        <v>2.9743706398660801</v>
      </c>
      <c r="C15" s="67">
        <v>0.13223092495853828</v>
      </c>
      <c r="D15" s="75">
        <v>-7.5436150516616896E-2</v>
      </c>
      <c r="E15" s="76">
        <v>-0.24268207264054009</v>
      </c>
    </row>
    <row r="16" spans="1:5" s="64" customFormat="1" ht="18" customHeight="1" x14ac:dyDescent="0.25">
      <c r="A16" s="63" t="s">
        <v>159</v>
      </c>
      <c r="B16" s="74">
        <v>2.7653897353631298</v>
      </c>
      <c r="C16" s="67">
        <v>4.7893041062194053E-2</v>
      </c>
      <c r="D16" s="75">
        <v>-8.6035198951053271E-2</v>
      </c>
      <c r="E16" s="76">
        <v>-0.26031730739095016</v>
      </c>
    </row>
    <row r="17" spans="1:5" s="64" customFormat="1" ht="18" customHeight="1" x14ac:dyDescent="0.25">
      <c r="A17" s="63" t="s">
        <v>166</v>
      </c>
      <c r="B17" s="74">
        <v>2.6016356493312802</v>
      </c>
      <c r="C17" s="67">
        <v>-5.6124446971356878E-2</v>
      </c>
      <c r="D17" s="75">
        <v>-0.16904310986137894</v>
      </c>
      <c r="E17" s="76">
        <v>-0.52925559208711981</v>
      </c>
    </row>
    <row r="18" spans="1:5" s="64" customFormat="1" ht="18" customHeight="1" x14ac:dyDescent="0.25">
      <c r="A18" s="63" t="s">
        <v>167</v>
      </c>
      <c r="B18" s="74">
        <v>2.9895075048995698</v>
      </c>
      <c r="C18" s="67">
        <v>4.3094035205711645E-2</v>
      </c>
      <c r="D18" s="75">
        <v>-0.15921308517512323</v>
      </c>
      <c r="E18" s="76">
        <v>-0.56609909671154002</v>
      </c>
    </row>
    <row r="19" spans="1:5" s="64" customFormat="1" ht="18" customHeight="1" x14ac:dyDescent="0.25">
      <c r="A19" s="63" t="s">
        <v>168</v>
      </c>
      <c r="B19" s="74">
        <v>3.0608248416834898</v>
      </c>
      <c r="C19" s="67">
        <v>2.906638488783031E-2</v>
      </c>
      <c r="D19" s="75">
        <v>-4.6079398484086043E-2</v>
      </c>
      <c r="E19" s="76">
        <v>-0.14785399051639025</v>
      </c>
    </row>
    <row r="20" spans="1:5" s="64" customFormat="1" ht="18" customHeight="1" x14ac:dyDescent="0.25">
      <c r="A20" s="63" t="s">
        <v>169</v>
      </c>
      <c r="B20" s="74">
        <v>2.7945032555100902</v>
      </c>
      <c r="C20" s="67">
        <v>1.052781811354242E-2</v>
      </c>
      <c r="D20" s="75">
        <v>-3.0074478159734075E-2</v>
      </c>
      <c r="E20" s="76">
        <v>-8.6649155252339849E-2</v>
      </c>
    </row>
    <row r="21" spans="1:5" s="64" customFormat="1" ht="18" customHeight="1" x14ac:dyDescent="0.25">
      <c r="A21" s="63" t="s">
        <v>179</v>
      </c>
      <c r="B21" s="74">
        <v>2.77583384034306</v>
      </c>
      <c r="C21" s="67">
        <v>6.6957181747011818E-2</v>
      </c>
      <c r="D21" s="75">
        <v>-7.2416237571195086E-2</v>
      </c>
      <c r="E21" s="76">
        <v>-0.21670866932179011</v>
      </c>
    </row>
    <row r="22" spans="1:5" s="64" customFormat="1" ht="18" customHeight="1" x14ac:dyDescent="0.25">
      <c r="A22" s="63" t="s">
        <v>180</v>
      </c>
      <c r="B22" s="74">
        <v>3.2787635592967699</v>
      </c>
      <c r="C22" s="67">
        <v>9.6757092572315573E-2</v>
      </c>
      <c r="D22" s="75">
        <v>-2.8015382346297746E-2</v>
      </c>
      <c r="E22" s="76">
        <v>-9.4503362572280203E-2</v>
      </c>
    </row>
    <row r="23" spans="1:5" s="64" customFormat="1" ht="18" customHeight="1" x14ac:dyDescent="0.25">
      <c r="A23" s="63" t="s">
        <v>181</v>
      </c>
      <c r="B23" s="74">
        <v>3.33973318338797</v>
      </c>
      <c r="C23" s="67">
        <v>9.1121954417710871E-2</v>
      </c>
      <c r="D23" s="75">
        <v>2.8884887334202691E-2</v>
      </c>
      <c r="E23" s="76">
        <v>9.375958177245991E-2</v>
      </c>
    </row>
    <row r="24" spans="1:5" s="64" customFormat="1" ht="18" customHeight="1" x14ac:dyDescent="0.25">
      <c r="A24" s="63" t="s">
        <v>182</v>
      </c>
      <c r="B24" s="74">
        <v>3.1035541483693598</v>
      </c>
      <c r="C24" s="67">
        <v>0.11059242541582148</v>
      </c>
      <c r="D24" s="75">
        <v>9.0412383975415622E-3</v>
      </c>
      <c r="E24" s="76">
        <v>2.7808549212169797E-2</v>
      </c>
    </row>
    <row r="25" spans="1:5" ht="21.75" customHeight="1" x14ac:dyDescent="0.3">
      <c r="A25" s="32" t="s">
        <v>4</v>
      </c>
      <c r="C25" s="19"/>
      <c r="D25" s="19"/>
    </row>
    <row r="26" spans="1:5" ht="21.75" customHeight="1" x14ac:dyDescent="0.3">
      <c r="A26" s="43" t="s">
        <v>146</v>
      </c>
      <c r="B26" s="3"/>
    </row>
    <row r="27" spans="1:5" ht="21.75" customHeight="1" x14ac:dyDescent="0.3">
      <c r="A27" s="37" t="s">
        <v>254</v>
      </c>
      <c r="B27" s="3"/>
      <c r="C27" s="3"/>
    </row>
    <row r="28" spans="1:5" ht="21.75" customHeight="1" x14ac:dyDescent="0.3">
      <c r="A28" s="149"/>
      <c r="C28" s="3"/>
    </row>
    <row r="29" spans="1:5" ht="21.75" customHeight="1" x14ac:dyDescent="0.3">
      <c r="A29" s="3"/>
      <c r="B29" s="19"/>
      <c r="C29" s="19"/>
      <c r="D29" s="19"/>
    </row>
    <row r="30" spans="1:5" ht="21.75" customHeight="1" x14ac:dyDescent="0.3">
      <c r="A30" s="210" t="str">
        <f>Headings!F23</f>
        <v>Page 23</v>
      </c>
      <c r="B30" s="198"/>
      <c r="C30" s="198"/>
      <c r="D30" s="198"/>
      <c r="E30" s="205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1.75" style="2" customWidth="1"/>
    <col min="2" max="2" width="17.25" style="2" customWidth="1"/>
    <col min="3" max="3" width="11.75" style="2" customWidth="1"/>
    <col min="4" max="4" width="17.125" style="1" customWidth="1"/>
    <col min="5" max="5" width="11.75" style="1" customWidth="1"/>
    <col min="6" max="16384" width="10.75" style="1"/>
  </cols>
  <sheetData>
    <row r="1" spans="1:14" ht="23.25" x14ac:dyDescent="0.35">
      <c r="A1" s="204" t="s">
        <v>260</v>
      </c>
      <c r="B1" s="204"/>
      <c r="C1" s="204"/>
      <c r="D1" s="207"/>
      <c r="E1" s="206"/>
    </row>
    <row r="2" spans="1:14" ht="21.75" customHeight="1" x14ac:dyDescent="0.3">
      <c r="A2" s="204" t="s">
        <v>99</v>
      </c>
      <c r="B2" s="204"/>
      <c r="C2" s="204"/>
      <c r="D2" s="208"/>
      <c r="E2" s="205"/>
    </row>
    <row r="3" spans="1:14" ht="21.75" customHeight="1" x14ac:dyDescent="0.3">
      <c r="A3" s="209"/>
      <c r="B3" s="209"/>
      <c r="C3" s="209"/>
      <c r="D3" s="208"/>
    </row>
    <row r="4" spans="1:14" s="24" customFormat="1" ht="66" customHeight="1" x14ac:dyDescent="0.3">
      <c r="A4" s="26" t="s">
        <v>94</v>
      </c>
      <c r="B4" s="41" t="s">
        <v>91</v>
      </c>
      <c r="C4" s="41" t="s">
        <v>36</v>
      </c>
      <c r="D4" s="41" t="s">
        <v>92</v>
      </c>
      <c r="E4" s="42" t="s">
        <v>36</v>
      </c>
    </row>
    <row r="5" spans="1:14" s="77" customFormat="1" ht="18" customHeight="1" x14ac:dyDescent="0.2">
      <c r="A5" s="49">
        <v>2007</v>
      </c>
      <c r="B5" s="52" t="s">
        <v>93</v>
      </c>
      <c r="C5" s="52" t="s">
        <v>93</v>
      </c>
      <c r="D5" s="98" t="s">
        <v>93</v>
      </c>
      <c r="E5" s="99" t="s">
        <v>93</v>
      </c>
    </row>
    <row r="6" spans="1:14" s="77" customFormat="1" ht="18" customHeight="1" x14ac:dyDescent="0.2">
      <c r="A6" s="54">
        <v>2008</v>
      </c>
      <c r="B6" s="67" t="s">
        <v>93</v>
      </c>
      <c r="C6" s="67" t="s">
        <v>93</v>
      </c>
      <c r="D6" s="78" t="s">
        <v>93</v>
      </c>
      <c r="E6" s="79" t="s">
        <v>93</v>
      </c>
    </row>
    <row r="7" spans="1:14" s="77" customFormat="1" ht="18" customHeight="1" x14ac:dyDescent="0.2">
      <c r="A7" s="54">
        <v>2009</v>
      </c>
      <c r="B7" s="67" t="s">
        <v>93</v>
      </c>
      <c r="C7" s="67" t="s">
        <v>93</v>
      </c>
      <c r="D7" s="78" t="s">
        <v>93</v>
      </c>
      <c r="E7" s="79" t="s">
        <v>93</v>
      </c>
    </row>
    <row r="8" spans="1:14" s="71" customFormat="1" ht="18" customHeight="1" x14ac:dyDescent="0.25">
      <c r="A8" s="54">
        <v>2010</v>
      </c>
      <c r="B8" s="67" t="s">
        <v>93</v>
      </c>
      <c r="C8" s="67" t="s">
        <v>93</v>
      </c>
      <c r="D8" s="78" t="s">
        <v>93</v>
      </c>
      <c r="E8" s="79" t="s">
        <v>93</v>
      </c>
    </row>
    <row r="9" spans="1:14" s="71" customFormat="1" ht="18" customHeight="1" x14ac:dyDescent="0.25">
      <c r="A9" s="54">
        <v>2011</v>
      </c>
      <c r="B9" s="67" t="s">
        <v>93</v>
      </c>
      <c r="C9" s="67" t="s">
        <v>93</v>
      </c>
      <c r="D9" s="78" t="s">
        <v>93</v>
      </c>
      <c r="E9" s="79" t="s">
        <v>93</v>
      </c>
    </row>
    <row r="10" spans="1:14" s="71" customFormat="1" ht="18" customHeight="1" x14ac:dyDescent="0.25">
      <c r="A10" s="63">
        <v>2012</v>
      </c>
      <c r="B10" s="74" t="s">
        <v>93</v>
      </c>
      <c r="C10" s="67" t="s">
        <v>93</v>
      </c>
      <c r="D10" s="74" t="s">
        <v>93</v>
      </c>
      <c r="E10" s="57" t="s">
        <v>93</v>
      </c>
    </row>
    <row r="11" spans="1:14" s="71" customFormat="1" ht="18" customHeight="1" x14ac:dyDescent="0.25">
      <c r="A11" s="63">
        <v>2013</v>
      </c>
      <c r="B11" s="74" t="s">
        <v>93</v>
      </c>
      <c r="C11" s="67" t="s">
        <v>93</v>
      </c>
      <c r="D11" s="74" t="s">
        <v>93</v>
      </c>
      <c r="E11" s="57" t="s">
        <v>93</v>
      </c>
      <c r="M11" s="105"/>
      <c r="N11" s="105"/>
    </row>
    <row r="12" spans="1:14" s="71" customFormat="1" ht="18" customHeight="1" x14ac:dyDescent="0.25">
      <c r="A12" s="63">
        <v>2014</v>
      </c>
      <c r="B12" s="129" t="s">
        <v>93</v>
      </c>
      <c r="C12" s="108" t="s">
        <v>93</v>
      </c>
      <c r="D12" s="129" t="s">
        <v>93</v>
      </c>
      <c r="E12" s="94" t="s">
        <v>93</v>
      </c>
      <c r="M12" s="105"/>
      <c r="N12" s="105"/>
    </row>
    <row r="13" spans="1:14" s="71" customFormat="1" ht="18" customHeight="1" x14ac:dyDescent="0.25">
      <c r="A13" s="63">
        <v>2015</v>
      </c>
      <c r="B13" s="129" t="s">
        <v>93</v>
      </c>
      <c r="C13" s="108" t="s">
        <v>93</v>
      </c>
      <c r="D13" s="129" t="s">
        <v>93</v>
      </c>
      <c r="E13" s="94" t="s">
        <v>93</v>
      </c>
      <c r="M13" s="105"/>
      <c r="N13" s="105"/>
    </row>
    <row r="14" spans="1:14" s="71" customFormat="1" ht="18" customHeight="1" thickBot="1" x14ac:dyDescent="0.3">
      <c r="A14" s="80">
        <v>2016</v>
      </c>
      <c r="B14" s="81"/>
      <c r="C14" s="140"/>
      <c r="D14" s="81"/>
      <c r="E14" s="106" t="s">
        <v>93</v>
      </c>
      <c r="M14" s="105"/>
      <c r="N14" s="105"/>
    </row>
    <row r="15" spans="1:14" s="71" customFormat="1" ht="18" customHeight="1" thickTop="1" x14ac:dyDescent="0.25">
      <c r="A15" s="63">
        <v>2017</v>
      </c>
      <c r="B15" s="74">
        <v>1.77</v>
      </c>
      <c r="C15" s="108" t="s">
        <v>93</v>
      </c>
      <c r="D15" s="74">
        <v>2.02</v>
      </c>
      <c r="E15" s="94" t="s">
        <v>93</v>
      </c>
      <c r="M15" s="105"/>
      <c r="N15" s="105"/>
    </row>
    <row r="16" spans="1:14" s="71" customFormat="1" ht="18" customHeight="1" x14ac:dyDescent="0.25">
      <c r="A16" s="63">
        <v>2018</v>
      </c>
      <c r="B16" s="74">
        <v>1.83</v>
      </c>
      <c r="C16" s="67">
        <f t="shared" ref="C16:C18" si="0">B16/B15-1</f>
        <v>3.3898305084745894E-2</v>
      </c>
      <c r="D16" s="74">
        <v>1.96</v>
      </c>
      <c r="E16" s="57">
        <f t="shared" ref="E16:E18" si="1">D16/D15-1</f>
        <v>-2.9702970297029729E-2</v>
      </c>
    </row>
    <row r="17" spans="1:7" s="71" customFormat="1" ht="18" customHeight="1" x14ac:dyDescent="0.25">
      <c r="A17" s="63">
        <v>2019</v>
      </c>
      <c r="B17" s="74">
        <v>1.94</v>
      </c>
      <c r="C17" s="67">
        <f t="shared" si="0"/>
        <v>6.0109289617486183E-2</v>
      </c>
      <c r="D17" s="74">
        <v>2.0299999999999998</v>
      </c>
      <c r="E17" s="57">
        <f t="shared" si="1"/>
        <v>3.5714285714285587E-2</v>
      </c>
    </row>
    <row r="18" spans="1:7" s="71" customFormat="1" ht="18" customHeight="1" x14ac:dyDescent="0.25">
      <c r="A18" s="63">
        <v>2020</v>
      </c>
      <c r="B18" s="74">
        <v>2.0699999999999998</v>
      </c>
      <c r="C18" s="67">
        <f t="shared" si="0"/>
        <v>6.7010309278350499E-2</v>
      </c>
      <c r="D18" s="74">
        <v>2.0699999999999998</v>
      </c>
      <c r="E18" s="57">
        <f t="shared" si="1"/>
        <v>1.9704433497536922E-2</v>
      </c>
    </row>
    <row r="19" spans="1:7" s="71" customFormat="1" ht="18" customHeight="1" x14ac:dyDescent="0.25">
      <c r="A19" s="63">
        <v>2021</v>
      </c>
      <c r="B19" s="67" t="s">
        <v>93</v>
      </c>
      <c r="C19" s="67" t="s">
        <v>93</v>
      </c>
      <c r="D19" s="78" t="s">
        <v>93</v>
      </c>
      <c r="E19" s="79" t="s">
        <v>93</v>
      </c>
    </row>
    <row r="20" spans="1:7" s="71" customFormat="1" ht="18" customHeight="1" x14ac:dyDescent="0.25">
      <c r="A20" s="63">
        <v>2022</v>
      </c>
      <c r="B20" s="67" t="s">
        <v>93</v>
      </c>
      <c r="C20" s="67" t="s">
        <v>93</v>
      </c>
      <c r="D20" s="78" t="s">
        <v>93</v>
      </c>
      <c r="E20" s="79" t="s">
        <v>93</v>
      </c>
    </row>
    <row r="21" spans="1:7" s="71" customFormat="1" ht="18" customHeight="1" x14ac:dyDescent="0.25">
      <c r="A21" s="63">
        <v>2023</v>
      </c>
      <c r="B21" s="67" t="s">
        <v>93</v>
      </c>
      <c r="C21" s="67" t="s">
        <v>93</v>
      </c>
      <c r="D21" s="78" t="s">
        <v>93</v>
      </c>
      <c r="E21" s="79" t="s">
        <v>93</v>
      </c>
    </row>
    <row r="22" spans="1:7" s="71" customFormat="1" ht="18" customHeight="1" x14ac:dyDescent="0.25">
      <c r="A22" s="63">
        <v>2024</v>
      </c>
      <c r="B22" s="67" t="s">
        <v>93</v>
      </c>
      <c r="C22" s="67" t="s">
        <v>93</v>
      </c>
      <c r="D22" s="78" t="s">
        <v>93</v>
      </c>
      <c r="E22" s="79" t="s">
        <v>93</v>
      </c>
    </row>
    <row r="23" spans="1:7" ht="18" customHeight="1" x14ac:dyDescent="0.3">
      <c r="A23" s="63">
        <v>2025</v>
      </c>
      <c r="B23" s="67" t="s">
        <v>93</v>
      </c>
      <c r="C23" s="67" t="s">
        <v>93</v>
      </c>
      <c r="D23" s="78" t="s">
        <v>93</v>
      </c>
      <c r="E23" s="79" t="s">
        <v>93</v>
      </c>
    </row>
    <row r="24" spans="1:7" ht="18" customHeight="1" x14ac:dyDescent="0.3">
      <c r="A24" s="63">
        <v>2026</v>
      </c>
      <c r="B24" s="67" t="s">
        <v>93</v>
      </c>
      <c r="C24" s="67" t="s">
        <v>93</v>
      </c>
      <c r="D24" s="78" t="s">
        <v>93</v>
      </c>
      <c r="E24" s="79" t="s">
        <v>93</v>
      </c>
    </row>
    <row r="25" spans="1:7" ht="21.75" customHeight="1" x14ac:dyDescent="0.3">
      <c r="A25" s="32" t="s">
        <v>4</v>
      </c>
      <c r="B25" s="1"/>
      <c r="C25" s="1"/>
    </row>
    <row r="26" spans="1:7" ht="21.75" customHeight="1" x14ac:dyDescent="0.3">
      <c r="A26" s="37" t="s">
        <v>214</v>
      </c>
      <c r="D26" s="2"/>
      <c r="E26" s="2"/>
      <c r="F26" s="2"/>
      <c r="G26" s="2"/>
    </row>
    <row r="27" spans="1:7" ht="21.75" customHeight="1" x14ac:dyDescent="0.3">
      <c r="A27" s="37" t="s">
        <v>244</v>
      </c>
      <c r="D27" s="2"/>
      <c r="E27" s="2"/>
      <c r="F27" s="2"/>
      <c r="G27" s="2"/>
    </row>
    <row r="28" spans="1:7" ht="21.75" customHeight="1" x14ac:dyDescent="0.3">
      <c r="A28" s="37" t="s">
        <v>215</v>
      </c>
      <c r="B28" s="1"/>
      <c r="C28" s="1"/>
    </row>
    <row r="29" spans="1:7" ht="21.75" customHeight="1" x14ac:dyDescent="0.3">
      <c r="A29" s="37" t="s">
        <v>245</v>
      </c>
      <c r="B29" s="1"/>
      <c r="C29" s="1"/>
    </row>
    <row r="30" spans="1:7" ht="21.75" customHeight="1" x14ac:dyDescent="0.3">
      <c r="A30" s="210" t="str">
        <f>Headings!F24</f>
        <v>Page 24</v>
      </c>
      <c r="B30" s="198"/>
      <c r="C30" s="198"/>
      <c r="D30" s="198"/>
      <c r="E30" s="205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204" t="str">
        <f>Headings!E25</f>
        <v>July 2017 Recorded Documents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31" t="str">
        <f>Headings!E50</f>
        <v>% Change from March 2017 Forecast</v>
      </c>
      <c r="E4" s="45" t="str">
        <f>Headings!F51</f>
        <v># Change from March 2017 Forecast</v>
      </c>
    </row>
    <row r="5" spans="1:5" s="64" customFormat="1" ht="18" customHeight="1" x14ac:dyDescent="0.25">
      <c r="A5" s="70" t="s">
        <v>107</v>
      </c>
      <c r="B5" s="82">
        <v>119981.999999999</v>
      </c>
      <c r="C5" s="62">
        <v>0.3159239720543463</v>
      </c>
      <c r="D5" s="73">
        <v>0</v>
      </c>
      <c r="E5" s="83">
        <v>0</v>
      </c>
    </row>
    <row r="6" spans="1:5" s="64" customFormat="1" ht="18" customHeight="1" x14ac:dyDescent="0.25">
      <c r="A6" s="63" t="s">
        <v>21</v>
      </c>
      <c r="B6" s="84">
        <v>135053</v>
      </c>
      <c r="C6" s="56">
        <v>0.22001300836510151</v>
      </c>
      <c r="D6" s="75">
        <v>0</v>
      </c>
      <c r="E6" s="85">
        <v>0</v>
      </c>
    </row>
    <row r="7" spans="1:5" s="64" customFormat="1" ht="18" customHeight="1" x14ac:dyDescent="0.25">
      <c r="A7" s="63" t="s">
        <v>8</v>
      </c>
      <c r="B7" s="84">
        <v>139969.99999999901</v>
      </c>
      <c r="C7" s="56">
        <v>0.1983014716583682</v>
      </c>
      <c r="D7" s="75">
        <v>0</v>
      </c>
      <c r="E7" s="85">
        <v>0</v>
      </c>
    </row>
    <row r="8" spans="1:5" s="64" customFormat="1" ht="18" customHeight="1" x14ac:dyDescent="0.25">
      <c r="A8" s="63" t="s">
        <v>20</v>
      </c>
      <c r="B8" s="84">
        <v>118344</v>
      </c>
      <c r="C8" s="56">
        <v>2.8217708518782914E-3</v>
      </c>
      <c r="D8" s="75">
        <v>0</v>
      </c>
      <c r="E8" s="85">
        <v>0</v>
      </c>
    </row>
    <row r="9" spans="1:5" s="64" customFormat="1" ht="18" customHeight="1" x14ac:dyDescent="0.25">
      <c r="A9" s="63" t="s">
        <v>25</v>
      </c>
      <c r="B9" s="84">
        <v>109857.999999999</v>
      </c>
      <c r="C9" s="56">
        <v>-8.4379323565202169E-2</v>
      </c>
      <c r="D9" s="75">
        <v>-9.1038288019262836E-15</v>
      </c>
      <c r="E9" s="185">
        <v>-1.0040821507573128E-9</v>
      </c>
    </row>
    <row r="10" spans="1:5" s="64" customFormat="1" ht="18" customHeight="1" x14ac:dyDescent="0.25">
      <c r="A10" s="63" t="s">
        <v>133</v>
      </c>
      <c r="B10" s="84">
        <v>131992</v>
      </c>
      <c r="C10" s="56">
        <v>-2.2665175893908263E-2</v>
      </c>
      <c r="D10" s="75">
        <v>0</v>
      </c>
      <c r="E10" s="185">
        <v>0</v>
      </c>
    </row>
    <row r="11" spans="1:5" s="64" customFormat="1" ht="18" customHeight="1" x14ac:dyDescent="0.25">
      <c r="A11" s="63" t="s">
        <v>134</v>
      </c>
      <c r="B11" s="84">
        <v>147050.99999999901</v>
      </c>
      <c r="C11" s="56">
        <v>5.0589412016861068E-2</v>
      </c>
      <c r="D11" s="75">
        <v>-6.7723604502134549E-15</v>
      </c>
      <c r="E11" s="185">
        <v>-9.8953023552894592E-10</v>
      </c>
    </row>
    <row r="12" spans="1:5" s="64" customFormat="1" ht="18" customHeight="1" x14ac:dyDescent="0.25">
      <c r="A12" s="63" t="s">
        <v>24</v>
      </c>
      <c r="B12" s="84">
        <v>143599</v>
      </c>
      <c r="C12" s="56">
        <v>0.21340329885756781</v>
      </c>
      <c r="D12" s="75">
        <v>0</v>
      </c>
      <c r="E12" s="85">
        <v>0</v>
      </c>
    </row>
    <row r="13" spans="1:5" s="64" customFormat="1" ht="18" customHeight="1" x14ac:dyDescent="0.25">
      <c r="A13" s="63" t="s">
        <v>156</v>
      </c>
      <c r="B13" s="84">
        <v>121244</v>
      </c>
      <c r="C13" s="56">
        <v>0.10364288445084657</v>
      </c>
      <c r="D13" s="75">
        <v>-8.1183383570063161E-2</v>
      </c>
      <c r="E13" s="85">
        <v>-10712.690630055993</v>
      </c>
    </row>
    <row r="14" spans="1:5" s="64" customFormat="1" ht="18" customHeight="1" thickBot="1" x14ac:dyDescent="0.3">
      <c r="A14" s="80" t="s">
        <v>157</v>
      </c>
      <c r="B14" s="189">
        <v>123668</v>
      </c>
      <c r="C14" s="61">
        <v>-6.3064428147160401E-2</v>
      </c>
      <c r="D14" s="157">
        <v>-0.16919026179018071</v>
      </c>
      <c r="E14" s="190">
        <v>-25184.371743346011</v>
      </c>
    </row>
    <row r="15" spans="1:5" s="64" customFormat="1" ht="18" customHeight="1" thickTop="1" x14ac:dyDescent="0.25">
      <c r="A15" s="63" t="s">
        <v>158</v>
      </c>
      <c r="B15" s="84">
        <v>139338.31217213799</v>
      </c>
      <c r="C15" s="56">
        <v>-5.2449067519847348E-2</v>
      </c>
      <c r="D15" s="75">
        <v>-4.3376376084335866E-2</v>
      </c>
      <c r="E15" s="85">
        <v>-6318.0449244980118</v>
      </c>
    </row>
    <row r="16" spans="1:5" s="64" customFormat="1" ht="18" customHeight="1" x14ac:dyDescent="0.25">
      <c r="A16" s="63" t="s">
        <v>159</v>
      </c>
      <c r="B16" s="84">
        <v>136407.90144641101</v>
      </c>
      <c r="C16" s="56">
        <v>-5.0077636707699824E-2</v>
      </c>
      <c r="D16" s="75">
        <v>-1.286005966577386E-2</v>
      </c>
      <c r="E16" s="85">
        <v>-1777.0669383409841</v>
      </c>
    </row>
    <row r="17" spans="1:5" s="64" customFormat="1" ht="18" customHeight="1" x14ac:dyDescent="0.25">
      <c r="A17" s="63" t="s">
        <v>166</v>
      </c>
      <c r="B17" s="84">
        <v>123242.87460368199</v>
      </c>
      <c r="C17" s="56">
        <v>1.648637956255139E-2</v>
      </c>
      <c r="D17" s="75">
        <v>-8.9573244101806226E-2</v>
      </c>
      <c r="E17" s="85">
        <v>-12125.373094723007</v>
      </c>
    </row>
    <row r="18" spans="1:5" s="64" customFormat="1" ht="18" customHeight="1" x14ac:dyDescent="0.25">
      <c r="A18" s="63" t="s">
        <v>167</v>
      </c>
      <c r="B18" s="84">
        <v>140547.16448065999</v>
      </c>
      <c r="C18" s="56">
        <v>0.13648772908642481</v>
      </c>
      <c r="D18" s="75">
        <v>-6.7589520409427561E-2</v>
      </c>
      <c r="E18" s="85">
        <v>-10188.125991809997</v>
      </c>
    </row>
    <row r="19" spans="1:5" s="64" customFormat="1" ht="18" customHeight="1" x14ac:dyDescent="0.25">
      <c r="A19" s="63" t="s">
        <v>168</v>
      </c>
      <c r="B19" s="84">
        <v>140813.099160296</v>
      </c>
      <c r="C19" s="56">
        <v>1.0584217399849605E-2</v>
      </c>
      <c r="D19" s="75">
        <v>-4.4417763862510617E-2</v>
      </c>
      <c r="E19" s="85">
        <v>-6545.3319983549882</v>
      </c>
    </row>
    <row r="20" spans="1:5" s="64" customFormat="1" ht="18" customHeight="1" x14ac:dyDescent="0.25">
      <c r="A20" s="63" t="s">
        <v>169</v>
      </c>
      <c r="B20" s="84">
        <v>135919.11692567999</v>
      </c>
      <c r="C20" s="56">
        <v>-3.583256655576017E-3</v>
      </c>
      <c r="D20" s="75">
        <v>-3.4530839705339211E-2</v>
      </c>
      <c r="E20" s="85">
        <v>-4861.2647948480153</v>
      </c>
    </row>
    <row r="21" spans="1:5" s="64" customFormat="1" ht="18" customHeight="1" x14ac:dyDescent="0.25">
      <c r="A21" s="63" t="s">
        <v>179</v>
      </c>
      <c r="B21" s="84">
        <v>126638.027992227</v>
      </c>
      <c r="C21" s="56">
        <v>2.7548476124586996E-2</v>
      </c>
      <c r="D21" s="75">
        <v>-5.496857577148262E-2</v>
      </c>
      <c r="E21" s="85">
        <v>-7366.0111809769878</v>
      </c>
    </row>
    <row r="22" spans="1:5" s="64" customFormat="1" ht="18" customHeight="1" x14ac:dyDescent="0.25">
      <c r="A22" s="63" t="s">
        <v>180</v>
      </c>
      <c r="B22" s="84">
        <v>143434.767679946</v>
      </c>
      <c r="C22" s="56">
        <v>2.05454390343347E-2</v>
      </c>
      <c r="D22" s="75">
        <v>-5.0887880264517849E-2</v>
      </c>
      <c r="E22" s="85">
        <v>-7690.4415523640055</v>
      </c>
    </row>
    <row r="23" spans="1:5" s="64" customFormat="1" ht="18" customHeight="1" x14ac:dyDescent="0.25">
      <c r="A23" s="63" t="s">
        <v>181</v>
      </c>
      <c r="B23" s="84">
        <v>143046.42171415899</v>
      </c>
      <c r="C23" s="56">
        <v>1.5860190331587365E-2</v>
      </c>
      <c r="D23" s="75">
        <v>-4.7366041559632865E-2</v>
      </c>
      <c r="E23" s="85">
        <v>-7112.4304312670138</v>
      </c>
    </row>
    <row r="24" spans="1:5" s="64" customFormat="1" ht="18" customHeight="1" x14ac:dyDescent="0.25">
      <c r="A24" s="63" t="s">
        <v>182</v>
      </c>
      <c r="B24" s="84">
        <v>138449.408222314</v>
      </c>
      <c r="C24" s="56">
        <v>1.8616154620968883E-2</v>
      </c>
      <c r="D24" s="75">
        <v>-4.2780072104928402E-2</v>
      </c>
      <c r="E24" s="85">
        <v>-6187.5808202819899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33" t="s">
        <v>68</v>
      </c>
    </row>
    <row r="27" spans="1:5" ht="21.75" customHeight="1" x14ac:dyDescent="0.3">
      <c r="A27" s="33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49"/>
    </row>
    <row r="30" spans="1:5" ht="21.75" customHeight="1" x14ac:dyDescent="0.3">
      <c r="A30" s="210" t="str">
        <f>Headings!F25</f>
        <v>Page 25</v>
      </c>
      <c r="B30" s="198"/>
      <c r="C30" s="198"/>
      <c r="D30" s="198"/>
      <c r="E30" s="20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37" customWidth="1"/>
    <col min="2" max="2" width="20.75" style="137" customWidth="1"/>
    <col min="3" max="3" width="10.75" style="137" customWidth="1"/>
    <col min="4" max="5" width="17.75" style="138" customWidth="1"/>
    <col min="6" max="16384" width="10.75" style="138"/>
  </cols>
  <sheetData>
    <row r="1" spans="1:5" ht="23.25" x14ac:dyDescent="0.3">
      <c r="A1" s="204" t="str">
        <f>Headings!E26</f>
        <v>July 2017 Gambling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4429989.9399999995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3791148.31</v>
      </c>
      <c r="C6" s="56">
        <v>-0.14420837036934664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3096005.4100000006</v>
      </c>
      <c r="C7" s="56">
        <v>-0.18335945817957189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3123193.0600000005</v>
      </c>
      <c r="C8" s="56">
        <v>8.7815253526963843E-3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2405747.1</v>
      </c>
      <c r="C9" s="56">
        <v>-0.22971553349955265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1826238.15</v>
      </c>
      <c r="C10" s="56">
        <v>-0.24088523269964668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2102641.6899999995</v>
      </c>
      <c r="C11" s="57">
        <v>0.15135131198524121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2521819.6599999997</v>
      </c>
      <c r="C12" s="56">
        <v>0.19935777550382361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2437669.41</v>
      </c>
      <c r="C13" s="56">
        <v>-3.3368861118324156E-2</v>
      </c>
      <c r="D13" s="57">
        <v>0</v>
      </c>
      <c r="E13" s="58">
        <v>0</v>
      </c>
    </row>
    <row r="14" spans="1:5" s="64" customFormat="1" ht="18" customHeight="1" thickBot="1" x14ac:dyDescent="0.3">
      <c r="A14" s="54">
        <v>2016</v>
      </c>
      <c r="B14" s="55">
        <v>2609974.0699999998</v>
      </c>
      <c r="C14" s="56">
        <v>7.0684178622892002E-2</v>
      </c>
      <c r="D14" s="57">
        <v>0</v>
      </c>
      <c r="E14" s="58">
        <v>0</v>
      </c>
    </row>
    <row r="15" spans="1:5" s="64" customFormat="1" ht="18" customHeight="1" thickTop="1" x14ac:dyDescent="0.25">
      <c r="A15" s="180">
        <v>2017</v>
      </c>
      <c r="B15" s="176">
        <v>2477709.1206042496</v>
      </c>
      <c r="C15" s="177">
        <v>-5.0676729288636313E-2</v>
      </c>
      <c r="D15" s="178">
        <v>-7.9051381670498744E-2</v>
      </c>
      <c r="E15" s="179">
        <v>-212678.88942234591</v>
      </c>
    </row>
    <row r="16" spans="1:5" s="64" customFormat="1" ht="18" customHeight="1" x14ac:dyDescent="0.25">
      <c r="A16" s="54">
        <v>2018</v>
      </c>
      <c r="B16" s="55">
        <v>2518050.9059453551</v>
      </c>
      <c r="C16" s="56">
        <v>1.6281889187729659E-2</v>
      </c>
      <c r="D16" s="57">
        <v>-3.8926698665634585E-2</v>
      </c>
      <c r="E16" s="58">
        <v>-101989.52432074817</v>
      </c>
    </row>
    <row r="17" spans="1:5" s="64" customFormat="1" ht="18" customHeight="1" x14ac:dyDescent="0.25">
      <c r="A17" s="54">
        <v>2019</v>
      </c>
      <c r="B17" s="55">
        <v>2568746.0124604683</v>
      </c>
      <c r="C17" s="56">
        <v>2.0132677379721464E-2</v>
      </c>
      <c r="D17" s="57">
        <v>5.3778677296139055E-3</v>
      </c>
      <c r="E17" s="58">
        <v>13740.481792365201</v>
      </c>
    </row>
    <row r="18" spans="1:5" s="64" customFormat="1" ht="18" customHeight="1" x14ac:dyDescent="0.25">
      <c r="A18" s="54">
        <v>2020</v>
      </c>
      <c r="B18" s="55">
        <v>2199963.1311308118</v>
      </c>
      <c r="C18" s="56">
        <v>-0.14356533481347133</v>
      </c>
      <c r="D18" s="57">
        <v>6.7022303200270361E-3</v>
      </c>
      <c r="E18" s="58">
        <v>14646.495414755773</v>
      </c>
    </row>
    <row r="19" spans="1:5" s="64" customFormat="1" ht="18" customHeight="1" x14ac:dyDescent="0.25">
      <c r="A19" s="54">
        <v>2021</v>
      </c>
      <c r="B19" s="55">
        <v>172842.80413723105</v>
      </c>
      <c r="C19" s="56">
        <v>-0.92143377237036361</v>
      </c>
      <c r="D19" s="57">
        <v>0.14628549966180815</v>
      </c>
      <c r="E19" s="58">
        <v>22057.677579994343</v>
      </c>
    </row>
    <row r="20" spans="1:5" s="64" customFormat="1" ht="18" customHeight="1" x14ac:dyDescent="0.25">
      <c r="A20" s="54">
        <v>2022</v>
      </c>
      <c r="B20" s="55">
        <v>171187.82782574039</v>
      </c>
      <c r="C20" s="56">
        <v>-9.5750373858588533E-3</v>
      </c>
      <c r="D20" s="57">
        <v>0.12405614211155869</v>
      </c>
      <c r="E20" s="58">
        <v>18893.096795525897</v>
      </c>
    </row>
    <row r="21" spans="1:5" s="64" customFormat="1" ht="18" customHeight="1" x14ac:dyDescent="0.25">
      <c r="A21" s="54">
        <v>2023</v>
      </c>
      <c r="B21" s="55">
        <v>169409.37561753459</v>
      </c>
      <c r="C21" s="56">
        <v>-1.0388894063286802E-2</v>
      </c>
      <c r="D21" s="57">
        <v>0.10879290758041726</v>
      </c>
      <c r="E21" s="58">
        <v>16622.164895546943</v>
      </c>
    </row>
    <row r="22" spans="1:5" s="64" customFormat="1" ht="18" customHeight="1" x14ac:dyDescent="0.25">
      <c r="A22" s="54">
        <v>2024</v>
      </c>
      <c r="B22" s="55">
        <v>167500.18140297334</v>
      </c>
      <c r="C22" s="56">
        <v>-1.1269708111501076E-2</v>
      </c>
      <c r="D22" s="57">
        <v>0.10696786712764395</v>
      </c>
      <c r="E22" s="58">
        <v>16185.778901298036</v>
      </c>
    </row>
    <row r="23" spans="1:5" s="64" customFormat="1" ht="18" customHeight="1" x14ac:dyDescent="0.25">
      <c r="A23" s="54">
        <v>2025</v>
      </c>
      <c r="B23" s="55">
        <v>165262.84122925065</v>
      </c>
      <c r="C23" s="56">
        <v>-1.3357240302564577E-2</v>
      </c>
      <c r="D23" s="57">
        <v>0.10005916632087275</v>
      </c>
      <c r="E23" s="58">
        <v>15031.975209589989</v>
      </c>
    </row>
    <row r="24" spans="1:5" s="64" customFormat="1" ht="18" customHeight="1" x14ac:dyDescent="0.25">
      <c r="A24" s="54">
        <v>2026</v>
      </c>
      <c r="B24" s="55">
        <v>162944.68673270065</v>
      </c>
      <c r="C24" s="56">
        <v>-1.4027076379101389E-2</v>
      </c>
      <c r="D24" s="57">
        <v>9.1521814529925249E-2</v>
      </c>
      <c r="E24" s="58">
        <v>13662.57018345478</v>
      </c>
    </row>
    <row r="25" spans="1:5" ht="21.75" customHeight="1" x14ac:dyDescent="0.3">
      <c r="A25" s="32" t="s">
        <v>4</v>
      </c>
      <c r="B25" s="3"/>
      <c r="C25" s="3"/>
    </row>
    <row r="26" spans="1:5" s="36" customFormat="1" ht="21.75" customHeight="1" x14ac:dyDescent="0.25">
      <c r="A26" s="33" t="s">
        <v>140</v>
      </c>
      <c r="B26" s="37"/>
      <c r="C26" s="37"/>
    </row>
    <row r="27" spans="1:5" ht="21.75" customHeight="1" x14ac:dyDescent="0.3">
      <c r="A27" s="37" t="s">
        <v>246</v>
      </c>
      <c r="B27" s="3"/>
      <c r="C27" s="3"/>
    </row>
    <row r="28" spans="1:5" ht="21.75" customHeight="1" x14ac:dyDescent="0.3">
      <c r="A28" s="153"/>
      <c r="B28" s="3"/>
      <c r="C28" s="3"/>
    </row>
    <row r="29" spans="1:5" ht="21.75" customHeight="1" x14ac:dyDescent="0.3">
      <c r="A29" s="151"/>
    </row>
    <row r="30" spans="1:5" ht="21.75" customHeight="1" x14ac:dyDescent="0.3">
      <c r="A30" s="197" t="str">
        <f>Headings!F26</f>
        <v>Page 26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204" t="str">
        <f>Headings!E27</f>
        <v>July 2017 E-911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70" t="s">
        <v>107</v>
      </c>
      <c r="B5" s="50">
        <v>5740835</v>
      </c>
      <c r="C5" s="51">
        <v>-0.187742201654958</v>
      </c>
      <c r="D5" s="130">
        <v>0</v>
      </c>
      <c r="E5" s="100">
        <v>0</v>
      </c>
    </row>
    <row r="6" spans="1:5" s="64" customFormat="1" ht="18" customHeight="1" x14ac:dyDescent="0.25">
      <c r="A6" s="63" t="s">
        <v>21</v>
      </c>
      <c r="B6" s="55">
        <v>5713071</v>
      </c>
      <c r="C6" s="56">
        <v>1.3463412053384971E-2</v>
      </c>
      <c r="D6" s="115">
        <v>0</v>
      </c>
      <c r="E6" s="91">
        <v>0</v>
      </c>
    </row>
    <row r="7" spans="1:5" s="64" customFormat="1" ht="18" customHeight="1" x14ac:dyDescent="0.25">
      <c r="A7" s="63" t="s">
        <v>8</v>
      </c>
      <c r="B7" s="55">
        <v>5800356</v>
      </c>
      <c r="C7" s="56">
        <v>5.089903899536008E-3</v>
      </c>
      <c r="D7" s="115">
        <v>0</v>
      </c>
      <c r="E7" s="91">
        <v>0</v>
      </c>
    </row>
    <row r="8" spans="1:5" s="64" customFormat="1" ht="18" customHeight="1" x14ac:dyDescent="0.25">
      <c r="A8" s="63" t="s">
        <v>20</v>
      </c>
      <c r="B8" s="55">
        <v>5810268</v>
      </c>
      <c r="C8" s="56">
        <v>-2.0456961358433799E-2</v>
      </c>
      <c r="D8" s="115">
        <v>0</v>
      </c>
      <c r="E8" s="91">
        <v>0</v>
      </c>
    </row>
    <row r="9" spans="1:5" s="64" customFormat="1" ht="18" customHeight="1" x14ac:dyDescent="0.25">
      <c r="A9" s="63" t="s">
        <v>25</v>
      </c>
      <c r="B9" s="55">
        <v>5841575</v>
      </c>
      <c r="C9" s="56">
        <v>1.7547969938171093E-2</v>
      </c>
      <c r="D9" s="115">
        <v>0</v>
      </c>
      <c r="E9" s="91">
        <v>0</v>
      </c>
    </row>
    <row r="10" spans="1:5" s="64" customFormat="1" ht="18" customHeight="1" x14ac:dyDescent="0.25">
      <c r="A10" s="63" t="s">
        <v>133</v>
      </c>
      <c r="B10" s="55">
        <v>5763447</v>
      </c>
      <c r="C10" s="56">
        <v>8.8176744171393207E-3</v>
      </c>
      <c r="D10" s="115">
        <v>0</v>
      </c>
      <c r="E10" s="91">
        <v>0</v>
      </c>
    </row>
    <row r="11" spans="1:5" s="64" customFormat="1" ht="18" customHeight="1" x14ac:dyDescent="0.25">
      <c r="A11" s="63" t="s">
        <v>134</v>
      </c>
      <c r="B11" s="55">
        <v>5839368</v>
      </c>
      <c r="C11" s="56">
        <v>6.7257940719500642E-3</v>
      </c>
      <c r="D11" s="115">
        <v>0</v>
      </c>
      <c r="E11" s="91">
        <v>0</v>
      </c>
    </row>
    <row r="12" spans="1:5" s="64" customFormat="1" ht="18" customHeight="1" x14ac:dyDescent="0.25">
      <c r="A12" s="63" t="s">
        <v>24</v>
      </c>
      <c r="B12" s="55">
        <v>5813721</v>
      </c>
      <c r="C12" s="56">
        <v>5.9429272453526139E-4</v>
      </c>
      <c r="D12" s="115">
        <v>2.1643575488304645E-2</v>
      </c>
      <c r="E12" s="91">
        <v>123164</v>
      </c>
    </row>
    <row r="13" spans="1:5" s="64" customFormat="1" ht="18" customHeight="1" thickBot="1" x14ac:dyDescent="0.3">
      <c r="A13" s="80" t="s">
        <v>156</v>
      </c>
      <c r="B13" s="60">
        <v>6310779</v>
      </c>
      <c r="C13" s="61">
        <v>8.0321488639621963E-2</v>
      </c>
      <c r="D13" s="191">
        <v>0.10045169494259776</v>
      </c>
      <c r="E13" s="192">
        <v>576062.03877147008</v>
      </c>
    </row>
    <row r="14" spans="1:5" s="64" customFormat="1" ht="18" customHeight="1" thickTop="1" x14ac:dyDescent="0.25">
      <c r="A14" s="63" t="s">
        <v>157</v>
      </c>
      <c r="B14" s="55">
        <v>5801530.7418611199</v>
      </c>
      <c r="C14" s="56">
        <v>6.6078063806467302E-3</v>
      </c>
      <c r="D14" s="115">
        <v>8.1175750616688802E-3</v>
      </c>
      <c r="E14" s="91">
        <v>46715.147552859969</v>
      </c>
    </row>
    <row r="15" spans="1:5" s="64" customFormat="1" ht="18" customHeight="1" x14ac:dyDescent="0.25">
      <c r="A15" s="63" t="s">
        <v>158</v>
      </c>
      <c r="B15" s="55">
        <v>5806240.3980497504</v>
      </c>
      <c r="C15" s="56">
        <v>-5.6731485239925883E-3</v>
      </c>
      <c r="D15" s="115">
        <v>4.689335070351186E-3</v>
      </c>
      <c r="E15" s="91">
        <v>27100.324224660173</v>
      </c>
    </row>
    <row r="16" spans="1:5" s="64" customFormat="1" ht="18" customHeight="1" x14ac:dyDescent="0.25">
      <c r="A16" s="63" t="s">
        <v>159</v>
      </c>
      <c r="B16" s="55">
        <v>5814780.9898394104</v>
      </c>
      <c r="C16" s="56">
        <v>1.8232554321251371E-4</v>
      </c>
      <c r="D16" s="115">
        <v>1.899397243358969E-3</v>
      </c>
      <c r="E16" s="91">
        <v>11023.640710060485</v>
      </c>
    </row>
    <row r="17" spans="1:5" s="64" customFormat="1" ht="18" customHeight="1" x14ac:dyDescent="0.25">
      <c r="A17" s="63" t="s">
        <v>166</v>
      </c>
      <c r="B17" s="55">
        <v>5805925.3147708904</v>
      </c>
      <c r="C17" s="56">
        <v>-7.9998631742469462E-2</v>
      </c>
      <c r="D17" s="115">
        <v>3.312033483941379E-3</v>
      </c>
      <c r="E17" s="91">
        <v>19165.940810070373</v>
      </c>
    </row>
    <row r="18" spans="1:5" s="64" customFormat="1" ht="18" customHeight="1" x14ac:dyDescent="0.25">
      <c r="A18" s="63" t="s">
        <v>167</v>
      </c>
      <c r="B18" s="55">
        <v>5789824.4358821101</v>
      </c>
      <c r="C18" s="56">
        <v>-2.0177960782905568E-3</v>
      </c>
      <c r="D18" s="115">
        <v>2.4858977982045172E-3</v>
      </c>
      <c r="E18" s="91">
        <v>14357.221232499927</v>
      </c>
    </row>
    <row r="19" spans="1:5" s="64" customFormat="1" ht="18" customHeight="1" x14ac:dyDescent="0.25">
      <c r="A19" s="63" t="s">
        <v>168</v>
      </c>
      <c r="B19" s="55">
        <v>5774859.0887868199</v>
      </c>
      <c r="C19" s="56">
        <v>-5.404755420301055E-3</v>
      </c>
      <c r="D19" s="115">
        <v>1.8155178179859455E-3</v>
      </c>
      <c r="E19" s="91">
        <v>10465.359525360167</v>
      </c>
    </row>
    <row r="20" spans="1:5" s="64" customFormat="1" ht="18" customHeight="1" x14ac:dyDescent="0.25">
      <c r="A20" s="63" t="s">
        <v>169</v>
      </c>
      <c r="B20" s="55">
        <v>5762070.90090473</v>
      </c>
      <c r="C20" s="56">
        <v>-9.0648450950748805E-3</v>
      </c>
      <c r="D20" s="115">
        <v>1.463291418992485E-3</v>
      </c>
      <c r="E20" s="91">
        <v>8419.2690607495606</v>
      </c>
    </row>
    <row r="21" spans="1:5" s="64" customFormat="1" ht="18" customHeight="1" x14ac:dyDescent="0.25">
      <c r="A21" s="63" t="s">
        <v>179</v>
      </c>
      <c r="B21" s="55">
        <v>5760499.9764386397</v>
      </c>
      <c r="C21" s="56">
        <v>-7.8239618785111986E-3</v>
      </c>
      <c r="D21" s="115">
        <v>5.39117439560588E-4</v>
      </c>
      <c r="E21" s="91">
        <v>3103.9126244597137</v>
      </c>
    </row>
    <row r="22" spans="1:5" s="64" customFormat="1" ht="18" customHeight="1" x14ac:dyDescent="0.25">
      <c r="A22" s="63" t="s">
        <v>180</v>
      </c>
      <c r="B22" s="55">
        <v>5745551.5968502397</v>
      </c>
      <c r="C22" s="56">
        <v>-7.6466634735057326E-3</v>
      </c>
      <c r="D22" s="115">
        <v>-3.6162872128653323E-4</v>
      </c>
      <c r="E22" s="91">
        <v>-2078.5081252902746</v>
      </c>
    </row>
    <row r="23" spans="1:5" s="64" customFormat="1" ht="18" customHeight="1" x14ac:dyDescent="0.25">
      <c r="A23" s="63" t="s">
        <v>181</v>
      </c>
      <c r="B23" s="55">
        <v>5731050.2138357302</v>
      </c>
      <c r="C23" s="56">
        <v>-7.5861374758311451E-3</v>
      </c>
      <c r="D23" s="115">
        <v>-1.2399640963279834E-3</v>
      </c>
      <c r="E23" s="91">
        <v>-7115.1189914997667</v>
      </c>
    </row>
    <row r="24" spans="1:5" s="64" customFormat="1" ht="18" customHeight="1" x14ac:dyDescent="0.25">
      <c r="A24" s="63" t="s">
        <v>182</v>
      </c>
      <c r="B24" s="55">
        <v>5716921.9134888798</v>
      </c>
      <c r="C24" s="56">
        <v>-7.8355487449418559E-3</v>
      </c>
      <c r="D24" s="115">
        <v>-2.1123521982967519E-3</v>
      </c>
      <c r="E24" s="91">
        <v>-12101.715657120571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65" t="s">
        <v>178</v>
      </c>
    </row>
    <row r="27" spans="1:5" ht="21.75" customHeight="1" x14ac:dyDescent="0.3">
      <c r="A27" s="37" t="s">
        <v>247</v>
      </c>
      <c r="B27" s="3"/>
      <c r="C27" s="3"/>
    </row>
    <row r="28" spans="1:5" ht="21.75" customHeight="1" x14ac:dyDescent="0.3">
      <c r="A28" s="37" t="s">
        <v>204</v>
      </c>
      <c r="B28" s="19"/>
      <c r="C28" s="19"/>
      <c r="D28" s="19"/>
    </row>
    <row r="29" spans="1:5" ht="21.75" customHeight="1" x14ac:dyDescent="0.3">
      <c r="A29" s="90" t="s">
        <v>205</v>
      </c>
    </row>
    <row r="30" spans="1:5" ht="21.75" customHeight="1" x14ac:dyDescent="0.3">
      <c r="A30" s="210" t="str">
        <f>Headings!F27</f>
        <v>Page 27</v>
      </c>
      <c r="B30" s="198"/>
      <c r="C30" s="198"/>
      <c r="D30" s="198"/>
      <c r="E30" s="20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17" customWidth="1"/>
    <col min="2" max="2" width="17.75" style="117" customWidth="1"/>
    <col min="3" max="3" width="10.75" style="117" customWidth="1"/>
    <col min="4" max="4" width="17.75" style="35" customWidth="1"/>
    <col min="5" max="5" width="17.75" style="118" customWidth="1"/>
    <col min="6" max="16384" width="10.75" style="118"/>
  </cols>
  <sheetData>
    <row r="1" spans="1:5" ht="23.25" customHeight="1" x14ac:dyDescent="0.3">
      <c r="A1" s="209" t="str">
        <f>Headings!E28</f>
        <v>July 2017 Penalties and Interest on Delinquent Property Taxes Forecast</v>
      </c>
      <c r="B1" s="212"/>
      <c r="C1" s="212"/>
      <c r="D1" s="212"/>
      <c r="E1" s="212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70" t="s">
        <v>107</v>
      </c>
      <c r="B5" s="50">
        <v>5362505.6099999901</v>
      </c>
      <c r="C5" s="62">
        <v>6.9749066296562523E-2</v>
      </c>
      <c r="D5" s="131">
        <v>0</v>
      </c>
      <c r="E5" s="132">
        <v>0</v>
      </c>
    </row>
    <row r="6" spans="1:5" s="64" customFormat="1" ht="18" customHeight="1" x14ac:dyDescent="0.25">
      <c r="A6" s="63" t="s">
        <v>21</v>
      </c>
      <c r="B6" s="55">
        <v>7440365.8200000003</v>
      </c>
      <c r="C6" s="56">
        <v>-7.727458539521026E-2</v>
      </c>
      <c r="D6" s="119">
        <v>0</v>
      </c>
      <c r="E6" s="120">
        <v>1.0244548320770264E-8</v>
      </c>
    </row>
    <row r="7" spans="1:5" s="64" customFormat="1" ht="18" customHeight="1" x14ac:dyDescent="0.25">
      <c r="A7" s="63" t="s">
        <v>8</v>
      </c>
      <c r="B7" s="55">
        <v>2564824</v>
      </c>
      <c r="C7" s="56">
        <v>-8.4596562688076471E-2</v>
      </c>
      <c r="D7" s="119">
        <v>0</v>
      </c>
      <c r="E7" s="120">
        <v>0</v>
      </c>
    </row>
    <row r="8" spans="1:5" s="64" customFormat="1" ht="18" customHeight="1" x14ac:dyDescent="0.25">
      <c r="A8" s="63" t="s">
        <v>20</v>
      </c>
      <c r="B8" s="55">
        <v>4668091</v>
      </c>
      <c r="C8" s="56">
        <v>-6.7427552277099179E-2</v>
      </c>
      <c r="D8" s="119">
        <v>0</v>
      </c>
      <c r="E8" s="120">
        <v>0</v>
      </c>
    </row>
    <row r="9" spans="1:5" s="64" customFormat="1" ht="18" customHeight="1" x14ac:dyDescent="0.25">
      <c r="A9" s="63" t="s">
        <v>25</v>
      </c>
      <c r="B9" s="55">
        <v>4753807.5199999902</v>
      </c>
      <c r="C9" s="56">
        <v>-0.11351001458439514</v>
      </c>
      <c r="D9" s="119">
        <v>0</v>
      </c>
      <c r="E9" s="120">
        <v>0</v>
      </c>
    </row>
    <row r="10" spans="1:5" s="64" customFormat="1" ht="18" customHeight="1" x14ac:dyDescent="0.25">
      <c r="A10" s="63" t="s">
        <v>133</v>
      </c>
      <c r="B10" s="55">
        <v>6771214.6099999901</v>
      </c>
      <c r="C10" s="56">
        <v>-8.9935256704892774E-2</v>
      </c>
      <c r="D10" s="119">
        <v>-1.5543122344752192E-15</v>
      </c>
      <c r="E10" s="184">
        <v>-1.0244548320770264E-8</v>
      </c>
    </row>
    <row r="11" spans="1:5" s="64" customFormat="1" ht="18" customHeight="1" x14ac:dyDescent="0.25">
      <c r="A11" s="63" t="s">
        <v>134</v>
      </c>
      <c r="B11" s="55">
        <v>2476507.27999999</v>
      </c>
      <c r="C11" s="56">
        <v>-3.443383249689258E-2</v>
      </c>
      <c r="D11" s="119">
        <v>-3.9968028886505635E-15</v>
      </c>
      <c r="E11" s="184">
        <v>-9.7788870334625244E-9</v>
      </c>
    </row>
    <row r="12" spans="1:5" s="64" customFormat="1" ht="18" customHeight="1" x14ac:dyDescent="0.25">
      <c r="A12" s="63" t="s">
        <v>24</v>
      </c>
      <c r="B12" s="55">
        <v>3561700</v>
      </c>
      <c r="C12" s="56">
        <v>-0.23701144643495597</v>
      </c>
      <c r="D12" s="119">
        <v>0</v>
      </c>
      <c r="E12" s="120">
        <v>0</v>
      </c>
    </row>
    <row r="13" spans="1:5" s="64" customFormat="1" ht="18" customHeight="1" x14ac:dyDescent="0.25">
      <c r="A13" s="63" t="s">
        <v>156</v>
      </c>
      <c r="B13" s="55">
        <v>4856544</v>
      </c>
      <c r="C13" s="56">
        <v>2.1611409289875816E-2</v>
      </c>
      <c r="D13" s="119">
        <v>1.6205529582664857E-2</v>
      </c>
      <c r="E13" s="120">
        <v>77447.785089139827</v>
      </c>
    </row>
    <row r="14" spans="1:5" s="64" customFormat="1" ht="18" customHeight="1" thickBot="1" x14ac:dyDescent="0.3">
      <c r="A14" s="80" t="s">
        <v>157</v>
      </c>
      <c r="B14" s="60">
        <v>6789384.1100000003</v>
      </c>
      <c r="C14" s="61">
        <v>2.683344281124489E-3</v>
      </c>
      <c r="D14" s="193">
        <v>8.5970309124713706E-2</v>
      </c>
      <c r="E14" s="194">
        <v>537478.27707515005</v>
      </c>
    </row>
    <row r="15" spans="1:5" s="64" customFormat="1" ht="18" customHeight="1" thickTop="1" x14ac:dyDescent="0.25">
      <c r="A15" s="63" t="s">
        <v>158</v>
      </c>
      <c r="B15" s="55">
        <v>2459332.7682902799</v>
      </c>
      <c r="C15" s="56">
        <v>-6.934973237676112E-3</v>
      </c>
      <c r="D15" s="119">
        <v>7.9244295227810735E-2</v>
      </c>
      <c r="E15" s="120">
        <v>180578.29243627004</v>
      </c>
    </row>
    <row r="16" spans="1:5" s="64" customFormat="1" ht="18" customHeight="1" x14ac:dyDescent="0.25">
      <c r="A16" s="63" t="s">
        <v>159</v>
      </c>
      <c r="B16" s="55">
        <v>3575579.0381303998</v>
      </c>
      <c r="C16" s="56">
        <v>3.8967454110114819E-3</v>
      </c>
      <c r="D16" s="119">
        <v>-5.5158709865546607E-2</v>
      </c>
      <c r="E16" s="120">
        <v>-208738.04820437031</v>
      </c>
    </row>
    <row r="17" spans="1:5" s="64" customFormat="1" ht="18" customHeight="1" x14ac:dyDescent="0.25">
      <c r="A17" s="63" t="s">
        <v>166</v>
      </c>
      <c r="B17" s="55">
        <v>4722617.1543220999</v>
      </c>
      <c r="C17" s="56">
        <v>-2.7576574139532184E-2</v>
      </c>
      <c r="D17" s="119">
        <v>0.10241873986063554</v>
      </c>
      <c r="E17" s="120">
        <v>438748.43587205</v>
      </c>
    </row>
    <row r="18" spans="1:5" s="64" customFormat="1" ht="18" customHeight="1" x14ac:dyDescent="0.25">
      <c r="A18" s="63" t="s">
        <v>167</v>
      </c>
      <c r="B18" s="55">
        <v>6380980.8759887395</v>
      </c>
      <c r="C18" s="56">
        <v>-6.0153207919070084E-2</v>
      </c>
      <c r="D18" s="119">
        <v>0.10537938613752429</v>
      </c>
      <c r="E18" s="120">
        <v>608319.51102018915</v>
      </c>
    </row>
    <row r="19" spans="1:5" s="64" customFormat="1" ht="18" customHeight="1" x14ac:dyDescent="0.25">
      <c r="A19" s="63" t="s">
        <v>168</v>
      </c>
      <c r="B19" s="55">
        <v>2541220.8099058801</v>
      </c>
      <c r="C19" s="56">
        <v>3.3296852980383207E-2</v>
      </c>
      <c r="D19" s="119">
        <v>5.4022913347687718E-2</v>
      </c>
      <c r="E19" s="120">
        <v>130247.78671543021</v>
      </c>
    </row>
    <row r="20" spans="1:5" s="64" customFormat="1" ht="18" customHeight="1" x14ac:dyDescent="0.25">
      <c r="A20" s="63" t="s">
        <v>169</v>
      </c>
      <c r="B20" s="55">
        <v>3817018.2384448401</v>
      </c>
      <c r="C20" s="56">
        <v>6.7524503790771684E-2</v>
      </c>
      <c r="D20" s="119">
        <v>-9.9256529685925576E-2</v>
      </c>
      <c r="E20" s="120">
        <v>-420612.52352327993</v>
      </c>
    </row>
    <row r="21" spans="1:5" s="64" customFormat="1" ht="18" customHeight="1" x14ac:dyDescent="0.25">
      <c r="A21" s="63" t="s">
        <v>179</v>
      </c>
      <c r="B21" s="55">
        <v>4514904.3279257901</v>
      </c>
      <c r="C21" s="56">
        <v>-4.3982567209838841E-2</v>
      </c>
      <c r="D21" s="119">
        <v>3.1279756883615173E-2</v>
      </c>
      <c r="E21" s="120">
        <v>136941.60947856028</v>
      </c>
    </row>
    <row r="22" spans="1:5" s="64" customFormat="1" ht="18" customHeight="1" x14ac:dyDescent="0.25">
      <c r="A22" s="63" t="s">
        <v>180</v>
      </c>
      <c r="B22" s="55">
        <v>6142438.9642418399</v>
      </c>
      <c r="C22" s="56">
        <v>-3.7383266990270836E-2</v>
      </c>
      <c r="D22" s="119">
        <v>4.0321466274326312E-2</v>
      </c>
      <c r="E22" s="120">
        <v>238072.70499354973</v>
      </c>
    </row>
    <row r="23" spans="1:5" s="64" customFormat="1" ht="18" customHeight="1" x14ac:dyDescent="0.25">
      <c r="A23" s="63" t="s">
        <v>181</v>
      </c>
      <c r="B23" s="55">
        <v>2556372.5097854999</v>
      </c>
      <c r="C23" s="56">
        <v>5.9623704561828639E-3</v>
      </c>
      <c r="D23" s="119">
        <v>3.3789644648842598E-2</v>
      </c>
      <c r="E23" s="120">
        <v>83555.604510880075</v>
      </c>
    </row>
    <row r="24" spans="1:5" s="64" customFormat="1" ht="18" customHeight="1" x14ac:dyDescent="0.25">
      <c r="A24" s="63" t="s">
        <v>182</v>
      </c>
      <c r="B24" s="55">
        <v>4083997.3022519499</v>
      </c>
      <c r="C24" s="56">
        <v>6.9944403492262275E-2</v>
      </c>
      <c r="D24" s="119">
        <v>-6.2827212445122682E-2</v>
      </c>
      <c r="E24" s="120">
        <v>-273787.46965469979</v>
      </c>
    </row>
    <row r="25" spans="1:5" ht="21.75" customHeight="1" x14ac:dyDescent="0.3">
      <c r="A25" s="32" t="s">
        <v>4</v>
      </c>
      <c r="B25" s="118"/>
      <c r="C25" s="118"/>
      <c r="D25" s="127"/>
    </row>
    <row r="26" spans="1:5" ht="21.75" customHeight="1" x14ac:dyDescent="0.3">
      <c r="A26" s="37" t="s">
        <v>238</v>
      </c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118"/>
      <c r="C28" s="118"/>
      <c r="D28" s="118"/>
    </row>
    <row r="29" spans="1:5" ht="21.75" customHeight="1" x14ac:dyDescent="0.3">
      <c r="A29" s="149"/>
    </row>
    <row r="30" spans="1:5" ht="21.75" customHeight="1" x14ac:dyDescent="0.3">
      <c r="A30" s="210" t="str">
        <f>Headings!F28</f>
        <v>Page 28</v>
      </c>
      <c r="B30" s="198"/>
      <c r="C30" s="198"/>
      <c r="D30" s="198"/>
      <c r="E30" s="20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Headings!E29</f>
        <v>July 2017 Current Expense Property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4" customFormat="1" ht="18" customHeight="1" x14ac:dyDescent="0.25">
      <c r="A7" s="54">
        <v>2009</v>
      </c>
      <c r="B7" s="55">
        <v>268539194</v>
      </c>
      <c r="C7" s="56" t="s">
        <v>93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274290793</v>
      </c>
      <c r="C8" s="56">
        <v>2.1418098841839761E-2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278152152</v>
      </c>
      <c r="C9" s="56">
        <v>1.4077610691074049E-2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284318327</v>
      </c>
      <c r="C10" s="56">
        <v>2.2168352664767355E-2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313137887</v>
      </c>
      <c r="C11" s="57">
        <v>0.10136370843234466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87">
        <v>320290885</v>
      </c>
      <c r="C12" s="67">
        <v>2.2842965661322268E-2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87">
        <v>327660659</v>
      </c>
      <c r="C13" s="67">
        <v>2.3009627638950869E-2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87">
        <v>336385866</v>
      </c>
      <c r="C14" s="67">
        <v>2.6628790366926447E-2</v>
      </c>
      <c r="D14" s="57">
        <v>0</v>
      </c>
      <c r="E14" s="58">
        <v>0</v>
      </c>
    </row>
    <row r="15" spans="1:5" s="64" customFormat="1" ht="18" customHeight="1" thickBot="1" x14ac:dyDescent="0.3">
      <c r="A15" s="59">
        <v>2017</v>
      </c>
      <c r="B15" s="86">
        <v>346643924</v>
      </c>
      <c r="C15" s="68">
        <v>3.0494913838026605E-2</v>
      </c>
      <c r="D15" s="57">
        <v>0</v>
      </c>
      <c r="E15" s="58">
        <v>0</v>
      </c>
    </row>
    <row r="16" spans="1:5" s="64" customFormat="1" ht="18" customHeight="1" thickTop="1" x14ac:dyDescent="0.25">
      <c r="A16" s="54">
        <v>2018</v>
      </c>
      <c r="B16" s="87">
        <v>355799465.3189742</v>
      </c>
      <c r="C16" s="67">
        <v>2.6411948068572499E-2</v>
      </c>
      <c r="D16" s="178">
        <v>4.9541765517968628E-4</v>
      </c>
      <c r="E16" s="179">
        <v>176182.05312287807</v>
      </c>
    </row>
    <row r="17" spans="1:5" s="64" customFormat="1" ht="18" customHeight="1" x14ac:dyDescent="0.25">
      <c r="A17" s="54">
        <v>2019</v>
      </c>
      <c r="B17" s="87">
        <v>364626365.07449824</v>
      </c>
      <c r="C17" s="67">
        <v>2.4808636931510586E-2</v>
      </c>
      <c r="D17" s="57">
        <v>9.2535524347070464E-5</v>
      </c>
      <c r="E17" s="58">
        <v>33737.769940674305</v>
      </c>
    </row>
    <row r="18" spans="1:5" s="64" customFormat="1" ht="18" customHeight="1" x14ac:dyDescent="0.25">
      <c r="A18" s="54">
        <v>2020</v>
      </c>
      <c r="B18" s="87">
        <v>372940245.84276885</v>
      </c>
      <c r="C18" s="67">
        <v>2.2801096038603808E-2</v>
      </c>
      <c r="D18" s="57">
        <v>-6.15181901893469E-4</v>
      </c>
      <c r="E18" s="58">
        <v>-229567.31538784504</v>
      </c>
    </row>
    <row r="19" spans="1:5" s="64" customFormat="1" ht="18" customHeight="1" x14ac:dyDescent="0.25">
      <c r="A19" s="54">
        <v>2021</v>
      </c>
      <c r="B19" s="87">
        <v>381125787.85026342</v>
      </c>
      <c r="C19" s="67">
        <v>2.1948668985823483E-2</v>
      </c>
      <c r="D19" s="57">
        <v>-1.5502007770167303E-3</v>
      </c>
      <c r="E19" s="58">
        <v>-591738.80642408133</v>
      </c>
    </row>
    <row r="20" spans="1:5" s="64" customFormat="1" ht="18" customHeight="1" x14ac:dyDescent="0.25">
      <c r="A20" s="54">
        <v>2022</v>
      </c>
      <c r="B20" s="87">
        <v>389361632.9751513</v>
      </c>
      <c r="C20" s="67">
        <v>2.1609257067967125E-2</v>
      </c>
      <c r="D20" s="57">
        <v>-2.6069550456429003E-3</v>
      </c>
      <c r="E20" s="58">
        <v>-1017701.3753998876</v>
      </c>
    </row>
    <row r="21" spans="1:5" s="64" customFormat="1" ht="18" customHeight="1" x14ac:dyDescent="0.25">
      <c r="A21" s="54">
        <v>2023</v>
      </c>
      <c r="B21" s="87">
        <v>397641454.04557979</v>
      </c>
      <c r="C21" s="67">
        <v>2.1265118001384753E-2</v>
      </c>
      <c r="D21" s="57">
        <v>-3.6265624227980187E-3</v>
      </c>
      <c r="E21" s="58">
        <v>-1447320.3525929451</v>
      </c>
    </row>
    <row r="22" spans="1:5" s="64" customFormat="1" ht="18" customHeight="1" x14ac:dyDescent="0.25">
      <c r="A22" s="54">
        <v>2024</v>
      </c>
      <c r="B22" s="87">
        <v>406015690.200046</v>
      </c>
      <c r="C22" s="67">
        <v>2.1059766453590978E-2</v>
      </c>
      <c r="D22" s="57">
        <v>-4.685817049931762E-3</v>
      </c>
      <c r="E22" s="58">
        <v>-1911472.0520109534</v>
      </c>
    </row>
    <row r="23" spans="1:5" s="64" customFormat="1" ht="18" customHeight="1" x14ac:dyDescent="0.25">
      <c r="A23" s="54">
        <v>2025</v>
      </c>
      <c r="B23" s="87">
        <v>414514397.30566508</v>
      </c>
      <c r="C23" s="67">
        <v>2.0931967189326439E-2</v>
      </c>
      <c r="D23" s="57">
        <v>-5.7065712060453411E-3</v>
      </c>
      <c r="E23" s="58">
        <v>-2379032.0398928523</v>
      </c>
    </row>
    <row r="24" spans="1:5" s="64" customFormat="1" ht="18" customHeight="1" x14ac:dyDescent="0.25">
      <c r="A24" s="54">
        <v>2026</v>
      </c>
      <c r="B24" s="87">
        <v>423135179.17743582</v>
      </c>
      <c r="C24" s="67">
        <v>2.079730385194245E-2</v>
      </c>
      <c r="D24" s="57">
        <v>-6.7007479607469334E-3</v>
      </c>
      <c r="E24" s="58">
        <v>-2854449.1332018375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136</v>
      </c>
      <c r="B26" s="3"/>
      <c r="C26" s="3"/>
    </row>
    <row r="27" spans="1:5" ht="21.75" customHeight="1" x14ac:dyDescent="0.3">
      <c r="A27" s="37" t="s">
        <v>228</v>
      </c>
      <c r="B27" s="3"/>
      <c r="C27" s="3"/>
    </row>
    <row r="28" spans="1:5" ht="21.75" customHeight="1" x14ac:dyDescent="0.3">
      <c r="A28" s="37" t="s">
        <v>213</v>
      </c>
      <c r="B28" s="3"/>
      <c r="C28" s="3"/>
    </row>
    <row r="29" spans="1:5" ht="21.75" customHeight="1" x14ac:dyDescent="0.3">
      <c r="A29" s="90" t="s">
        <v>177</v>
      </c>
      <c r="B29" s="19"/>
      <c r="C29" s="19"/>
    </row>
    <row r="30" spans="1:5" ht="21.75" customHeight="1" x14ac:dyDescent="0.3">
      <c r="A30" s="197" t="str">
        <f>Headings!F29</f>
        <v>Page 29</v>
      </c>
      <c r="B30" s="198"/>
      <c r="C30" s="198"/>
      <c r="D30" s="198"/>
      <c r="E30" s="205"/>
    </row>
    <row r="34" spans="1:2" ht="21.75" customHeight="1" x14ac:dyDescent="0.3">
      <c r="A34" s="37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204" t="str">
        <f>Headings!E3</f>
        <v>July 2017 Unincorporated Assessed Value Forecast</v>
      </c>
      <c r="B1" s="205"/>
      <c r="C1" s="205"/>
      <c r="D1" s="205"/>
      <c r="E1" s="205"/>
    </row>
    <row r="2" spans="1:6" ht="21.75" customHeight="1" x14ac:dyDescent="0.3">
      <c r="A2" s="204" t="s">
        <v>99</v>
      </c>
      <c r="B2" s="205"/>
      <c r="C2" s="205"/>
      <c r="D2" s="205"/>
      <c r="E2" s="205"/>
    </row>
    <row r="4" spans="1:6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6" ht="18" customHeight="1" x14ac:dyDescent="0.3">
      <c r="A5" s="49">
        <v>2007</v>
      </c>
      <c r="B5" s="50">
        <v>45145645420</v>
      </c>
      <c r="C5" s="93" t="s">
        <v>93</v>
      </c>
      <c r="D5" s="62">
        <v>0</v>
      </c>
      <c r="E5" s="53">
        <v>0</v>
      </c>
    </row>
    <row r="6" spans="1:6" ht="18" customHeight="1" x14ac:dyDescent="0.3">
      <c r="A6" s="54">
        <v>2008</v>
      </c>
      <c r="B6" s="55">
        <v>50369419770</v>
      </c>
      <c r="C6" s="56">
        <v>0.11570937354870137</v>
      </c>
      <c r="D6" s="57">
        <v>0</v>
      </c>
      <c r="E6" s="58">
        <v>0</v>
      </c>
    </row>
    <row r="7" spans="1:6" ht="18" customHeight="1" x14ac:dyDescent="0.3">
      <c r="A7" s="54">
        <v>2009</v>
      </c>
      <c r="B7" s="55">
        <v>52536624390</v>
      </c>
      <c r="C7" s="56">
        <v>4.3026197837815694E-2</v>
      </c>
      <c r="D7" s="57">
        <v>0</v>
      </c>
      <c r="E7" s="58">
        <v>0</v>
      </c>
    </row>
    <row r="8" spans="1:6" ht="18" customHeight="1" x14ac:dyDescent="0.3">
      <c r="A8" s="54">
        <v>2010</v>
      </c>
      <c r="B8" s="55">
        <v>43743564380</v>
      </c>
      <c r="C8" s="56">
        <v>-0.16737009870915309</v>
      </c>
      <c r="D8" s="57">
        <v>0</v>
      </c>
      <c r="E8" s="58">
        <v>0</v>
      </c>
    </row>
    <row r="9" spans="1:6" ht="18" customHeight="1" x14ac:dyDescent="0.3">
      <c r="A9" s="54">
        <v>2011</v>
      </c>
      <c r="B9" s="55">
        <v>39449376049.999992</v>
      </c>
      <c r="C9" s="56">
        <v>-9.8167316515326175E-2</v>
      </c>
      <c r="D9" s="57">
        <v>0</v>
      </c>
      <c r="E9" s="58">
        <v>0</v>
      </c>
    </row>
    <row r="10" spans="1:6" ht="18" customHeight="1" x14ac:dyDescent="0.3">
      <c r="A10" s="54">
        <v>2012</v>
      </c>
      <c r="B10" s="55">
        <v>32758485327</v>
      </c>
      <c r="C10" s="56">
        <v>-0.16960701012151991</v>
      </c>
      <c r="D10" s="57">
        <v>0</v>
      </c>
      <c r="E10" s="58">
        <v>0</v>
      </c>
    </row>
    <row r="11" spans="1:6" ht="18" customHeight="1" x14ac:dyDescent="0.3">
      <c r="A11" s="63">
        <v>2013</v>
      </c>
      <c r="B11" s="55">
        <v>30016733777.777802</v>
      </c>
      <c r="C11" s="57">
        <v>-8.3695919449682465E-2</v>
      </c>
      <c r="D11" s="57">
        <v>0</v>
      </c>
      <c r="E11" s="58">
        <v>0</v>
      </c>
      <c r="F11" s="46"/>
    </row>
    <row r="12" spans="1:6" ht="18" customHeight="1" x14ac:dyDescent="0.3">
      <c r="A12" s="54">
        <v>2014</v>
      </c>
      <c r="B12" s="55">
        <v>31876016756</v>
      </c>
      <c r="C12" s="56">
        <v>6.1941548737014074E-2</v>
      </c>
      <c r="D12" s="57">
        <v>0</v>
      </c>
      <c r="E12" s="58">
        <v>0</v>
      </c>
    </row>
    <row r="13" spans="1:6" ht="18" customHeight="1" x14ac:dyDescent="0.3">
      <c r="A13" s="54">
        <v>2015</v>
      </c>
      <c r="B13" s="55">
        <v>36080918262</v>
      </c>
      <c r="C13" s="56">
        <v>0.13191427078819418</v>
      </c>
      <c r="D13" s="57">
        <v>0</v>
      </c>
      <c r="E13" s="58">
        <v>0</v>
      </c>
    </row>
    <row r="14" spans="1:6" ht="18" customHeight="1" x14ac:dyDescent="0.3">
      <c r="A14" s="54">
        <v>2016</v>
      </c>
      <c r="B14" s="55">
        <v>36633108444.444504</v>
      </c>
      <c r="C14" s="56">
        <v>1.5304216440246821E-2</v>
      </c>
      <c r="D14" s="57">
        <v>0</v>
      </c>
      <c r="E14" s="58">
        <v>0</v>
      </c>
    </row>
    <row r="15" spans="1:6" ht="18" customHeight="1" thickBot="1" x14ac:dyDescent="0.35">
      <c r="A15" s="59">
        <v>2017</v>
      </c>
      <c r="B15" s="60">
        <v>39044967515</v>
      </c>
      <c r="C15" s="61">
        <v>6.5838231396966318E-2</v>
      </c>
      <c r="D15" s="57">
        <v>0</v>
      </c>
      <c r="E15" s="58">
        <v>0</v>
      </c>
    </row>
    <row r="16" spans="1:6" ht="18" customHeight="1" thickTop="1" x14ac:dyDescent="0.3">
      <c r="A16" s="54">
        <v>2018</v>
      </c>
      <c r="B16" s="55">
        <v>42905057452.630867</v>
      </c>
      <c r="C16" s="56">
        <v>9.8862675097576291E-2</v>
      </c>
      <c r="D16" s="178">
        <v>3.8316216702285466E-2</v>
      </c>
      <c r="E16" s="179">
        <v>1583293656.1467438</v>
      </c>
    </row>
    <row r="17" spans="1:5" ht="18" customHeight="1" x14ac:dyDescent="0.3">
      <c r="A17" s="54">
        <v>2019</v>
      </c>
      <c r="B17" s="55">
        <v>46074500699.223343</v>
      </c>
      <c r="C17" s="56">
        <v>7.3871087344229425E-2</v>
      </c>
      <c r="D17" s="57">
        <v>7.4594288349242088E-2</v>
      </c>
      <c r="E17" s="58">
        <v>3198318312.2859039</v>
      </c>
    </row>
    <row r="18" spans="1:5" ht="18" customHeight="1" x14ac:dyDescent="0.3">
      <c r="A18" s="54">
        <v>2020</v>
      </c>
      <c r="B18" s="55">
        <v>46146740545.057854</v>
      </c>
      <c r="C18" s="56">
        <v>1.5678921038362326E-3</v>
      </c>
      <c r="D18" s="57">
        <v>5.2344154497058426E-2</v>
      </c>
      <c r="E18" s="58">
        <v>2295363267.1439209</v>
      </c>
    </row>
    <row r="19" spans="1:5" ht="18" customHeight="1" x14ac:dyDescent="0.3">
      <c r="A19" s="54">
        <v>2021</v>
      </c>
      <c r="B19" s="55">
        <v>43020406737.328316</v>
      </c>
      <c r="C19" s="56">
        <v>-6.7747662582517076E-2</v>
      </c>
      <c r="D19" s="57">
        <v>-6.2106678909894519E-3</v>
      </c>
      <c r="E19" s="58">
        <v>-268855229.32089996</v>
      </c>
    </row>
    <row r="20" spans="1:5" ht="18" customHeight="1" x14ac:dyDescent="0.3">
      <c r="A20" s="54">
        <v>2022</v>
      </c>
      <c r="B20" s="55">
        <v>44732668099.970215</v>
      </c>
      <c r="C20" s="56">
        <v>3.980114305047211E-2</v>
      </c>
      <c r="D20" s="57">
        <v>9.2887796836103931E-2</v>
      </c>
      <c r="E20" s="58">
        <v>3801963018.011467</v>
      </c>
    </row>
    <row r="21" spans="1:5" ht="18" customHeight="1" x14ac:dyDescent="0.3">
      <c r="A21" s="54">
        <v>2023</v>
      </c>
      <c r="B21" s="55">
        <v>46591683380.500191</v>
      </c>
      <c r="C21" s="56">
        <v>4.1558336658465755E-2</v>
      </c>
      <c r="D21" s="57">
        <v>9.3308299886666113E-2</v>
      </c>
      <c r="E21" s="58">
        <v>3976363085.8221436</v>
      </c>
    </row>
    <row r="22" spans="1:5" ht="18" customHeight="1" x14ac:dyDescent="0.3">
      <c r="A22" s="54">
        <v>2024</v>
      </c>
      <c r="B22" s="55">
        <v>48296896977.128922</v>
      </c>
      <c r="C22" s="56">
        <v>3.6599098227526383E-2</v>
      </c>
      <c r="D22" s="57">
        <v>9.1781747880115505E-2</v>
      </c>
      <c r="E22" s="58">
        <v>4060127979.1989212</v>
      </c>
    </row>
    <row r="23" spans="1:5" ht="18" customHeight="1" x14ac:dyDescent="0.3">
      <c r="A23" s="54">
        <v>2025</v>
      </c>
      <c r="B23" s="55">
        <v>50124619913.13295</v>
      </c>
      <c r="C23" s="56">
        <v>3.7843485822071532E-2</v>
      </c>
      <c r="D23" s="57">
        <v>9.1186209852861078E-2</v>
      </c>
      <c r="E23" s="58">
        <v>4188720558.3455505</v>
      </c>
    </row>
    <row r="24" spans="1:5" s="171" customFormat="1" ht="18" customHeight="1" x14ac:dyDescent="0.3">
      <c r="A24" s="54">
        <v>2026</v>
      </c>
      <c r="B24" s="55">
        <v>51932605575.488998</v>
      </c>
      <c r="C24" s="56">
        <v>3.6069812908094301E-2</v>
      </c>
      <c r="D24" s="57">
        <v>8.9189711155778006E-2</v>
      </c>
      <c r="E24" s="58">
        <v>4252568715.4442368</v>
      </c>
    </row>
    <row r="25" spans="1:5" s="127" customFormat="1" ht="21.75" customHeight="1" x14ac:dyDescent="0.3">
      <c r="A25" s="32" t="s">
        <v>4</v>
      </c>
      <c r="B25" s="124"/>
      <c r="C25" s="56"/>
      <c r="D25" s="56"/>
      <c r="E25" s="89"/>
    </row>
    <row r="26" spans="1:5" ht="21.75" customHeight="1" x14ac:dyDescent="0.3">
      <c r="A26" s="33" t="s">
        <v>170</v>
      </c>
      <c r="B26" s="3"/>
      <c r="C26" s="3"/>
    </row>
    <row r="27" spans="1:5" ht="21.75" customHeight="1" x14ac:dyDescent="0.3">
      <c r="A27" s="37" t="s">
        <v>217</v>
      </c>
      <c r="B27" s="3"/>
      <c r="C27" s="3"/>
    </row>
    <row r="28" spans="1:5" ht="21.75" customHeight="1" x14ac:dyDescent="0.3">
      <c r="A28" s="151"/>
      <c r="B28" s="3"/>
      <c r="C28" s="3"/>
    </row>
    <row r="29" spans="1:5" ht="21.75" customHeight="1" x14ac:dyDescent="0.3">
      <c r="A29" s="149"/>
      <c r="B29" s="3"/>
      <c r="C29" s="3"/>
    </row>
    <row r="30" spans="1:5" ht="21.75" customHeight="1" x14ac:dyDescent="0.3">
      <c r="A30" s="197" t="str">
        <f>Headings!F3</f>
        <v>Page 3</v>
      </c>
      <c r="B30" s="198"/>
      <c r="C30" s="198"/>
      <c r="D30" s="198"/>
      <c r="E30" s="205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Headings!E30</f>
        <v>July 2017 Dev. Disabilities &amp; Mental Health Property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5148117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5328411</v>
      </c>
      <c r="C6" s="56">
        <v>3.5021348582404022E-2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5509017</v>
      </c>
      <c r="C7" s="56">
        <v>3.3894907881542924E-2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5640234</v>
      </c>
      <c r="C8" s="56">
        <v>2.3818586873120884E-2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5737359</v>
      </c>
      <c r="C9" s="56">
        <v>1.7220030232788286E-2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5838960</v>
      </c>
      <c r="C10" s="56">
        <v>1.7708670487588396E-2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5944036</v>
      </c>
      <c r="C11" s="57">
        <v>1.7995670461863122E-2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6068166</v>
      </c>
      <c r="C12" s="56">
        <v>2.0883117127823647E-2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6196773</v>
      </c>
      <c r="C13" s="56">
        <v>2.1193718167894504E-2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6366874</v>
      </c>
      <c r="C14" s="56">
        <v>2.7449932408368127E-2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6554111</v>
      </c>
      <c r="C15" s="56">
        <v>2.9407995195130265E-2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6733159.4052128978</v>
      </c>
      <c r="C16" s="177">
        <v>2.7318488382771955E-2</v>
      </c>
      <c r="D16" s="178">
        <v>4.2198516928504404E-4</v>
      </c>
      <c r="E16" s="179">
        <v>2840.0949334902689</v>
      </c>
    </row>
    <row r="17" spans="1:5" s="64" customFormat="1" ht="18" customHeight="1" x14ac:dyDescent="0.25">
      <c r="A17" s="54">
        <v>2019</v>
      </c>
      <c r="B17" s="55">
        <v>6899062.1637913557</v>
      </c>
      <c r="C17" s="56">
        <v>2.4639660016071208E-2</v>
      </c>
      <c r="D17" s="57">
        <v>-3.9918948900430351E-5</v>
      </c>
      <c r="E17" s="58">
        <v>-275.41430422663689</v>
      </c>
    </row>
    <row r="18" spans="1:5" s="64" customFormat="1" ht="18" customHeight="1" x14ac:dyDescent="0.25">
      <c r="A18" s="54">
        <v>2020</v>
      </c>
      <c r="B18" s="55">
        <v>7055632.7047504894</v>
      </c>
      <c r="C18" s="56">
        <v>2.2694467340919067E-2</v>
      </c>
      <c r="D18" s="57">
        <v>-7.7671350239794101E-4</v>
      </c>
      <c r="E18" s="58">
        <v>-5484.4650477962568</v>
      </c>
    </row>
    <row r="19" spans="1:5" s="64" customFormat="1" ht="18" customHeight="1" x14ac:dyDescent="0.25">
      <c r="A19" s="54">
        <v>2021</v>
      </c>
      <c r="B19" s="55">
        <v>7209832.0595323248</v>
      </c>
      <c r="C19" s="56">
        <v>2.1854787690126498E-2</v>
      </c>
      <c r="D19" s="57">
        <v>-1.7150396409212343E-3</v>
      </c>
      <c r="E19" s="58">
        <v>-12386.390937949531</v>
      </c>
    </row>
    <row r="20" spans="1:5" s="64" customFormat="1" ht="18" customHeight="1" x14ac:dyDescent="0.25">
      <c r="A20" s="54">
        <v>2022</v>
      </c>
      <c r="B20" s="55">
        <v>7364809.7330689384</v>
      </c>
      <c r="C20" s="56">
        <v>2.1495323643733633E-2</v>
      </c>
      <c r="D20" s="57">
        <v>-2.7654357272842711E-3</v>
      </c>
      <c r="E20" s="58">
        <v>-20423.387526016682</v>
      </c>
    </row>
    <row r="21" spans="1:5" s="64" customFormat="1" ht="18" customHeight="1" x14ac:dyDescent="0.25">
      <c r="A21" s="54">
        <v>2023</v>
      </c>
      <c r="B21" s="55">
        <v>7520534.3015320245</v>
      </c>
      <c r="C21" s="56">
        <v>2.1144411615124703E-2</v>
      </c>
      <c r="D21" s="57">
        <v>-3.7892752146486686E-3</v>
      </c>
      <c r="E21" s="58">
        <v>-28605.769362552091</v>
      </c>
    </row>
    <row r="22" spans="1:5" s="64" customFormat="1" ht="18" customHeight="1" x14ac:dyDescent="0.25">
      <c r="A22" s="54">
        <v>2024</v>
      </c>
      <c r="B22" s="55">
        <v>7678080.5218741167</v>
      </c>
      <c r="C22" s="56">
        <v>2.0948806830120903E-2</v>
      </c>
      <c r="D22" s="57">
        <v>-4.8506590911957526E-3</v>
      </c>
      <c r="E22" s="58">
        <v>-37425.288401788101</v>
      </c>
    </row>
    <row r="23" spans="1:5" s="64" customFormat="1" ht="18" customHeight="1" x14ac:dyDescent="0.25">
      <c r="A23" s="54">
        <v>2025</v>
      </c>
      <c r="B23" s="55">
        <v>7837891.9837157251</v>
      </c>
      <c r="C23" s="56">
        <v>2.081398617614405E-2</v>
      </c>
      <c r="D23" s="57">
        <v>-5.8704261744481068E-3</v>
      </c>
      <c r="E23" s="58">
        <v>-46283.4699471239</v>
      </c>
    </row>
    <row r="24" spans="1:5" s="64" customFormat="1" ht="18" customHeight="1" x14ac:dyDescent="0.25">
      <c r="A24" s="54">
        <v>2026</v>
      </c>
      <c r="B24" s="55">
        <v>7999983.507683523</v>
      </c>
      <c r="C24" s="56">
        <v>2.0680499846714495E-2</v>
      </c>
      <c r="D24" s="57">
        <v>-6.8613095014551373E-3</v>
      </c>
      <c r="E24" s="58">
        <v>-55269.584578563459</v>
      </c>
    </row>
    <row r="25" spans="1:5" ht="21.75" customHeight="1" x14ac:dyDescent="0.3">
      <c r="A25" s="32" t="s">
        <v>4</v>
      </c>
      <c r="B25" s="3"/>
      <c r="C25" s="19"/>
    </row>
    <row r="26" spans="1:5" ht="21.75" customHeight="1" x14ac:dyDescent="0.3">
      <c r="A26" s="33" t="s">
        <v>136</v>
      </c>
      <c r="B26" s="3"/>
      <c r="C26" s="3"/>
    </row>
    <row r="27" spans="1:5" ht="21.75" customHeight="1" x14ac:dyDescent="0.3">
      <c r="A27" s="33"/>
      <c r="B27" s="3"/>
      <c r="C27" s="3"/>
    </row>
    <row r="28" spans="1:5" ht="21.75" customHeight="1" x14ac:dyDescent="0.3">
      <c r="A28" s="152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Headings!F30</f>
        <v>Page 30</v>
      </c>
      <c r="B30" s="198"/>
      <c r="C30" s="198"/>
      <c r="D30" s="198"/>
      <c r="E30" s="205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Headings!E31</f>
        <v>July 2017 Veterans Aid Property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2316652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2397784</v>
      </c>
      <c r="C6" s="56">
        <v>3.5021228911377378E-2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2479057</v>
      </c>
      <c r="C7" s="56">
        <v>3.3895046426200226E-2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2538104</v>
      </c>
      <c r="C8" s="56">
        <v>2.3818330921798081E-2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2556438</v>
      </c>
      <c r="C9" s="56">
        <v>7.2235022678346361E-3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2601709</v>
      </c>
      <c r="C10" s="56">
        <v>1.7708624265481809E-2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2648529</v>
      </c>
      <c r="C11" s="57">
        <v>1.7995863488191821E-2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2703839</v>
      </c>
      <c r="C12" s="56">
        <v>2.088329030945113E-2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2761143</v>
      </c>
      <c r="C13" s="56">
        <v>2.1193569587538263E-2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2836936</v>
      </c>
      <c r="C14" s="56">
        <v>2.7449864059920115E-2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2920364</v>
      </c>
      <c r="C15" s="56">
        <v>2.9407783608794924E-2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3000143.9300074656</v>
      </c>
      <c r="C16" s="177">
        <v>2.7318488382771955E-2</v>
      </c>
      <c r="D16" s="178">
        <v>4.2198516928504404E-4</v>
      </c>
      <c r="E16" s="179">
        <v>1265.4822294511832</v>
      </c>
    </row>
    <row r="17" spans="1:5" s="64" customFormat="1" ht="18" customHeight="1" x14ac:dyDescent="0.25">
      <c r="A17" s="54">
        <v>2019</v>
      </c>
      <c r="B17" s="55">
        <v>3074066.4564421293</v>
      </c>
      <c r="C17" s="56">
        <v>2.4639660016071208E-2</v>
      </c>
      <c r="D17" s="57">
        <v>-3.9918948900097284E-5</v>
      </c>
      <c r="E17" s="58">
        <v>-122.7184005798772</v>
      </c>
    </row>
    <row r="18" spans="1:5" s="64" customFormat="1" ht="18" customHeight="1" x14ac:dyDescent="0.25">
      <c r="A18" s="54">
        <v>2020</v>
      </c>
      <c r="B18" s="55">
        <v>3143830.75724167</v>
      </c>
      <c r="C18" s="56">
        <v>2.2694467340919067E-2</v>
      </c>
      <c r="D18" s="57">
        <v>-7.7671350239760795E-4</v>
      </c>
      <c r="E18" s="58">
        <v>-2443.7538950494491</v>
      </c>
    </row>
    <row r="19" spans="1:5" s="64" customFormat="1" ht="18" customHeight="1" x14ac:dyDescent="0.25">
      <c r="A19" s="54">
        <v>2021</v>
      </c>
      <c r="B19" s="55">
        <v>3212538.5109748766</v>
      </c>
      <c r="C19" s="56">
        <v>2.1854787690126498E-2</v>
      </c>
      <c r="D19" s="57">
        <v>-1.7150396409209012E-3</v>
      </c>
      <c r="E19" s="58">
        <v>-5519.096363352146</v>
      </c>
    </row>
    <row r="20" spans="1:5" s="64" customFormat="1" ht="18" customHeight="1" x14ac:dyDescent="0.25">
      <c r="A20" s="54">
        <v>2022</v>
      </c>
      <c r="B20" s="55">
        <v>3281593.0659862398</v>
      </c>
      <c r="C20" s="56">
        <v>2.1495323643733633E-2</v>
      </c>
      <c r="D20" s="57">
        <v>-2.765435727283827E-3</v>
      </c>
      <c r="E20" s="58">
        <v>-9100.2007273021154</v>
      </c>
    </row>
    <row r="21" spans="1:5" s="64" customFormat="1" ht="18" customHeight="1" x14ac:dyDescent="0.25">
      <c r="A21" s="54">
        <v>2023</v>
      </c>
      <c r="B21" s="55">
        <v>3350980.4205267918</v>
      </c>
      <c r="C21" s="56">
        <v>2.1144411615124703E-2</v>
      </c>
      <c r="D21" s="57">
        <v>-3.7892752146482245E-3</v>
      </c>
      <c r="E21" s="58">
        <v>-12746.085478059482</v>
      </c>
    </row>
    <row r="22" spans="1:5" s="64" customFormat="1" ht="18" customHeight="1" x14ac:dyDescent="0.25">
      <c r="A22" s="54">
        <v>2024</v>
      </c>
      <c r="B22" s="55">
        <v>3421179.4620479248</v>
      </c>
      <c r="C22" s="56">
        <v>2.0948806830120903E-2</v>
      </c>
      <c r="D22" s="57">
        <v>-4.8506590911953085E-3</v>
      </c>
      <c r="E22" s="58">
        <v>-16675.864192442037</v>
      </c>
    </row>
    <row r="23" spans="1:5" s="64" customFormat="1" ht="18" customHeight="1" x14ac:dyDescent="0.25">
      <c r="A23" s="54">
        <v>2025</v>
      </c>
      <c r="B23" s="55">
        <v>3492387.8440770982</v>
      </c>
      <c r="C23" s="56">
        <v>2.081398617614405E-2</v>
      </c>
      <c r="D23" s="57">
        <v>-5.8704261744476627E-3</v>
      </c>
      <c r="E23" s="58">
        <v>-20622.870047310833</v>
      </c>
    </row>
    <row r="24" spans="1:5" s="64" customFormat="1" ht="18" customHeight="1" x14ac:dyDescent="0.25">
      <c r="A24" s="54">
        <v>2026</v>
      </c>
      <c r="B24" s="55">
        <v>3564612.1703512021</v>
      </c>
      <c r="C24" s="56">
        <v>2.0680499846714495E-2</v>
      </c>
      <c r="D24" s="57">
        <v>-6.8613095014545822E-3</v>
      </c>
      <c r="E24" s="58">
        <v>-24626.879999160767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Headings!F31</f>
        <v>Page 31</v>
      </c>
      <c r="B30" s="198"/>
      <c r="C30" s="198"/>
      <c r="D30" s="198"/>
      <c r="E30" s="205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Headings!E32</f>
        <v>July 2017 Inter County River Improvement Property Tax Forecast</v>
      </c>
      <c r="B1" s="204"/>
      <c r="C1" s="204"/>
      <c r="D1" s="204"/>
      <c r="E1" s="205"/>
    </row>
    <row r="2" spans="1:5" ht="21.75" customHeight="1" x14ac:dyDescent="0.3">
      <c r="A2" s="204" t="s">
        <v>99</v>
      </c>
      <c r="B2" s="204"/>
      <c r="C2" s="204"/>
      <c r="D2" s="204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50000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50000</v>
      </c>
      <c r="C6" s="56">
        <v>0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50000</v>
      </c>
      <c r="C7" s="56">
        <v>0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50000</v>
      </c>
      <c r="C8" s="56">
        <v>0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50000</v>
      </c>
      <c r="C9" s="56">
        <v>0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50000</v>
      </c>
      <c r="C10" s="56">
        <v>0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50000</v>
      </c>
      <c r="C11" s="57">
        <v>0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50000</v>
      </c>
      <c r="C12" s="56">
        <v>0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49873</v>
      </c>
      <c r="C13" s="56">
        <v>-2.5399999999999867E-3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50000</v>
      </c>
      <c r="C14" s="56">
        <v>2.546468028793214E-3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50000</v>
      </c>
      <c r="C15" s="56">
        <v>0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50000</v>
      </c>
      <c r="C16" s="177">
        <v>0</v>
      </c>
      <c r="D16" s="178">
        <v>0</v>
      </c>
      <c r="E16" s="179">
        <v>0</v>
      </c>
    </row>
    <row r="17" spans="1:5" s="64" customFormat="1" ht="18" customHeight="1" x14ac:dyDescent="0.25">
      <c r="A17" s="54">
        <v>2019</v>
      </c>
      <c r="B17" s="55">
        <v>50000</v>
      </c>
      <c r="C17" s="56">
        <v>0</v>
      </c>
      <c r="D17" s="57">
        <v>0</v>
      </c>
      <c r="E17" s="58">
        <v>0</v>
      </c>
    </row>
    <row r="18" spans="1:5" s="64" customFormat="1" ht="18" customHeight="1" x14ac:dyDescent="0.25">
      <c r="A18" s="54">
        <v>2020</v>
      </c>
      <c r="B18" s="55">
        <v>50000</v>
      </c>
      <c r="C18" s="56">
        <v>0</v>
      </c>
      <c r="D18" s="57">
        <v>0</v>
      </c>
      <c r="E18" s="58">
        <v>0</v>
      </c>
    </row>
    <row r="19" spans="1:5" s="64" customFormat="1" ht="18" customHeight="1" x14ac:dyDescent="0.25">
      <c r="A19" s="54">
        <v>2021</v>
      </c>
      <c r="B19" s="55">
        <v>50000</v>
      </c>
      <c r="C19" s="56">
        <v>0</v>
      </c>
      <c r="D19" s="57">
        <v>0</v>
      </c>
      <c r="E19" s="58">
        <v>0</v>
      </c>
    </row>
    <row r="20" spans="1:5" s="64" customFormat="1" ht="18" customHeight="1" x14ac:dyDescent="0.25">
      <c r="A20" s="54">
        <v>2022</v>
      </c>
      <c r="B20" s="55">
        <v>50000</v>
      </c>
      <c r="C20" s="56">
        <v>0</v>
      </c>
      <c r="D20" s="57">
        <v>0</v>
      </c>
      <c r="E20" s="58">
        <v>0</v>
      </c>
    </row>
    <row r="21" spans="1:5" s="64" customFormat="1" ht="18" customHeight="1" x14ac:dyDescent="0.25">
      <c r="A21" s="54">
        <v>2023</v>
      </c>
      <c r="B21" s="55">
        <v>50000</v>
      </c>
      <c r="C21" s="56">
        <v>0</v>
      </c>
      <c r="D21" s="57">
        <v>0</v>
      </c>
      <c r="E21" s="58">
        <v>0</v>
      </c>
    </row>
    <row r="22" spans="1:5" s="64" customFormat="1" ht="18" customHeight="1" x14ac:dyDescent="0.25">
      <c r="A22" s="54">
        <v>2024</v>
      </c>
      <c r="B22" s="55">
        <v>50000</v>
      </c>
      <c r="C22" s="56">
        <v>0</v>
      </c>
      <c r="D22" s="57">
        <v>0</v>
      </c>
      <c r="E22" s="58">
        <v>0</v>
      </c>
    </row>
    <row r="23" spans="1:5" ht="18" customHeight="1" x14ac:dyDescent="0.3">
      <c r="A23" s="54">
        <v>2025</v>
      </c>
      <c r="B23" s="55">
        <v>50000</v>
      </c>
      <c r="C23" s="56">
        <v>0</v>
      </c>
      <c r="D23" s="57">
        <v>0</v>
      </c>
      <c r="E23" s="58">
        <v>0</v>
      </c>
    </row>
    <row r="24" spans="1:5" s="171" customFormat="1" ht="18" customHeight="1" x14ac:dyDescent="0.3">
      <c r="A24" s="54">
        <v>2026</v>
      </c>
      <c r="B24" s="55">
        <v>50000</v>
      </c>
      <c r="C24" s="56">
        <v>0</v>
      </c>
      <c r="D24" s="57">
        <v>0</v>
      </c>
      <c r="E24" s="58">
        <v>0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Headings!F32</f>
        <v>Page 32</v>
      </c>
      <c r="B30" s="197"/>
      <c r="C30" s="197"/>
      <c r="D30" s="197"/>
      <c r="E30" s="21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Headings!E33</f>
        <v>July 2017 AFIS Lid Lift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16877743</v>
      </c>
      <c r="C5" s="51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17468824</v>
      </c>
      <c r="C6" s="56">
        <v>3.5021329569954851E-2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17234054</v>
      </c>
      <c r="C7" s="56">
        <v>-1.3439370618193891E-2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15555595</v>
      </c>
      <c r="C8" s="56">
        <v>-9.7392000744572327E-2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11592601</v>
      </c>
      <c r="C9" s="56">
        <v>-0.25476325399317734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11212493</v>
      </c>
      <c r="C10" s="56">
        <v>-3.2788845229815067E-2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18528341</v>
      </c>
      <c r="C11" s="56">
        <v>0.65247291570215471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18945323</v>
      </c>
      <c r="C12" s="56">
        <v>2.2505090984670462E-2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19590685</v>
      </c>
      <c r="C13" s="56">
        <v>3.4064449574177313E-2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20234950</v>
      </c>
      <c r="C14" s="56">
        <v>3.2886292643672155E-2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21022256</v>
      </c>
      <c r="C15" s="56">
        <v>3.8908225619534553E-2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22026593.065124329</v>
      </c>
      <c r="C16" s="177">
        <v>4.7774942190996539E-2</v>
      </c>
      <c r="D16" s="178">
        <v>2.5656000236644605E-3</v>
      </c>
      <c r="E16" s="179">
        <v>56366.812992382795</v>
      </c>
    </row>
    <row r="17" spans="1:5" s="64" customFormat="1" ht="18" customHeight="1" x14ac:dyDescent="0.25">
      <c r="A17" s="54">
        <v>2019</v>
      </c>
      <c r="B17" s="55" t="s">
        <v>93</v>
      </c>
      <c r="C17" s="56" t="s">
        <v>93</v>
      </c>
      <c r="D17" s="57" t="s">
        <v>93</v>
      </c>
      <c r="E17" s="58" t="s">
        <v>93</v>
      </c>
    </row>
    <row r="18" spans="1:5" s="64" customFormat="1" ht="18" customHeight="1" x14ac:dyDescent="0.25">
      <c r="A18" s="54">
        <v>2020</v>
      </c>
      <c r="B18" s="55" t="s">
        <v>93</v>
      </c>
      <c r="C18" s="56" t="s">
        <v>93</v>
      </c>
      <c r="D18" s="57" t="s">
        <v>93</v>
      </c>
      <c r="E18" s="58" t="s">
        <v>93</v>
      </c>
    </row>
    <row r="19" spans="1:5" s="64" customFormat="1" ht="18" customHeight="1" x14ac:dyDescent="0.25">
      <c r="A19" s="54">
        <v>2021</v>
      </c>
      <c r="B19" s="55" t="s">
        <v>93</v>
      </c>
      <c r="C19" s="56" t="s">
        <v>93</v>
      </c>
      <c r="D19" s="57" t="s">
        <v>93</v>
      </c>
      <c r="E19" s="58" t="s">
        <v>93</v>
      </c>
    </row>
    <row r="20" spans="1:5" s="64" customFormat="1" ht="18" customHeight="1" x14ac:dyDescent="0.25">
      <c r="A20" s="54">
        <v>2022</v>
      </c>
      <c r="B20" s="55" t="s">
        <v>93</v>
      </c>
      <c r="C20" s="56" t="s">
        <v>93</v>
      </c>
      <c r="D20" s="57" t="s">
        <v>93</v>
      </c>
      <c r="E20" s="58" t="s">
        <v>93</v>
      </c>
    </row>
    <row r="21" spans="1:5" s="64" customFormat="1" ht="18" customHeight="1" x14ac:dyDescent="0.25">
      <c r="A21" s="54">
        <v>2023</v>
      </c>
      <c r="B21" s="55" t="s">
        <v>93</v>
      </c>
      <c r="C21" s="56" t="s">
        <v>93</v>
      </c>
      <c r="D21" s="57" t="s">
        <v>93</v>
      </c>
      <c r="E21" s="58" t="s">
        <v>93</v>
      </c>
    </row>
    <row r="22" spans="1:5" s="64" customFormat="1" ht="18" customHeight="1" x14ac:dyDescent="0.25">
      <c r="A22" s="54">
        <v>2024</v>
      </c>
      <c r="B22" s="55" t="s">
        <v>93</v>
      </c>
      <c r="C22" s="56" t="s">
        <v>93</v>
      </c>
      <c r="D22" s="57" t="s">
        <v>93</v>
      </c>
      <c r="E22" s="58" t="s">
        <v>93</v>
      </c>
    </row>
    <row r="23" spans="1:5" ht="18" customHeight="1" x14ac:dyDescent="0.3">
      <c r="A23" s="54">
        <v>2025</v>
      </c>
      <c r="B23" s="55" t="s">
        <v>93</v>
      </c>
      <c r="C23" s="56" t="s">
        <v>93</v>
      </c>
      <c r="D23" s="57" t="s">
        <v>93</v>
      </c>
      <c r="E23" s="58" t="s">
        <v>93</v>
      </c>
    </row>
    <row r="24" spans="1:5" s="171" customFormat="1" ht="18" customHeight="1" x14ac:dyDescent="0.3">
      <c r="A24" s="54">
        <v>2026</v>
      </c>
      <c r="B24" s="55" t="s">
        <v>93</v>
      </c>
      <c r="C24" s="56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229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Headings!F33</f>
        <v>Page 33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Headings!E34</f>
        <v>July 2017 Parks Lid Lift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12609307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33946016</v>
      </c>
      <c r="C6" s="56">
        <v>1.6921397028401324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36596350</v>
      </c>
      <c r="C7" s="56">
        <v>7.8074964673321201E-2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37102038</v>
      </c>
      <c r="C8" s="56">
        <v>1.3817990045455364E-2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38260504</v>
      </c>
      <c r="C9" s="56">
        <v>3.1223783448230069E-2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40076386</v>
      </c>
      <c r="C10" s="56">
        <v>4.7461005741064044E-2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41283924</v>
      </c>
      <c r="C11" s="57">
        <v>3.0130910506750874E-2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63633007.528015107</v>
      </c>
      <c r="C12" s="57">
        <v>0.54135075745258865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65762804</v>
      </c>
      <c r="C13" s="57">
        <v>3.3469995442966027E-2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67925490</v>
      </c>
      <c r="C14" s="57">
        <v>3.2886158564650048E-2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70568324</v>
      </c>
      <c r="C15" s="57">
        <v>3.8907838574296694E-2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73940328.075147063</v>
      </c>
      <c r="C16" s="178">
        <v>4.7783536351905687E-2</v>
      </c>
      <c r="D16" s="178">
        <v>2.5658044521073009E-3</v>
      </c>
      <c r="E16" s="179">
        <v>189230.89349648356</v>
      </c>
    </row>
    <row r="17" spans="1:5" s="64" customFormat="1" ht="18" customHeight="1" x14ac:dyDescent="0.25">
      <c r="A17" s="54">
        <v>2019</v>
      </c>
      <c r="B17" s="55">
        <v>76992454.897582158</v>
      </c>
      <c r="C17" s="57">
        <v>4.1278242900588014E-2</v>
      </c>
      <c r="D17" s="57">
        <v>3.6441787593370911E-3</v>
      </c>
      <c r="E17" s="58">
        <v>279555.51848447323</v>
      </c>
    </row>
    <row r="18" spans="1:5" s="64" customFormat="1" ht="18" customHeight="1" x14ac:dyDescent="0.25">
      <c r="A18" s="54">
        <v>2020</v>
      </c>
      <c r="B18" s="55" t="s">
        <v>93</v>
      </c>
      <c r="C18" s="56" t="s">
        <v>93</v>
      </c>
      <c r="D18" s="57" t="s">
        <v>93</v>
      </c>
      <c r="E18" s="58" t="s">
        <v>93</v>
      </c>
    </row>
    <row r="19" spans="1:5" s="64" customFormat="1" ht="18" customHeight="1" x14ac:dyDescent="0.25">
      <c r="A19" s="54">
        <v>2021</v>
      </c>
      <c r="B19" s="55" t="s">
        <v>93</v>
      </c>
      <c r="C19" s="56" t="s">
        <v>93</v>
      </c>
      <c r="D19" s="57" t="s">
        <v>93</v>
      </c>
      <c r="E19" s="58" t="s">
        <v>93</v>
      </c>
    </row>
    <row r="20" spans="1:5" s="64" customFormat="1" ht="18" customHeight="1" x14ac:dyDescent="0.25">
      <c r="A20" s="54">
        <v>2022</v>
      </c>
      <c r="B20" s="55" t="s">
        <v>93</v>
      </c>
      <c r="C20" s="56" t="s">
        <v>93</v>
      </c>
      <c r="D20" s="57" t="s">
        <v>93</v>
      </c>
      <c r="E20" s="58" t="s">
        <v>93</v>
      </c>
    </row>
    <row r="21" spans="1:5" s="64" customFormat="1" ht="18" customHeight="1" x14ac:dyDescent="0.25">
      <c r="A21" s="54">
        <v>2023</v>
      </c>
      <c r="B21" s="55" t="s">
        <v>93</v>
      </c>
      <c r="C21" s="56" t="s">
        <v>93</v>
      </c>
      <c r="D21" s="57" t="s">
        <v>93</v>
      </c>
      <c r="E21" s="58" t="s">
        <v>93</v>
      </c>
    </row>
    <row r="22" spans="1:5" s="64" customFormat="1" ht="18" customHeight="1" x14ac:dyDescent="0.25">
      <c r="A22" s="54">
        <v>2024</v>
      </c>
      <c r="B22" s="55" t="s">
        <v>93</v>
      </c>
      <c r="C22" s="56" t="s">
        <v>93</v>
      </c>
      <c r="D22" s="57" t="s">
        <v>93</v>
      </c>
      <c r="E22" s="58" t="s">
        <v>93</v>
      </c>
    </row>
    <row r="23" spans="1:5" ht="18" customHeight="1" x14ac:dyDescent="0.3">
      <c r="A23" s="54">
        <v>2025</v>
      </c>
      <c r="B23" s="55" t="s">
        <v>93</v>
      </c>
      <c r="C23" s="56" t="s">
        <v>93</v>
      </c>
      <c r="D23" s="57" t="s">
        <v>93</v>
      </c>
      <c r="E23" s="58" t="s">
        <v>93</v>
      </c>
    </row>
    <row r="24" spans="1:5" s="171" customFormat="1" ht="18" customHeight="1" x14ac:dyDescent="0.3">
      <c r="A24" s="54">
        <v>2026</v>
      </c>
      <c r="B24" s="55" t="s">
        <v>93</v>
      </c>
      <c r="C24" s="56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230</v>
      </c>
      <c r="B27" s="3"/>
      <c r="C27" s="3"/>
    </row>
    <row r="28" spans="1:5" ht="21.75" customHeight="1" x14ac:dyDescent="0.3">
      <c r="A28" s="37" t="s">
        <v>190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Headings!F34</f>
        <v>Page 34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Headings!E35</f>
        <v>July 2017 Children and Family Justice Center Lid Lift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4" customFormat="1" ht="18" customHeight="1" x14ac:dyDescent="0.25">
      <c r="A8" s="54">
        <v>2010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4" customFormat="1" ht="18" customHeight="1" x14ac:dyDescent="0.25">
      <c r="A9" s="54">
        <v>2011</v>
      </c>
      <c r="B9" s="55" t="s">
        <v>93</v>
      </c>
      <c r="C9" s="56" t="s">
        <v>93</v>
      </c>
      <c r="D9" s="57" t="s">
        <v>93</v>
      </c>
      <c r="E9" s="58" t="s">
        <v>93</v>
      </c>
    </row>
    <row r="10" spans="1:5" s="64" customFormat="1" ht="18" customHeight="1" x14ac:dyDescent="0.25">
      <c r="A10" s="54">
        <v>2012</v>
      </c>
      <c r="B10" s="55" t="s">
        <v>93</v>
      </c>
      <c r="C10" s="56" t="s">
        <v>93</v>
      </c>
      <c r="D10" s="57" t="s">
        <v>93</v>
      </c>
      <c r="E10" s="58" t="s">
        <v>93</v>
      </c>
    </row>
    <row r="11" spans="1:5" s="64" customFormat="1" ht="18" customHeight="1" x14ac:dyDescent="0.25">
      <c r="A11" s="54">
        <v>2013</v>
      </c>
      <c r="B11" s="55">
        <v>21908512</v>
      </c>
      <c r="C11" s="57" t="s">
        <v>93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22366030</v>
      </c>
      <c r="C12" s="57">
        <v>2.0883116114869038E-2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23080793</v>
      </c>
      <c r="C13" s="57">
        <v>3.1957526659849744E-2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23821948</v>
      </c>
      <c r="C14" s="57">
        <v>3.2111331703377877E-2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24512139</v>
      </c>
      <c r="C15" s="57">
        <v>2.8972903475400047E-2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24944818.380994093</v>
      </c>
      <c r="C16" s="178">
        <v>1.7651637051915081E-2</v>
      </c>
      <c r="D16" s="178">
        <v>-9.4309455275166654E-3</v>
      </c>
      <c r="E16" s="179">
        <v>-237493.00695672631</v>
      </c>
    </row>
    <row r="17" spans="1:5" s="64" customFormat="1" ht="18" customHeight="1" x14ac:dyDescent="0.25">
      <c r="A17" s="54">
        <v>2019</v>
      </c>
      <c r="B17" s="55">
        <v>25559429.155509703</v>
      </c>
      <c r="C17" s="57">
        <v>2.4638815369523615E-2</v>
      </c>
      <c r="D17" s="57">
        <v>-9.8876541377211913E-3</v>
      </c>
      <c r="E17" s="58">
        <v>-255246.58540357277</v>
      </c>
    </row>
    <row r="18" spans="1:5" s="64" customFormat="1" ht="18" customHeight="1" x14ac:dyDescent="0.25">
      <c r="A18" s="54">
        <v>2020</v>
      </c>
      <c r="B18" s="55">
        <v>26139516.733777735</v>
      </c>
      <c r="C18" s="57">
        <v>2.2695639043369908E-2</v>
      </c>
      <c r="D18" s="57">
        <v>-1.0616655492484695E-2</v>
      </c>
      <c r="E18" s="58">
        <v>-280492.13223889098</v>
      </c>
    </row>
    <row r="19" spans="1:5" s="64" customFormat="1" ht="18" customHeight="1" x14ac:dyDescent="0.25">
      <c r="A19" s="54">
        <v>2021</v>
      </c>
      <c r="B19" s="55">
        <v>26710814.192327991</v>
      </c>
      <c r="C19" s="57">
        <v>2.1855700867339234E-2</v>
      </c>
      <c r="D19" s="57">
        <v>-1.1546094282639419E-2</v>
      </c>
      <c r="E19" s="58">
        <v>-312008.05343255773</v>
      </c>
    </row>
    <row r="20" spans="1:5" s="64" customFormat="1" ht="18" customHeight="1" x14ac:dyDescent="0.25">
      <c r="A20" s="54">
        <v>2022</v>
      </c>
      <c r="B20" s="55" t="s">
        <v>93</v>
      </c>
      <c r="C20" s="67" t="s">
        <v>93</v>
      </c>
      <c r="D20" s="57" t="s">
        <v>93</v>
      </c>
      <c r="E20" s="58" t="s">
        <v>93</v>
      </c>
    </row>
    <row r="21" spans="1:5" s="64" customFormat="1" ht="18" customHeight="1" x14ac:dyDescent="0.25">
      <c r="A21" s="54">
        <v>2023</v>
      </c>
      <c r="B21" s="55" t="s">
        <v>93</v>
      </c>
      <c r="C21" s="67" t="s">
        <v>93</v>
      </c>
      <c r="D21" s="57" t="s">
        <v>93</v>
      </c>
      <c r="E21" s="58" t="s">
        <v>93</v>
      </c>
    </row>
    <row r="22" spans="1:5" s="64" customFormat="1" ht="18" customHeight="1" x14ac:dyDescent="0.25">
      <c r="A22" s="54">
        <v>2024</v>
      </c>
      <c r="B22" s="55" t="s">
        <v>93</v>
      </c>
      <c r="C22" s="67" t="s">
        <v>93</v>
      </c>
      <c r="D22" s="57" t="s">
        <v>93</v>
      </c>
      <c r="E22" s="58" t="s">
        <v>93</v>
      </c>
    </row>
    <row r="23" spans="1:5" ht="18" customHeight="1" x14ac:dyDescent="0.3">
      <c r="A23" s="54">
        <v>2025</v>
      </c>
      <c r="B23" s="55" t="s">
        <v>93</v>
      </c>
      <c r="C23" s="67" t="s">
        <v>93</v>
      </c>
      <c r="D23" s="57" t="s">
        <v>93</v>
      </c>
      <c r="E23" s="58" t="s">
        <v>93</v>
      </c>
    </row>
    <row r="24" spans="1:5" s="171" customFormat="1" ht="18" customHeight="1" x14ac:dyDescent="0.3">
      <c r="A24" s="54">
        <v>2026</v>
      </c>
      <c r="B24" s="55" t="s">
        <v>93</v>
      </c>
      <c r="C24" s="67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231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49"/>
    </row>
    <row r="30" spans="1:5" ht="21.75" customHeight="1" x14ac:dyDescent="0.3">
      <c r="A30" s="197" t="str">
        <f>Headings!F35</f>
        <v>Page 35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Headings!E36</f>
        <v>July 2017 Veterans and Human Services Lid Lift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13880852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14366946</v>
      </c>
      <c r="C6" s="56">
        <v>3.5019031972965298E-2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14853888</v>
      </c>
      <c r="C7" s="56">
        <v>3.3893215718914682E-2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15207674</v>
      </c>
      <c r="C8" s="56">
        <v>2.3817737147338036E-2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15469686</v>
      </c>
      <c r="C9" s="56">
        <v>1.7228933234628707E-2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15882255</v>
      </c>
      <c r="C10" s="56">
        <v>2.666951352470881E-2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16409992</v>
      </c>
      <c r="C11" s="57">
        <v>3.322809009174077E-2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16774932</v>
      </c>
      <c r="C12" s="57">
        <v>2.2238889574108356E-2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17350514</v>
      </c>
      <c r="C13" s="57">
        <v>3.431203178647757E-2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17918894</v>
      </c>
      <c r="C14" s="57">
        <v>3.2758683690869317E-2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18616034</v>
      </c>
      <c r="C15" s="57">
        <v>3.8905302972382039E-2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52062991.380371377</v>
      </c>
      <c r="C16" s="178">
        <v>1.7966747042023763</v>
      </c>
      <c r="D16" s="178">
        <v>1.6759991965065675</v>
      </c>
      <c r="E16" s="179">
        <v>32607458.117006436</v>
      </c>
    </row>
    <row r="17" spans="1:5" s="64" customFormat="1" ht="18" customHeight="1" x14ac:dyDescent="0.25">
      <c r="A17" s="54">
        <v>2019</v>
      </c>
      <c r="B17" s="55">
        <v>54387065.615010798</v>
      </c>
      <c r="C17" s="57">
        <v>4.4639660016071225E-2</v>
      </c>
      <c r="D17" s="57">
        <v>1.6875220982426473</v>
      </c>
      <c r="E17" s="58">
        <v>34150184.344127804</v>
      </c>
    </row>
    <row r="18" spans="1:5" s="64" customFormat="1" ht="18" customHeight="1" x14ac:dyDescent="0.25">
      <c r="A18" s="54">
        <v>2020</v>
      </c>
      <c r="B18" s="55">
        <v>56709112.993160039</v>
      </c>
      <c r="C18" s="57">
        <v>4.2694845766938272E-2</v>
      </c>
      <c r="D18" s="57">
        <v>1.7004185805216836</v>
      </c>
      <c r="E18" s="58">
        <v>35708993.455319867</v>
      </c>
    </row>
    <row r="19" spans="1:5" s="64" customFormat="1" ht="18" customHeight="1" x14ac:dyDescent="0.25">
      <c r="A19" s="54">
        <v>2021</v>
      </c>
      <c r="B19" s="55">
        <v>59082640.243538372</v>
      </c>
      <c r="C19" s="57">
        <v>4.1854423832455634E-2</v>
      </c>
      <c r="D19" s="57">
        <v>1.7101148794413508</v>
      </c>
      <c r="E19" s="58">
        <v>37281852.132402152</v>
      </c>
    </row>
    <row r="20" spans="1:5" s="64" customFormat="1" ht="18" customHeight="1" x14ac:dyDescent="0.25">
      <c r="A20" s="54">
        <v>2022</v>
      </c>
      <c r="B20" s="55">
        <v>61534325.183318518</v>
      </c>
      <c r="C20" s="57">
        <v>4.1495859522768574E-2</v>
      </c>
      <c r="D20" s="57">
        <v>1.7222090911236441</v>
      </c>
      <c r="E20" s="58">
        <v>38929770.160721391</v>
      </c>
    </row>
    <row r="21" spans="1:5" s="64" customFormat="1" ht="18" customHeight="1" x14ac:dyDescent="0.25">
      <c r="A21" s="54">
        <v>2023</v>
      </c>
      <c r="B21" s="55">
        <v>64066112.873464487</v>
      </c>
      <c r="C21" s="57">
        <v>4.114431551176434E-2</v>
      </c>
      <c r="D21" s="57">
        <v>1.7258548496418218</v>
      </c>
      <c r="E21" s="58">
        <v>40562985.8152197</v>
      </c>
    </row>
    <row r="22" spans="1:5" s="64" customFormat="1" ht="18" customHeight="1" x14ac:dyDescent="0.25">
      <c r="A22" s="54">
        <v>2024</v>
      </c>
      <c r="B22" s="107" t="s">
        <v>93</v>
      </c>
      <c r="C22" s="107" t="s">
        <v>93</v>
      </c>
      <c r="D22" s="94" t="s">
        <v>93</v>
      </c>
      <c r="E22" s="95" t="s">
        <v>93</v>
      </c>
    </row>
    <row r="23" spans="1:5" ht="18" customHeight="1" x14ac:dyDescent="0.3">
      <c r="A23" s="54">
        <v>2025</v>
      </c>
      <c r="B23" s="107" t="s">
        <v>93</v>
      </c>
      <c r="C23" s="107" t="s">
        <v>93</v>
      </c>
      <c r="D23" s="94" t="s">
        <v>93</v>
      </c>
      <c r="E23" s="95" t="s">
        <v>93</v>
      </c>
    </row>
    <row r="24" spans="1:5" s="171" customFormat="1" ht="18" customHeight="1" x14ac:dyDescent="0.3">
      <c r="A24" s="54">
        <v>2026</v>
      </c>
      <c r="B24" s="107" t="s">
        <v>93</v>
      </c>
      <c r="C24" s="107" t="s">
        <v>93</v>
      </c>
      <c r="D24" s="94" t="s">
        <v>93</v>
      </c>
      <c r="E24" s="95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269</v>
      </c>
      <c r="B27" s="3"/>
      <c r="C27" s="3"/>
    </row>
    <row r="28" spans="1:5" ht="21.75" customHeight="1" x14ac:dyDescent="0.3">
      <c r="A28" s="90" t="s">
        <v>262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Headings!F36</f>
        <v>Page 36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12" customWidth="1"/>
    <col min="2" max="2" width="20.75" style="112" customWidth="1"/>
    <col min="3" max="3" width="10.75" style="112" customWidth="1"/>
    <col min="4" max="5" width="17.75" style="113" customWidth="1"/>
    <col min="6" max="16384" width="10.75" style="113"/>
  </cols>
  <sheetData>
    <row r="1" spans="1:7" ht="23.25" x14ac:dyDescent="0.3">
      <c r="A1" s="204" t="str">
        <f>+Headings!E37</f>
        <v>July 2017 PSERN Forecast</v>
      </c>
      <c r="B1" s="205"/>
      <c r="C1" s="205"/>
      <c r="D1" s="205"/>
      <c r="E1" s="205"/>
    </row>
    <row r="2" spans="1:7" ht="21.75" customHeight="1" x14ac:dyDescent="0.3">
      <c r="A2" s="204" t="s">
        <v>99</v>
      </c>
      <c r="B2" s="205"/>
      <c r="C2" s="205"/>
      <c r="D2" s="205"/>
      <c r="E2" s="205"/>
    </row>
    <row r="3" spans="1:7" ht="21.75" customHeight="1" x14ac:dyDescent="0.3">
      <c r="A3" s="204"/>
      <c r="B3" s="205"/>
      <c r="C3" s="205"/>
      <c r="D3" s="205"/>
      <c r="E3" s="205"/>
    </row>
    <row r="4" spans="1:7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7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7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7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7" s="64" customFormat="1" ht="18" customHeight="1" x14ac:dyDescent="0.25">
      <c r="A8" s="54">
        <v>2010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7" s="64" customFormat="1" ht="18" customHeight="1" x14ac:dyDescent="0.25">
      <c r="A9" s="54">
        <v>2011</v>
      </c>
      <c r="B9" s="55" t="s">
        <v>93</v>
      </c>
      <c r="C9" s="56" t="s">
        <v>93</v>
      </c>
      <c r="D9" s="57" t="s">
        <v>93</v>
      </c>
      <c r="E9" s="58" t="s">
        <v>93</v>
      </c>
    </row>
    <row r="10" spans="1:7" s="64" customFormat="1" ht="18" customHeight="1" x14ac:dyDescent="0.25">
      <c r="A10" s="54">
        <v>2012</v>
      </c>
      <c r="B10" s="55" t="s">
        <v>93</v>
      </c>
      <c r="C10" s="56" t="s">
        <v>93</v>
      </c>
      <c r="D10" s="57" t="s">
        <v>93</v>
      </c>
      <c r="E10" s="58" t="s">
        <v>93</v>
      </c>
    </row>
    <row r="11" spans="1:7" s="64" customFormat="1" ht="18" customHeight="1" x14ac:dyDescent="0.25">
      <c r="A11" s="54">
        <v>2013</v>
      </c>
      <c r="B11" s="55" t="s">
        <v>93</v>
      </c>
      <c r="C11" s="56" t="s">
        <v>93</v>
      </c>
      <c r="D11" s="57" t="s">
        <v>93</v>
      </c>
      <c r="E11" s="58" t="s">
        <v>93</v>
      </c>
    </row>
    <row r="12" spans="1:7" s="64" customFormat="1" ht="18" customHeight="1" x14ac:dyDescent="0.25">
      <c r="A12" s="54">
        <v>2014</v>
      </c>
      <c r="B12" s="55" t="s">
        <v>93</v>
      </c>
      <c r="C12" s="56" t="s">
        <v>93</v>
      </c>
      <c r="D12" s="57" t="s">
        <v>93</v>
      </c>
      <c r="E12" s="58" t="s">
        <v>93</v>
      </c>
      <c r="F12" s="69"/>
      <c r="G12" s="89"/>
    </row>
    <row r="13" spans="1:7" s="64" customFormat="1" ht="18" customHeight="1" x14ac:dyDescent="0.25">
      <c r="A13" s="54">
        <v>2015</v>
      </c>
      <c r="B13" s="55" t="s">
        <v>93</v>
      </c>
      <c r="C13" s="56" t="s">
        <v>93</v>
      </c>
      <c r="D13" s="57" t="s">
        <v>93</v>
      </c>
      <c r="E13" s="58" t="s">
        <v>93</v>
      </c>
    </row>
    <row r="14" spans="1:7" s="64" customFormat="1" ht="18" customHeight="1" x14ac:dyDescent="0.25">
      <c r="A14" s="54">
        <v>2016</v>
      </c>
      <c r="B14" s="55">
        <v>29727603</v>
      </c>
      <c r="C14" s="67" t="s">
        <v>93</v>
      </c>
      <c r="D14" s="57">
        <v>0</v>
      </c>
      <c r="E14" s="58">
        <v>0</v>
      </c>
    </row>
    <row r="15" spans="1:7" s="64" customFormat="1" ht="18" customHeight="1" thickBot="1" x14ac:dyDescent="0.3">
      <c r="A15" s="54">
        <v>2017</v>
      </c>
      <c r="B15" s="55">
        <v>30601830</v>
      </c>
      <c r="C15" s="57">
        <v>2.9407920981721958E-2</v>
      </c>
      <c r="D15" s="57">
        <v>0</v>
      </c>
      <c r="E15" s="58">
        <v>0</v>
      </c>
    </row>
    <row r="16" spans="1:7" s="64" customFormat="1" ht="18" customHeight="1" thickTop="1" x14ac:dyDescent="0.25">
      <c r="A16" s="180">
        <v>2018</v>
      </c>
      <c r="B16" s="176">
        <v>31451666.468377806</v>
      </c>
      <c r="C16" s="178">
        <v>2.7770772805999044E-2</v>
      </c>
      <c r="D16" s="178">
        <v>4.2176967752727279E-4</v>
      </c>
      <c r="E16" s="179">
        <v>13259.766656558961</v>
      </c>
    </row>
    <row r="17" spans="1:5" s="64" customFormat="1" ht="18" customHeight="1" x14ac:dyDescent="0.25">
      <c r="A17" s="54">
        <v>2019</v>
      </c>
      <c r="B17" s="55">
        <v>32226618.785420787</v>
      </c>
      <c r="C17" s="57">
        <v>2.4639467604113507E-2</v>
      </c>
      <c r="D17" s="57">
        <v>-4.0157655743500165E-5</v>
      </c>
      <c r="E17" s="58">
        <v>-1294.1974348984659</v>
      </c>
    </row>
    <row r="18" spans="1:5" s="64" customFormat="1" ht="18" customHeight="1" x14ac:dyDescent="0.25">
      <c r="A18" s="54">
        <v>2020</v>
      </c>
      <c r="B18" s="55">
        <v>32957979.309367158</v>
      </c>
      <c r="C18" s="57">
        <v>2.2694299045646016E-2</v>
      </c>
      <c r="D18" s="57">
        <v>-7.7685026516183253E-4</v>
      </c>
      <c r="E18" s="58">
        <v>-25623.320448964834</v>
      </c>
    </row>
    <row r="19" spans="1:5" s="64" customFormat="1" ht="18" customHeight="1" x14ac:dyDescent="0.25">
      <c r="A19" s="54">
        <v>2021</v>
      </c>
      <c r="B19" s="55">
        <v>33678254.122810297</v>
      </c>
      <c r="C19" s="57">
        <v>2.185433781246493E-2</v>
      </c>
      <c r="D19" s="57">
        <v>-1.7147582732751632E-3</v>
      </c>
      <c r="E19" s="58">
        <v>-57849.262387834489</v>
      </c>
    </row>
    <row r="20" spans="1:5" s="64" customFormat="1" ht="18" customHeight="1" x14ac:dyDescent="0.25">
      <c r="A20" s="54">
        <v>2022</v>
      </c>
      <c r="B20" s="55">
        <v>34402190.955392756</v>
      </c>
      <c r="C20" s="57">
        <v>2.1495675813317572E-2</v>
      </c>
      <c r="D20" s="57">
        <v>-2.7646745419896979E-3</v>
      </c>
      <c r="E20" s="58">
        <v>-95374.541088744998</v>
      </c>
    </row>
    <row r="21" spans="1:5" s="64" customFormat="1" ht="18" customHeight="1" x14ac:dyDescent="0.25">
      <c r="A21" s="54">
        <v>2023</v>
      </c>
      <c r="B21" s="55">
        <v>35129634.350022979</v>
      </c>
      <c r="C21" s="57">
        <v>2.1145263555261806E-2</v>
      </c>
      <c r="D21" s="57">
        <v>-3.7876476913089041E-3</v>
      </c>
      <c r="E21" s="58">
        <v>-133564.57399271429</v>
      </c>
    </row>
    <row r="22" spans="1:5" s="64" customFormat="1" ht="18" customHeight="1" x14ac:dyDescent="0.25">
      <c r="A22" s="54">
        <v>2024</v>
      </c>
      <c r="B22" s="55">
        <v>35865575.981569119</v>
      </c>
      <c r="C22" s="57">
        <v>2.094931089271812E-2</v>
      </c>
      <c r="D22" s="57">
        <v>-4.8475709140757273E-3</v>
      </c>
      <c r="E22" s="58">
        <v>-174707.8315474987</v>
      </c>
    </row>
    <row r="23" spans="1:5" ht="18" customHeight="1" x14ac:dyDescent="0.3">
      <c r="A23" s="54">
        <v>2025</v>
      </c>
      <c r="B23" s="107" t="s">
        <v>93</v>
      </c>
      <c r="C23" s="94" t="s">
        <v>93</v>
      </c>
      <c r="D23" s="94" t="s">
        <v>93</v>
      </c>
      <c r="E23" s="95" t="s">
        <v>93</v>
      </c>
    </row>
    <row r="24" spans="1:5" s="171" customFormat="1" ht="18" customHeight="1" x14ac:dyDescent="0.3">
      <c r="A24" s="54">
        <v>2026</v>
      </c>
      <c r="B24" s="107" t="s">
        <v>93</v>
      </c>
      <c r="C24" s="94" t="s">
        <v>93</v>
      </c>
      <c r="D24" s="94" t="s">
        <v>93</v>
      </c>
      <c r="E24" s="95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232</v>
      </c>
      <c r="B27" s="3"/>
      <c r="C27" s="3"/>
    </row>
    <row r="28" spans="1:5" ht="21.75" customHeight="1" x14ac:dyDescent="0.3">
      <c r="A28" s="37" t="s">
        <v>201</v>
      </c>
      <c r="B28" s="113"/>
      <c r="C28" s="113"/>
    </row>
    <row r="29" spans="1:5" ht="21.75" customHeight="1" x14ac:dyDescent="0.3">
      <c r="A29" s="3"/>
      <c r="B29" s="113"/>
      <c r="C29" s="113"/>
    </row>
    <row r="30" spans="1:5" ht="21.75" customHeight="1" x14ac:dyDescent="0.3">
      <c r="A30" s="197" t="str">
        <f>+Headings!F37</f>
        <v>Page 37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12" customWidth="1"/>
    <col min="2" max="2" width="20.75" style="112" customWidth="1"/>
    <col min="3" max="3" width="10.75" style="112" customWidth="1"/>
    <col min="4" max="5" width="17.75" style="113" customWidth="1"/>
    <col min="6" max="16384" width="10.75" style="113"/>
  </cols>
  <sheetData>
    <row r="1" spans="1:7" ht="23.25" x14ac:dyDescent="0.3">
      <c r="A1" s="204" t="str">
        <f>Headings!E38</f>
        <v>July 2017 Best Start For Kids Forecast</v>
      </c>
      <c r="B1" s="205"/>
      <c r="C1" s="205"/>
      <c r="D1" s="205"/>
      <c r="E1" s="205"/>
    </row>
    <row r="2" spans="1:7" ht="21.75" customHeight="1" x14ac:dyDescent="0.3">
      <c r="A2" s="204" t="s">
        <v>99</v>
      </c>
      <c r="B2" s="205"/>
      <c r="C2" s="205"/>
      <c r="D2" s="205"/>
      <c r="E2" s="205"/>
    </row>
    <row r="4" spans="1:7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7" s="64" customFormat="1" ht="18" customHeight="1" x14ac:dyDescent="0.25">
      <c r="A5" s="49">
        <v>2007</v>
      </c>
      <c r="B5" s="136" t="s">
        <v>93</v>
      </c>
      <c r="C5" s="104" t="s">
        <v>93</v>
      </c>
      <c r="D5" s="104" t="s">
        <v>93</v>
      </c>
      <c r="E5" s="133" t="s">
        <v>93</v>
      </c>
    </row>
    <row r="6" spans="1:7" s="64" customFormat="1" ht="18" customHeight="1" x14ac:dyDescent="0.25">
      <c r="A6" s="54">
        <v>2008</v>
      </c>
      <c r="B6" s="107" t="s">
        <v>93</v>
      </c>
      <c r="C6" s="94" t="s">
        <v>93</v>
      </c>
      <c r="D6" s="94" t="s">
        <v>93</v>
      </c>
      <c r="E6" s="95" t="s">
        <v>93</v>
      </c>
    </row>
    <row r="7" spans="1:7" s="64" customFormat="1" ht="18" customHeight="1" x14ac:dyDescent="0.25">
      <c r="A7" s="54">
        <v>2009</v>
      </c>
      <c r="B7" s="107" t="s">
        <v>93</v>
      </c>
      <c r="C7" s="94" t="s">
        <v>93</v>
      </c>
      <c r="D7" s="94" t="s">
        <v>93</v>
      </c>
      <c r="E7" s="95" t="s">
        <v>93</v>
      </c>
    </row>
    <row r="8" spans="1:7" s="64" customFormat="1" ht="18" customHeight="1" x14ac:dyDescent="0.25">
      <c r="A8" s="54">
        <v>2010</v>
      </c>
      <c r="B8" s="107" t="s">
        <v>93</v>
      </c>
      <c r="C8" s="94" t="s">
        <v>93</v>
      </c>
      <c r="D8" s="94" t="s">
        <v>93</v>
      </c>
      <c r="E8" s="95" t="s">
        <v>93</v>
      </c>
    </row>
    <row r="9" spans="1:7" s="64" customFormat="1" ht="18" customHeight="1" x14ac:dyDescent="0.25">
      <c r="A9" s="54">
        <v>2011</v>
      </c>
      <c r="B9" s="107" t="s">
        <v>93</v>
      </c>
      <c r="C9" s="94" t="s">
        <v>93</v>
      </c>
      <c r="D9" s="94" t="s">
        <v>93</v>
      </c>
      <c r="E9" s="95" t="s">
        <v>93</v>
      </c>
    </row>
    <row r="10" spans="1:7" s="64" customFormat="1" ht="18" customHeight="1" x14ac:dyDescent="0.25">
      <c r="A10" s="54">
        <v>2012</v>
      </c>
      <c r="B10" s="107" t="s">
        <v>93</v>
      </c>
      <c r="C10" s="94" t="s">
        <v>93</v>
      </c>
      <c r="D10" s="94" t="s">
        <v>93</v>
      </c>
      <c r="E10" s="95" t="s">
        <v>93</v>
      </c>
    </row>
    <row r="11" spans="1:7" s="64" customFormat="1" ht="18" customHeight="1" x14ac:dyDescent="0.25">
      <c r="A11" s="54">
        <v>2013</v>
      </c>
      <c r="B11" s="107" t="s">
        <v>93</v>
      </c>
      <c r="C11" s="94" t="s">
        <v>93</v>
      </c>
      <c r="D11" s="94" t="s">
        <v>93</v>
      </c>
      <c r="E11" s="95" t="s">
        <v>93</v>
      </c>
    </row>
    <row r="12" spans="1:7" s="64" customFormat="1" ht="18" customHeight="1" x14ac:dyDescent="0.25">
      <c r="A12" s="54">
        <v>2014</v>
      </c>
      <c r="B12" s="107" t="s">
        <v>93</v>
      </c>
      <c r="C12" s="94" t="s">
        <v>93</v>
      </c>
      <c r="D12" s="94" t="s">
        <v>93</v>
      </c>
      <c r="E12" s="95" t="s">
        <v>93</v>
      </c>
      <c r="F12" s="69"/>
      <c r="G12" s="89"/>
    </row>
    <row r="13" spans="1:7" s="64" customFormat="1" ht="18" customHeight="1" x14ac:dyDescent="0.25">
      <c r="A13" s="54">
        <v>2015</v>
      </c>
      <c r="B13" s="107" t="s">
        <v>93</v>
      </c>
      <c r="C13" s="94" t="s">
        <v>93</v>
      </c>
      <c r="D13" s="94" t="s">
        <v>93</v>
      </c>
      <c r="E13" s="95" t="s">
        <v>93</v>
      </c>
    </row>
    <row r="14" spans="1:7" s="64" customFormat="1" ht="18" customHeight="1" x14ac:dyDescent="0.25">
      <c r="A14" s="54">
        <v>2016</v>
      </c>
      <c r="B14" s="55">
        <v>59455206</v>
      </c>
      <c r="C14" s="94" t="s">
        <v>93</v>
      </c>
      <c r="D14" s="94" t="s">
        <v>93</v>
      </c>
      <c r="E14" s="95" t="s">
        <v>93</v>
      </c>
    </row>
    <row r="15" spans="1:7" s="64" customFormat="1" ht="18" customHeight="1" thickBot="1" x14ac:dyDescent="0.3">
      <c r="A15" s="54">
        <v>2017</v>
      </c>
      <c r="B15" s="55">
        <v>62379867</v>
      </c>
      <c r="C15" s="57">
        <v>4.9190999355043896E-2</v>
      </c>
      <c r="D15" s="57">
        <v>0</v>
      </c>
      <c r="E15" s="58">
        <v>0</v>
      </c>
    </row>
    <row r="16" spans="1:7" s="64" customFormat="1" ht="18" customHeight="1" thickTop="1" x14ac:dyDescent="0.25">
      <c r="A16" s="180">
        <v>2018</v>
      </c>
      <c r="B16" s="176">
        <v>65373143.466387451</v>
      </c>
      <c r="C16" s="178">
        <v>4.798465611328484E-2</v>
      </c>
      <c r="D16" s="178">
        <v>4.136470755258248E-4</v>
      </c>
      <c r="E16" s="179">
        <v>27030.228637777269</v>
      </c>
    </row>
    <row r="17" spans="1:5" s="64" customFormat="1" ht="18" customHeight="1" x14ac:dyDescent="0.25">
      <c r="A17" s="54">
        <v>2019</v>
      </c>
      <c r="B17" s="55">
        <v>68291412.838525832</v>
      </c>
      <c r="C17" s="57">
        <v>4.4640187352148031E-2</v>
      </c>
      <c r="D17" s="57">
        <v>-3.8666424313160697E-5</v>
      </c>
      <c r="E17" s="58">
        <v>-2640.6868516802788</v>
      </c>
    </row>
    <row r="18" spans="1:5" s="64" customFormat="1" ht="18" customHeight="1" x14ac:dyDescent="0.25">
      <c r="A18" s="54">
        <v>2020</v>
      </c>
      <c r="B18" s="55">
        <v>71207103.057714537</v>
      </c>
      <c r="C18" s="57">
        <v>4.2694829378955967E-2</v>
      </c>
      <c r="D18" s="57">
        <v>-7.6136692767792002E-4</v>
      </c>
      <c r="E18" s="58">
        <v>-54256.04203993082</v>
      </c>
    </row>
    <row r="19" spans="1:5" s="64" customFormat="1" ht="18" customHeight="1" x14ac:dyDescent="0.25">
      <c r="A19" s="54">
        <v>2021</v>
      </c>
      <c r="B19" s="55">
        <v>74187436.916207433</v>
      </c>
      <c r="C19" s="57">
        <v>4.1854446122843836E-2</v>
      </c>
      <c r="D19" s="57">
        <v>-1.6820761829704489E-3</v>
      </c>
      <c r="E19" s="58">
        <v>-124999.17885401845</v>
      </c>
    </row>
    <row r="20" spans="1:5" s="64" customFormat="1" ht="18" customHeight="1" x14ac:dyDescent="0.25">
      <c r="A20" s="54">
        <v>2022</v>
      </c>
      <c r="B20" s="107" t="s">
        <v>93</v>
      </c>
      <c r="C20" s="94" t="s">
        <v>93</v>
      </c>
      <c r="D20" s="94" t="s">
        <v>93</v>
      </c>
      <c r="E20" s="95" t="s">
        <v>93</v>
      </c>
    </row>
    <row r="21" spans="1:5" s="64" customFormat="1" ht="18" customHeight="1" x14ac:dyDescent="0.25">
      <c r="A21" s="54">
        <v>2023</v>
      </c>
      <c r="B21" s="107" t="s">
        <v>93</v>
      </c>
      <c r="C21" s="94" t="s">
        <v>93</v>
      </c>
      <c r="D21" s="94" t="s">
        <v>93</v>
      </c>
      <c r="E21" s="95" t="s">
        <v>93</v>
      </c>
    </row>
    <row r="22" spans="1:5" s="64" customFormat="1" ht="18" customHeight="1" x14ac:dyDescent="0.25">
      <c r="A22" s="54">
        <v>2024</v>
      </c>
      <c r="B22" s="107" t="s">
        <v>93</v>
      </c>
      <c r="C22" s="94" t="s">
        <v>93</v>
      </c>
      <c r="D22" s="94" t="s">
        <v>93</v>
      </c>
      <c r="E22" s="95" t="s">
        <v>93</v>
      </c>
    </row>
    <row r="23" spans="1:5" ht="18" customHeight="1" x14ac:dyDescent="0.3">
      <c r="A23" s="54">
        <v>2025</v>
      </c>
      <c r="B23" s="107" t="s">
        <v>93</v>
      </c>
      <c r="C23" s="94" t="s">
        <v>93</v>
      </c>
      <c r="D23" s="94" t="s">
        <v>93</v>
      </c>
      <c r="E23" s="95" t="s">
        <v>93</v>
      </c>
    </row>
    <row r="24" spans="1:5" s="171" customFormat="1" ht="18" customHeight="1" x14ac:dyDescent="0.3">
      <c r="A24" s="54">
        <v>2026</v>
      </c>
      <c r="B24" s="107" t="s">
        <v>93</v>
      </c>
      <c r="C24" s="94" t="s">
        <v>93</v>
      </c>
      <c r="D24" s="94" t="s">
        <v>93</v>
      </c>
      <c r="E24" s="95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233</v>
      </c>
      <c r="B27" s="3"/>
      <c r="C27" s="3"/>
    </row>
    <row r="28" spans="1:5" ht="21.75" customHeight="1" x14ac:dyDescent="0.3">
      <c r="A28" s="3"/>
      <c r="B28" s="113"/>
      <c r="C28" s="113"/>
    </row>
    <row r="29" spans="1:5" ht="21.75" customHeight="1" x14ac:dyDescent="0.3">
      <c r="A29" s="3"/>
      <c r="B29" s="113"/>
      <c r="C29" s="113"/>
    </row>
    <row r="30" spans="1:5" ht="21.75" customHeight="1" x14ac:dyDescent="0.3">
      <c r="A30" s="197" t="str">
        <f>Headings!F38</f>
        <v>Page 38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209" t="str">
        <f>Headings!E39</f>
        <v>July 2017 Emergency Medical Services (EMS) Property Tax Forecast</v>
      </c>
      <c r="B1" s="212"/>
      <c r="C1" s="212"/>
      <c r="D1" s="212"/>
      <c r="E1" s="212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61271823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101838056</v>
      </c>
      <c r="C6" s="56">
        <v>0.66206995342704267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105583802</v>
      </c>
      <c r="C7" s="56">
        <v>3.6781397319681775E-2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102097238</v>
      </c>
      <c r="C8" s="56">
        <v>-3.3021769759721264E-2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98589189</v>
      </c>
      <c r="C9" s="56">
        <v>-3.4359881508253975E-2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95268834</v>
      </c>
      <c r="C10" s="56">
        <v>-3.3678692701285984E-2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93870870</v>
      </c>
      <c r="C11" s="57">
        <v>-1.4673885900608363E-2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113541014.793615</v>
      </c>
      <c r="C12" s="57">
        <v>0.2095447159871322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116769207</v>
      </c>
      <c r="C13" s="57">
        <v>2.8431947805406921E-2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119879727</v>
      </c>
      <c r="C14" s="57">
        <v>2.6638187240579647E-2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123483769</v>
      </c>
      <c r="C15" s="57">
        <v>3.0063815544057793E-2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126884465.67575599</v>
      </c>
      <c r="C16" s="178">
        <v>2.7539624869694412E-2</v>
      </c>
      <c r="D16" s="178">
        <v>6.177716208284334E-4</v>
      </c>
      <c r="E16" s="179">
        <v>78337.227502465248</v>
      </c>
    </row>
    <row r="17" spans="1:5" s="64" customFormat="1" ht="18" customHeight="1" x14ac:dyDescent="0.25">
      <c r="A17" s="54">
        <v>2019</v>
      </c>
      <c r="B17" s="55">
        <v>130030476.17154878</v>
      </c>
      <c r="C17" s="57">
        <v>2.4794292028089471E-2</v>
      </c>
      <c r="D17" s="57">
        <v>2.1522433407183961E-4</v>
      </c>
      <c r="E17" s="58">
        <v>27979.700730606914</v>
      </c>
    </row>
    <row r="18" spans="1:5" s="64" customFormat="1" ht="18" customHeight="1" x14ac:dyDescent="0.25">
      <c r="A18" s="54">
        <v>2020</v>
      </c>
      <c r="B18" s="55" t="s">
        <v>93</v>
      </c>
      <c r="C18" s="67" t="s">
        <v>93</v>
      </c>
      <c r="D18" s="57" t="s">
        <v>93</v>
      </c>
      <c r="E18" s="58" t="s">
        <v>93</v>
      </c>
    </row>
    <row r="19" spans="1:5" s="64" customFormat="1" ht="18" customHeight="1" x14ac:dyDescent="0.25">
      <c r="A19" s="54">
        <v>2021</v>
      </c>
      <c r="B19" s="55" t="s">
        <v>93</v>
      </c>
      <c r="C19" s="67" t="s">
        <v>93</v>
      </c>
      <c r="D19" s="57" t="s">
        <v>93</v>
      </c>
      <c r="E19" s="58" t="s">
        <v>93</v>
      </c>
    </row>
    <row r="20" spans="1:5" s="64" customFormat="1" ht="18" customHeight="1" x14ac:dyDescent="0.25">
      <c r="A20" s="54">
        <v>2022</v>
      </c>
      <c r="B20" s="55" t="s">
        <v>93</v>
      </c>
      <c r="C20" s="67" t="s">
        <v>93</v>
      </c>
      <c r="D20" s="57" t="s">
        <v>93</v>
      </c>
      <c r="E20" s="58" t="s">
        <v>93</v>
      </c>
    </row>
    <row r="21" spans="1:5" s="64" customFormat="1" ht="18" customHeight="1" x14ac:dyDescent="0.25">
      <c r="A21" s="54">
        <v>2023</v>
      </c>
      <c r="B21" s="55" t="s">
        <v>93</v>
      </c>
      <c r="C21" s="67" t="s">
        <v>93</v>
      </c>
      <c r="D21" s="57" t="s">
        <v>93</v>
      </c>
      <c r="E21" s="58" t="s">
        <v>93</v>
      </c>
    </row>
    <row r="22" spans="1:5" s="64" customFormat="1" ht="18" customHeight="1" x14ac:dyDescent="0.25">
      <c r="A22" s="54">
        <v>2024</v>
      </c>
      <c r="B22" s="55" t="s">
        <v>93</v>
      </c>
      <c r="C22" s="67" t="s">
        <v>93</v>
      </c>
      <c r="D22" s="57" t="s">
        <v>93</v>
      </c>
      <c r="E22" s="58" t="s">
        <v>93</v>
      </c>
    </row>
    <row r="23" spans="1:5" ht="18" customHeight="1" x14ac:dyDescent="0.3">
      <c r="A23" s="54">
        <v>2025</v>
      </c>
      <c r="B23" s="55" t="s">
        <v>93</v>
      </c>
      <c r="C23" s="67" t="s">
        <v>93</v>
      </c>
      <c r="D23" s="57" t="s">
        <v>93</v>
      </c>
      <c r="E23" s="58" t="s">
        <v>93</v>
      </c>
    </row>
    <row r="24" spans="1:5" s="171" customFormat="1" ht="18" customHeight="1" x14ac:dyDescent="0.3">
      <c r="A24" s="54">
        <v>2026</v>
      </c>
      <c r="B24" s="55" t="s">
        <v>93</v>
      </c>
      <c r="C24" s="67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234</v>
      </c>
      <c r="B27" s="3"/>
      <c r="C27" s="3"/>
    </row>
    <row r="28" spans="1:5" ht="21.75" customHeight="1" x14ac:dyDescent="0.3">
      <c r="A28" s="65" t="s">
        <v>174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Headings!F39</f>
        <v>Page 39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Headings!E4</f>
        <v>July 2017 Countywide New Construction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5950400000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6663100000</v>
      </c>
      <c r="C6" s="56">
        <v>0.11977346060769034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8005200000</v>
      </c>
      <c r="C7" s="56">
        <v>0.2014227611772299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5205200000</v>
      </c>
      <c r="C8" s="56">
        <v>-0.34977264777894368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2457642885</v>
      </c>
      <c r="C9" s="56">
        <v>-0.52784851974948133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1925434669</v>
      </c>
      <c r="C10" s="56">
        <v>-0.21655229864692083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1983503613</v>
      </c>
      <c r="C11" s="57">
        <v>3.0158875258104123E-2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3406198290</v>
      </c>
      <c r="C12" s="56">
        <v>0.71726346636102645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4994659235</v>
      </c>
      <c r="C13" s="56">
        <v>0.46634423769850453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6111997054</v>
      </c>
      <c r="C14" s="56">
        <v>0.22370651658681173</v>
      </c>
      <c r="D14" s="57">
        <v>0</v>
      </c>
      <c r="E14" s="58">
        <v>0</v>
      </c>
    </row>
    <row r="15" spans="1:5" s="64" customFormat="1" ht="18" customHeight="1" thickBot="1" x14ac:dyDescent="0.3">
      <c r="A15" s="59">
        <v>2017</v>
      </c>
      <c r="B15" s="60">
        <v>8438451607.000001</v>
      </c>
      <c r="C15" s="61">
        <v>0.38063738127580593</v>
      </c>
      <c r="D15" s="66">
        <v>0</v>
      </c>
      <c r="E15" s="96">
        <v>0</v>
      </c>
    </row>
    <row r="16" spans="1:5" s="64" customFormat="1" ht="18" customHeight="1" thickTop="1" x14ac:dyDescent="0.25">
      <c r="A16" s="54">
        <v>2018</v>
      </c>
      <c r="B16" s="55">
        <v>7931657502.8833408</v>
      </c>
      <c r="C16" s="56">
        <v>-6.0057712921675832E-2</v>
      </c>
      <c r="D16" s="57">
        <v>4.3695614770755675E-4</v>
      </c>
      <c r="E16" s="58">
        <v>3464272.772110939</v>
      </c>
    </row>
    <row r="17" spans="1:5" s="64" customFormat="1" ht="18" customHeight="1" x14ac:dyDescent="0.25">
      <c r="A17" s="54">
        <v>2019</v>
      </c>
      <c r="B17" s="55">
        <v>7621844932.2827997</v>
      </c>
      <c r="C17" s="56">
        <v>-3.9060255752081718E-2</v>
      </c>
      <c r="D17" s="57">
        <v>-3.1587031306503643E-3</v>
      </c>
      <c r="E17" s="58">
        <v>-24151432.654870033</v>
      </c>
    </row>
    <row r="18" spans="1:5" s="64" customFormat="1" ht="18" customHeight="1" x14ac:dyDescent="0.25">
      <c r="A18" s="54">
        <v>2020</v>
      </c>
      <c r="B18" s="55">
        <v>7097403471.4116001</v>
      </c>
      <c r="C18" s="56">
        <v>-6.880767918144004E-2</v>
      </c>
      <c r="D18" s="57">
        <v>-8.1234504685713249E-3</v>
      </c>
      <c r="E18" s="58">
        <v>-58127602.253239632</v>
      </c>
    </row>
    <row r="19" spans="1:5" s="64" customFormat="1" ht="18" customHeight="1" x14ac:dyDescent="0.25">
      <c r="A19" s="54">
        <v>2021</v>
      </c>
      <c r="B19" s="55">
        <v>6946924259.4144096</v>
      </c>
      <c r="C19" s="56">
        <v>-2.1202008960505392E-2</v>
      </c>
      <c r="D19" s="57">
        <v>-1.8934203610379674E-2</v>
      </c>
      <c r="E19" s="58">
        <v>-134073044.72105026</v>
      </c>
    </row>
    <row r="20" spans="1:5" s="64" customFormat="1" ht="18" customHeight="1" x14ac:dyDescent="0.25">
      <c r="A20" s="54">
        <v>2022</v>
      </c>
      <c r="B20" s="55">
        <v>7023844182.7713499</v>
      </c>
      <c r="C20" s="56">
        <v>1.1072515041847364E-2</v>
      </c>
      <c r="D20" s="57">
        <v>-3.0808023254139116E-2</v>
      </c>
      <c r="E20" s="58">
        <v>-223269238.81769943</v>
      </c>
    </row>
    <row r="21" spans="1:5" s="64" customFormat="1" ht="18" customHeight="1" x14ac:dyDescent="0.25">
      <c r="A21" s="54">
        <v>2023</v>
      </c>
      <c r="B21" s="55">
        <v>7144055991.7326298</v>
      </c>
      <c r="C21" s="56">
        <v>1.7114817161824947E-2</v>
      </c>
      <c r="D21" s="57">
        <v>-3.5701880098558347E-2</v>
      </c>
      <c r="E21" s="58">
        <v>-264499354.68120003</v>
      </c>
    </row>
    <row r="22" spans="1:5" s="64" customFormat="1" ht="18" customHeight="1" x14ac:dyDescent="0.25">
      <c r="A22" s="54">
        <v>2024</v>
      </c>
      <c r="B22" s="55">
        <v>7372920989.9542704</v>
      </c>
      <c r="C22" s="56">
        <v>3.2035722912375331E-2</v>
      </c>
      <c r="D22" s="57">
        <v>-4.0979651714234122E-2</v>
      </c>
      <c r="E22" s="58">
        <v>-315050389.51984978</v>
      </c>
    </row>
    <row r="23" spans="1:5" s="64" customFormat="1" ht="18" customHeight="1" x14ac:dyDescent="0.25">
      <c r="A23" s="54">
        <v>2025</v>
      </c>
      <c r="B23" s="55">
        <v>7618019476.0395794</v>
      </c>
      <c r="C23" s="56">
        <v>3.324306423726231E-2</v>
      </c>
      <c r="D23" s="57">
        <v>-3.9849435367581898E-2</v>
      </c>
      <c r="E23" s="58">
        <v>-316173094.01431084</v>
      </c>
    </row>
    <row r="24" spans="1:5" s="64" customFormat="1" ht="18" customHeight="1" x14ac:dyDescent="0.25">
      <c r="A24" s="54">
        <v>2026</v>
      </c>
      <c r="B24" s="55">
        <v>7881882474.5551205</v>
      </c>
      <c r="C24" s="56">
        <v>3.4636692561032634E-2</v>
      </c>
      <c r="D24" s="57">
        <v>-4.0813054775409419E-2</v>
      </c>
      <c r="E24" s="58">
        <v>-335371225.35798931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184</v>
      </c>
      <c r="B26" s="3"/>
      <c r="C26" s="3"/>
    </row>
    <row r="27" spans="1:5" ht="21.75" customHeight="1" x14ac:dyDescent="0.3">
      <c r="A27" s="151" t="s">
        <v>218</v>
      </c>
      <c r="B27" s="3"/>
      <c r="C27" s="3"/>
    </row>
    <row r="28" spans="1:5" ht="21.75" customHeight="1" x14ac:dyDescent="0.3">
      <c r="A28" s="149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Headings!F4</f>
        <v>Page 4</v>
      </c>
      <c r="B30" s="198"/>
      <c r="C30" s="198"/>
      <c r="D30" s="198"/>
      <c r="E30" s="205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Headings!E40</f>
        <v>July 2017 Conservation Futures Property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15259661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15755647</v>
      </c>
      <c r="C6" s="56">
        <v>3.2503081162812197E-2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16360030</v>
      </c>
      <c r="C7" s="56">
        <v>3.8359770309654762E-2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16738720</v>
      </c>
      <c r="C8" s="56">
        <v>2.3147268067356785E-2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17061273</v>
      </c>
      <c r="C9" s="56">
        <v>1.9269872487263084E-2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17416782</v>
      </c>
      <c r="C10" s="56">
        <v>2.0837190753585588E-2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17566647</v>
      </c>
      <c r="C11" s="57">
        <v>8.6046320152597389E-3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17955638</v>
      </c>
      <c r="C12" s="67">
        <v>2.2143724980640878E-2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18389600</v>
      </c>
      <c r="C13" s="57">
        <v>2.4168564770575163E-2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18877155</v>
      </c>
      <c r="C14" s="57">
        <v>2.6512539696350146E-2</v>
      </c>
      <c r="D14" s="57">
        <v>0</v>
      </c>
      <c r="E14" s="58">
        <v>0</v>
      </c>
    </row>
    <row r="15" spans="1:5" s="64" customFormat="1" ht="18" customHeight="1" thickBot="1" x14ac:dyDescent="0.3">
      <c r="A15" s="59">
        <v>2017</v>
      </c>
      <c r="B15" s="60">
        <v>19443654</v>
      </c>
      <c r="C15" s="66">
        <v>3.0009765772437635E-2</v>
      </c>
      <c r="D15" s="66">
        <v>0</v>
      </c>
      <c r="E15" s="96">
        <v>0</v>
      </c>
    </row>
    <row r="16" spans="1:5" s="64" customFormat="1" ht="18" customHeight="1" thickTop="1" x14ac:dyDescent="0.25">
      <c r="A16" s="54">
        <v>2018</v>
      </c>
      <c r="B16" s="55">
        <v>19979327.113515425</v>
      </c>
      <c r="C16" s="57">
        <v>2.7550022928582552E-2</v>
      </c>
      <c r="D16" s="57">
        <v>5.2811552853704313E-4</v>
      </c>
      <c r="E16" s="58">
        <v>10545.823485225439</v>
      </c>
    </row>
    <row r="17" spans="1:5" s="64" customFormat="1" ht="18" customHeight="1" x14ac:dyDescent="0.25">
      <c r="A17" s="54">
        <v>2019</v>
      </c>
      <c r="B17" s="55">
        <v>20474030.783892322</v>
      </c>
      <c r="C17" s="57">
        <v>2.4760777355822272E-2</v>
      </c>
      <c r="D17" s="57">
        <v>5.023366442613586E-5</v>
      </c>
      <c r="E17" s="58">
        <v>1028.4339298456907</v>
      </c>
    </row>
    <row r="18" spans="1:5" s="64" customFormat="1" ht="18" customHeight="1" x14ac:dyDescent="0.25">
      <c r="A18" s="54">
        <v>2020</v>
      </c>
      <c r="B18" s="55">
        <v>20941600.314224534</v>
      </c>
      <c r="C18" s="57">
        <v>2.2837199732065772E-2</v>
      </c>
      <c r="D18" s="57">
        <v>-5.1840331245922577E-4</v>
      </c>
      <c r="E18" s="58">
        <v>-10861.825777553022</v>
      </c>
    </row>
    <row r="19" spans="1:5" s="64" customFormat="1" ht="18" customHeight="1" x14ac:dyDescent="0.25">
      <c r="A19" s="54">
        <v>2021</v>
      </c>
      <c r="B19" s="55">
        <v>21401158.831794925</v>
      </c>
      <c r="C19" s="57">
        <v>2.1944765952687906E-2</v>
      </c>
      <c r="D19" s="57">
        <v>-1.5136504482575752E-3</v>
      </c>
      <c r="E19" s="58">
        <v>-32442.980991698802</v>
      </c>
    </row>
    <row r="20" spans="1:5" s="64" customFormat="1" ht="18" customHeight="1" x14ac:dyDescent="0.25">
      <c r="A20" s="54">
        <v>2022</v>
      </c>
      <c r="B20" s="55">
        <v>21863536.746092796</v>
      </c>
      <c r="C20" s="57">
        <v>2.1605274645732475E-2</v>
      </c>
      <c r="D20" s="57">
        <v>-2.6051144583167929E-3</v>
      </c>
      <c r="E20" s="58">
        <v>-57105.782787580043</v>
      </c>
    </row>
    <row r="21" spans="1:5" s="64" customFormat="1" ht="18" customHeight="1" x14ac:dyDescent="0.25">
      <c r="A21" s="54">
        <v>2023</v>
      </c>
      <c r="B21" s="55">
        <v>22328374.797093946</v>
      </c>
      <c r="C21" s="57">
        <v>2.1260880908676505E-2</v>
      </c>
      <c r="D21" s="57">
        <v>-3.6236416554138451E-3</v>
      </c>
      <c r="E21" s="58">
        <v>-81204.284239411354</v>
      </c>
    </row>
    <row r="22" spans="1:5" s="64" customFormat="1" ht="18" customHeight="1" x14ac:dyDescent="0.25">
      <c r="A22" s="54">
        <v>2024</v>
      </c>
      <c r="B22" s="55">
        <v>22796321.932468124</v>
      </c>
      <c r="C22" s="57">
        <v>2.0957509878196889E-2</v>
      </c>
      <c r="D22" s="57">
        <v>-4.699546784866615E-3</v>
      </c>
      <c r="E22" s="58">
        <v>-107638.23235329986</v>
      </c>
    </row>
    <row r="23" spans="1:5" ht="18" customHeight="1" x14ac:dyDescent="0.3">
      <c r="A23" s="54">
        <v>2025</v>
      </c>
      <c r="B23" s="55">
        <v>23275556.089628093</v>
      </c>
      <c r="C23" s="57">
        <v>2.1022433293390597E-2</v>
      </c>
      <c r="D23" s="57">
        <v>-5.7043148981057445E-3</v>
      </c>
      <c r="E23" s="58">
        <v>-133532.81458739936</v>
      </c>
    </row>
    <row r="24" spans="1:5" s="171" customFormat="1" ht="18" customHeight="1" x14ac:dyDescent="0.3">
      <c r="A24" s="54">
        <v>2026</v>
      </c>
      <c r="B24" s="55">
        <v>23757781.238315579</v>
      </c>
      <c r="C24" s="57">
        <v>2.071809355834775E-2</v>
      </c>
      <c r="D24" s="57">
        <v>-6.7288623288171978E-3</v>
      </c>
      <c r="E24" s="58">
        <v>-160945.8214658238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Headings!F40</f>
        <v>Page 40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Headings!E41</f>
        <v>July 2017 Unincorporated Area/Roads Property Tax Levy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2008</v>
      </c>
      <c r="B5" s="50">
        <v>81135147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2009</v>
      </c>
      <c r="B6" s="55">
        <v>83470224</v>
      </c>
      <c r="C6" s="56">
        <v>2.8780092060472828E-2</v>
      </c>
      <c r="D6" s="57">
        <v>0</v>
      </c>
      <c r="E6" s="58">
        <v>0</v>
      </c>
    </row>
    <row r="7" spans="1:5" s="64" customFormat="1" ht="18" customHeight="1" x14ac:dyDescent="0.25">
      <c r="A7" s="54">
        <v>2010</v>
      </c>
      <c r="B7" s="55">
        <v>84675096</v>
      </c>
      <c r="C7" s="56">
        <v>1.443475220576862E-2</v>
      </c>
      <c r="D7" s="57">
        <v>0</v>
      </c>
      <c r="E7" s="58">
        <v>0</v>
      </c>
    </row>
    <row r="8" spans="1:5" s="64" customFormat="1" ht="18" customHeight="1" x14ac:dyDescent="0.25">
      <c r="A8" s="54">
        <v>2011</v>
      </c>
      <c r="B8" s="55">
        <v>86104033</v>
      </c>
      <c r="C8" s="56">
        <v>1.6875528549740393E-2</v>
      </c>
      <c r="D8" s="57">
        <v>0</v>
      </c>
      <c r="E8" s="58">
        <v>0</v>
      </c>
    </row>
    <row r="9" spans="1:5" s="64" customFormat="1" ht="18" customHeight="1" x14ac:dyDescent="0.25">
      <c r="A9" s="54">
        <v>2012</v>
      </c>
      <c r="B9" s="55">
        <v>73706592</v>
      </c>
      <c r="C9" s="56">
        <v>-0.14398211753914014</v>
      </c>
      <c r="D9" s="57">
        <v>0</v>
      </c>
      <c r="E9" s="58">
        <v>0</v>
      </c>
    </row>
    <row r="10" spans="1:5" s="64" customFormat="1" ht="18" customHeight="1" x14ac:dyDescent="0.25">
      <c r="A10" s="54">
        <v>2013</v>
      </c>
      <c r="B10" s="55">
        <v>67537651</v>
      </c>
      <c r="C10" s="56">
        <v>-8.3695919626836091E-2</v>
      </c>
      <c r="D10" s="57">
        <v>0</v>
      </c>
      <c r="E10" s="58">
        <v>0</v>
      </c>
    </row>
    <row r="11" spans="1:5" s="64" customFormat="1" ht="18" customHeight="1" x14ac:dyDescent="0.25">
      <c r="A11" s="54">
        <v>2014</v>
      </c>
      <c r="B11" s="55">
        <v>71721037.701000005</v>
      </c>
      <c r="C11" s="56">
        <v>6.1941548737014962E-2</v>
      </c>
      <c r="D11" s="57">
        <v>0</v>
      </c>
      <c r="E11" s="58">
        <v>0</v>
      </c>
    </row>
    <row r="12" spans="1:5" s="64" customFormat="1" ht="18" customHeight="1" x14ac:dyDescent="0.25">
      <c r="A12" s="54">
        <v>2015</v>
      </c>
      <c r="B12" s="55">
        <v>81182066</v>
      </c>
      <c r="C12" s="56">
        <v>0.13191426954030372</v>
      </c>
      <c r="D12" s="57">
        <v>0</v>
      </c>
      <c r="E12" s="58">
        <v>0</v>
      </c>
    </row>
    <row r="13" spans="1:5" s="64" customFormat="1" ht="18" customHeight="1" x14ac:dyDescent="0.25">
      <c r="A13" s="54">
        <v>2016</v>
      </c>
      <c r="B13" s="55">
        <v>82424494.000000134</v>
      </c>
      <c r="C13" s="56">
        <v>1.5304217559579447E-2</v>
      </c>
      <c r="D13" s="57">
        <v>0</v>
      </c>
      <c r="E13" s="58">
        <v>0</v>
      </c>
    </row>
    <row r="14" spans="1:5" s="64" customFormat="1" ht="18" customHeight="1" thickBot="1" x14ac:dyDescent="0.3">
      <c r="A14" s="54">
        <v>2017</v>
      </c>
      <c r="B14" s="55">
        <v>87678035</v>
      </c>
      <c r="C14" s="56">
        <v>6.3737619062603557E-2</v>
      </c>
      <c r="D14" s="57">
        <v>0</v>
      </c>
      <c r="E14" s="58">
        <v>0</v>
      </c>
    </row>
    <row r="15" spans="1:5" s="64" customFormat="1" ht="18" customHeight="1" thickTop="1" x14ac:dyDescent="0.25">
      <c r="A15" s="180">
        <v>2018</v>
      </c>
      <c r="B15" s="176">
        <v>89353528.302930668</v>
      </c>
      <c r="C15" s="177">
        <v>1.9109612834396605E-2</v>
      </c>
      <c r="D15" s="178">
        <v>8.6622553720605566E-5</v>
      </c>
      <c r="E15" s="179">
        <v>7739.3604023903608</v>
      </c>
    </row>
    <row r="16" spans="1:5" s="64" customFormat="1" ht="18" customHeight="1" x14ac:dyDescent="0.25">
      <c r="A16" s="54">
        <v>2019</v>
      </c>
      <c r="B16" s="55">
        <v>90957115.767116651</v>
      </c>
      <c r="C16" s="56">
        <v>1.7946548890038549E-2</v>
      </c>
      <c r="D16" s="57">
        <v>-1.3465910255106017E-4</v>
      </c>
      <c r="E16" s="58">
        <v>-12249.853134065866</v>
      </c>
    </row>
    <row r="17" spans="1:5" s="64" customFormat="1" ht="18" customHeight="1" x14ac:dyDescent="0.25">
      <c r="A17" s="54">
        <v>2020</v>
      </c>
      <c r="B17" s="55">
        <v>92490462.488140434</v>
      </c>
      <c r="C17" s="56">
        <v>1.6857908346057382E-2</v>
      </c>
      <c r="D17" s="57">
        <v>-5.9336510514684804E-4</v>
      </c>
      <c r="E17" s="58">
        <v>-54913.196574017406</v>
      </c>
    </row>
    <row r="18" spans="1:5" s="64" customFormat="1" ht="18" customHeight="1" x14ac:dyDescent="0.25">
      <c r="A18" s="54">
        <v>2021</v>
      </c>
      <c r="B18" s="55">
        <v>94014883.881539509</v>
      </c>
      <c r="C18" s="56">
        <v>1.6481930702795911E-2</v>
      </c>
      <c r="D18" s="57">
        <v>-9.1702402444893139E-4</v>
      </c>
      <c r="E18" s="58">
        <v>-86293.039965942502</v>
      </c>
    </row>
    <row r="19" spans="1:5" s="64" customFormat="1" ht="18" customHeight="1" x14ac:dyDescent="0.25">
      <c r="A19" s="54">
        <v>2022</v>
      </c>
      <c r="B19" s="55">
        <v>95562893.911356881</v>
      </c>
      <c r="C19" s="56">
        <v>1.6465584659636434E-2</v>
      </c>
      <c r="D19" s="57">
        <v>3.7665908976906026E-2</v>
      </c>
      <c r="E19" s="58">
        <v>3468807.4769497067</v>
      </c>
    </row>
    <row r="20" spans="1:5" s="64" customFormat="1" ht="18" customHeight="1" x14ac:dyDescent="0.25">
      <c r="A20" s="54">
        <v>2023</v>
      </c>
      <c r="B20" s="55">
        <v>97127056.772339821</v>
      </c>
      <c r="C20" s="56">
        <v>1.6367889218945608E-2</v>
      </c>
      <c r="D20" s="57">
        <v>1.492861403669421E-2</v>
      </c>
      <c r="E20" s="58">
        <v>1428644.6583738923</v>
      </c>
    </row>
    <row r="21" spans="1:5" s="64" customFormat="1" ht="18" customHeight="1" x14ac:dyDescent="0.25">
      <c r="A21" s="54">
        <v>2024</v>
      </c>
      <c r="B21" s="55">
        <v>98713514.99388355</v>
      </c>
      <c r="C21" s="56">
        <v>1.6333844288747512E-2</v>
      </c>
      <c r="D21" s="57">
        <v>1.4351534209251948E-2</v>
      </c>
      <c r="E21" s="58">
        <v>1396646.3692043573</v>
      </c>
    </row>
    <row r="22" spans="1:5" s="64" customFormat="1" ht="18" customHeight="1" x14ac:dyDescent="0.25">
      <c r="A22" s="54">
        <v>2025</v>
      </c>
      <c r="B22" s="55">
        <v>100324102.06153035</v>
      </c>
      <c r="C22" s="56">
        <v>1.6315770619115266E-2</v>
      </c>
      <c r="D22" s="57">
        <v>1.3782475030341246E-2</v>
      </c>
      <c r="E22" s="58">
        <v>1363916.2894022912</v>
      </c>
    </row>
    <row r="23" spans="1:5" s="64" customFormat="1" ht="18" customHeight="1" x14ac:dyDescent="0.25">
      <c r="A23" s="54">
        <v>2026</v>
      </c>
      <c r="B23" s="55">
        <v>101553287</v>
      </c>
      <c r="C23" s="56">
        <v>1.2252139946548057E-2</v>
      </c>
      <c r="D23" s="57">
        <v>1.3082860801922447E-2</v>
      </c>
      <c r="E23" s="58">
        <v>1311450</v>
      </c>
    </row>
    <row r="24" spans="1:5" ht="18" customHeight="1" x14ac:dyDescent="0.3">
      <c r="A24" s="32" t="s">
        <v>4</v>
      </c>
      <c r="B24" s="3"/>
      <c r="C24" s="3"/>
    </row>
    <row r="25" spans="1:5" ht="21.75" customHeight="1" x14ac:dyDescent="0.3">
      <c r="A25" s="37" t="s">
        <v>136</v>
      </c>
      <c r="B25" s="3"/>
      <c r="C25" s="3"/>
    </row>
    <row r="26" spans="1:5" ht="21.75" customHeight="1" x14ac:dyDescent="0.3">
      <c r="A26" s="37" t="s">
        <v>235</v>
      </c>
      <c r="B26" s="3"/>
      <c r="C26" s="3"/>
    </row>
    <row r="27" spans="1:5" ht="21.75" customHeight="1" x14ac:dyDescent="0.3">
      <c r="A27" s="37" t="s">
        <v>263</v>
      </c>
      <c r="B27" s="19"/>
      <c r="C27" s="19"/>
    </row>
    <row r="28" spans="1:5" ht="21.75" customHeight="1" x14ac:dyDescent="0.3">
      <c r="A28" s="90" t="s">
        <v>264</v>
      </c>
    </row>
    <row r="29" spans="1:5" ht="21.75" customHeight="1" x14ac:dyDescent="0.3">
      <c r="A29" s="90"/>
    </row>
    <row r="30" spans="1:5" ht="21.75" customHeight="1" x14ac:dyDescent="0.3">
      <c r="A30" s="197" t="str">
        <f>Headings!F41</f>
        <v>Page 41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75" zoomScaleNormal="75" workbookViewId="0">
      <selection activeCell="A27" sqref="A27:E27"/>
    </sheetView>
  </sheetViews>
  <sheetFormatPr defaultColWidth="10.75" defaultRowHeight="21.75" customHeight="1" x14ac:dyDescent="0.3"/>
  <cols>
    <col min="1" max="1" width="7.75" style="121" customWidth="1"/>
    <col min="2" max="3" width="15.25" style="121" customWidth="1"/>
    <col min="4" max="4" width="17.75" style="121" customWidth="1"/>
    <col min="5" max="5" width="17.75" style="122" customWidth="1"/>
    <col min="6" max="10" width="10.75" style="122"/>
    <col min="11" max="11" width="13.75" style="122" bestFit="1" customWidth="1"/>
    <col min="12" max="16384" width="10.75" style="122"/>
  </cols>
  <sheetData>
    <row r="1" spans="1:5" ht="23.25" x14ac:dyDescent="0.3">
      <c r="A1" s="204" t="s">
        <v>261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208</v>
      </c>
      <c r="C4" s="42" t="s">
        <v>206</v>
      </c>
      <c r="D4" s="134" t="s">
        <v>209</v>
      </c>
      <c r="E4" s="135" t="s">
        <v>207</v>
      </c>
    </row>
    <row r="5" spans="1:5" s="64" customFormat="1" ht="18" customHeight="1" x14ac:dyDescent="0.25">
      <c r="A5" s="49">
        <v>2009</v>
      </c>
      <c r="B5" s="50"/>
      <c r="C5" s="123"/>
      <c r="D5" s="52"/>
      <c r="E5" s="62"/>
    </row>
    <row r="6" spans="1:5" s="64" customFormat="1" ht="18" customHeight="1" x14ac:dyDescent="0.25">
      <c r="A6" s="54">
        <v>2010</v>
      </c>
      <c r="B6" s="55"/>
      <c r="C6" s="124"/>
      <c r="D6" s="67"/>
      <c r="E6" s="57"/>
    </row>
    <row r="7" spans="1:5" s="64" customFormat="1" ht="18" customHeight="1" x14ac:dyDescent="0.25">
      <c r="A7" s="54">
        <v>2011</v>
      </c>
      <c r="B7" s="55"/>
      <c r="C7" s="124"/>
      <c r="D7" s="67"/>
      <c r="E7" s="57"/>
    </row>
    <row r="8" spans="1:5" s="64" customFormat="1" ht="18" customHeight="1" x14ac:dyDescent="0.25">
      <c r="A8" s="54">
        <v>2012</v>
      </c>
      <c r="B8" s="55"/>
      <c r="C8" s="124"/>
      <c r="D8" s="67"/>
      <c r="E8" s="57"/>
    </row>
    <row r="9" spans="1:5" s="64" customFormat="1" ht="18" customHeight="1" x14ac:dyDescent="0.25">
      <c r="A9" s="54">
        <v>2013</v>
      </c>
      <c r="B9" s="55"/>
      <c r="C9" s="124"/>
      <c r="D9" s="67"/>
      <c r="E9" s="57"/>
    </row>
    <row r="10" spans="1:5" s="64" customFormat="1" ht="18" customHeight="1" x14ac:dyDescent="0.25">
      <c r="A10" s="54">
        <v>2014</v>
      </c>
      <c r="B10" s="55"/>
      <c r="C10" s="124"/>
      <c r="D10" s="67"/>
      <c r="E10" s="57"/>
    </row>
    <row r="11" spans="1:5" s="64" customFormat="1" ht="18" customHeight="1" x14ac:dyDescent="0.25">
      <c r="A11" s="54">
        <v>2015</v>
      </c>
      <c r="B11" s="55"/>
      <c r="C11" s="124"/>
      <c r="D11" s="67"/>
      <c r="E11" s="57"/>
    </row>
    <row r="12" spans="1:5" s="64" customFormat="1" ht="18" customHeight="1" x14ac:dyDescent="0.25">
      <c r="A12" s="54">
        <v>2016</v>
      </c>
      <c r="B12" s="74"/>
      <c r="C12" s="186"/>
      <c r="D12" s="55"/>
      <c r="E12" s="87"/>
    </row>
    <row r="13" spans="1:5" s="64" customFormat="1" ht="18" customHeight="1" thickBot="1" x14ac:dyDescent="0.3">
      <c r="A13" s="59">
        <v>2017</v>
      </c>
      <c r="B13" s="81"/>
      <c r="C13" s="187"/>
      <c r="D13" s="60"/>
      <c r="E13" s="86"/>
    </row>
    <row r="14" spans="1:5" s="64" customFormat="1" ht="18.75" thickTop="1" x14ac:dyDescent="0.25">
      <c r="A14" s="54">
        <v>2018</v>
      </c>
      <c r="B14" s="74">
        <v>2.0825873127330272</v>
      </c>
      <c r="C14" s="182"/>
      <c r="D14" s="55"/>
      <c r="E14" s="87"/>
    </row>
    <row r="15" spans="1:5" s="64" customFormat="1" ht="18" x14ac:dyDescent="0.25">
      <c r="A15" s="141">
        <v>2019</v>
      </c>
      <c r="B15" s="142">
        <v>1.9741313391736848</v>
      </c>
      <c r="C15" s="143"/>
      <c r="D15" s="144"/>
      <c r="E15" s="145"/>
    </row>
    <row r="16" spans="1:5" s="64" customFormat="1" ht="54" customHeight="1" x14ac:dyDescent="0.25">
      <c r="A16" s="141">
        <v>2020</v>
      </c>
      <c r="B16" s="142">
        <v>2.0042685874603081</v>
      </c>
      <c r="C16" s="146" t="s">
        <v>265</v>
      </c>
      <c r="D16" s="144">
        <v>2149483312.1836963</v>
      </c>
      <c r="E16" s="145">
        <v>0</v>
      </c>
    </row>
    <row r="17" spans="1:5" s="64" customFormat="1" ht="36" customHeight="1" x14ac:dyDescent="0.25">
      <c r="A17" s="141">
        <v>2021</v>
      </c>
      <c r="B17" s="142">
        <v>2.1853555326794218</v>
      </c>
      <c r="C17" s="146" t="s">
        <v>248</v>
      </c>
      <c r="D17" s="144">
        <v>4513445808.9162798</v>
      </c>
      <c r="E17" s="145">
        <v>0</v>
      </c>
    </row>
    <row r="18" spans="1:5" s="64" customFormat="1" ht="18" customHeight="1" x14ac:dyDescent="0.25">
      <c r="A18" s="54">
        <v>2022</v>
      </c>
      <c r="B18" s="74">
        <v>2.1363110668424561</v>
      </c>
      <c r="C18" s="125"/>
      <c r="D18" s="55"/>
      <c r="E18" s="87"/>
    </row>
    <row r="19" spans="1:5" s="64" customFormat="1" ht="18" customHeight="1" x14ac:dyDescent="0.3">
      <c r="A19" s="54">
        <v>2023</v>
      </c>
      <c r="B19" s="74">
        <v>2.0846436472177343</v>
      </c>
      <c r="C19" s="125"/>
      <c r="D19" s="55"/>
      <c r="E19" s="126"/>
    </row>
    <row r="20" spans="1:5" s="64" customFormat="1" ht="18" customHeight="1" x14ac:dyDescent="0.25">
      <c r="A20" s="54">
        <v>2024</v>
      </c>
      <c r="B20" s="74">
        <v>2.0438893836311989</v>
      </c>
      <c r="C20" s="125"/>
      <c r="D20" s="55"/>
      <c r="E20" s="87"/>
    </row>
    <row r="21" spans="1:5" ht="18" customHeight="1" x14ac:dyDescent="0.3">
      <c r="A21" s="54">
        <v>2025</v>
      </c>
      <c r="B21" s="74">
        <v>2.0014935222530204</v>
      </c>
      <c r="C21" s="125"/>
      <c r="D21" s="55"/>
      <c r="E21" s="126"/>
    </row>
    <row r="22" spans="1:5" ht="21.75" customHeight="1" x14ac:dyDescent="0.3">
      <c r="A22" s="54">
        <v>2026</v>
      </c>
      <c r="B22" s="74">
        <v>1.9554822230589339</v>
      </c>
      <c r="C22" s="125"/>
      <c r="D22" s="55"/>
      <c r="E22" s="126"/>
    </row>
    <row r="23" spans="1:5" ht="21.75" customHeight="1" x14ac:dyDescent="0.3">
      <c r="A23" s="37"/>
      <c r="B23" s="3"/>
      <c r="C23" s="3"/>
      <c r="D23" s="3"/>
    </row>
    <row r="24" spans="1:5" ht="21.75" customHeight="1" x14ac:dyDescent="0.3">
      <c r="A24" s="64"/>
      <c r="B24" s="122"/>
      <c r="C24" s="122"/>
      <c r="D24" s="122"/>
    </row>
    <row r="25" spans="1:5" ht="21.75" customHeight="1" x14ac:dyDescent="0.3">
      <c r="A25" s="109"/>
    </row>
    <row r="26" spans="1:5" ht="21.75" customHeight="1" x14ac:dyDescent="0.3">
      <c r="A26" s="122"/>
      <c r="B26" s="122"/>
      <c r="C26" s="122"/>
      <c r="D26" s="122"/>
    </row>
    <row r="27" spans="1:5" ht="21.75" customHeight="1" x14ac:dyDescent="0.3">
      <c r="A27" s="197" t="str">
        <f>Headings!F42</f>
        <v>Page 42</v>
      </c>
      <c r="B27" s="205"/>
      <c r="C27" s="205"/>
      <c r="D27" s="205"/>
      <c r="E27" s="205"/>
    </row>
    <row r="29" spans="1:5" ht="21.75" customHeight="1" x14ac:dyDescent="0.3">
      <c r="B29" s="7"/>
      <c r="C29" s="7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  <row r="33" spans="1:3" ht="21.75" customHeight="1" x14ac:dyDescent="0.3">
      <c r="A33" s="6"/>
      <c r="B33" s="6"/>
      <c r="C33" s="6"/>
    </row>
    <row r="34" spans="1:3" ht="21.75" customHeight="1" x14ac:dyDescent="0.3">
      <c r="A34" s="6"/>
      <c r="B34" s="6"/>
      <c r="C34" s="6"/>
    </row>
  </sheetData>
  <mergeCells count="3">
    <mergeCell ref="A1:E1"/>
    <mergeCell ref="A2:E2"/>
    <mergeCell ref="A27:E27"/>
  </mergeCells>
  <pageMargins left="0.75" right="0.75" top="1" bottom="1" header="0.5" footer="0.5"/>
  <pageSetup scale="9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Headings!E43</f>
        <v>July 2017 Flood District Property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4" customFormat="1" ht="18" customHeight="1" x14ac:dyDescent="0.25">
      <c r="A8" s="54">
        <v>2010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4" customFormat="1" ht="18" customHeight="1" x14ac:dyDescent="0.25">
      <c r="A9" s="54">
        <v>2011</v>
      </c>
      <c r="B9" s="55">
        <v>36070313</v>
      </c>
      <c r="C9" s="56" t="s">
        <v>93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36896149</v>
      </c>
      <c r="C10" s="56">
        <v>2.2895171439183182E-2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41346031</v>
      </c>
      <c r="C11" s="57">
        <v>0.12060559490910561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52104009</v>
      </c>
      <c r="C12" s="57">
        <v>0.26019372935699692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53571768</v>
      </c>
      <c r="C13" s="57">
        <v>2.8169790159525032E-2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55124711</v>
      </c>
      <c r="C14" s="57">
        <v>2.8988085664822583E-2</v>
      </c>
      <c r="D14" s="57">
        <v>0</v>
      </c>
      <c r="E14" s="58">
        <v>0</v>
      </c>
    </row>
    <row r="15" spans="1:5" s="64" customFormat="1" ht="18" customHeight="1" thickBot="1" x14ac:dyDescent="0.3">
      <c r="A15" s="59">
        <v>2017</v>
      </c>
      <c r="B15" s="60">
        <v>55124711</v>
      </c>
      <c r="C15" s="66">
        <v>0</v>
      </c>
      <c r="D15" s="57">
        <v>0</v>
      </c>
      <c r="E15" s="58">
        <v>0</v>
      </c>
    </row>
    <row r="16" spans="1:5" s="64" customFormat="1" ht="18" customHeight="1" thickTop="1" x14ac:dyDescent="0.25">
      <c r="A16" s="54">
        <v>2018</v>
      </c>
      <c r="B16" s="55">
        <v>56659114.110000007</v>
      </c>
      <c r="C16" s="57">
        <v>2.7835122981415772E-2</v>
      </c>
      <c r="D16" s="178">
        <v>4.3434643966189235E-4</v>
      </c>
      <c r="E16" s="179">
        <v>24599.000000007451</v>
      </c>
    </row>
    <row r="17" spans="1:5" s="64" customFormat="1" ht="18" customHeight="1" x14ac:dyDescent="0.25">
      <c r="A17" s="54">
        <v>2019</v>
      </c>
      <c r="B17" s="55">
        <v>58055175.251100011</v>
      </c>
      <c r="C17" s="57">
        <v>2.463965706187432E-2</v>
      </c>
      <c r="D17" s="57">
        <v>-2.7559401857946142E-5</v>
      </c>
      <c r="E17" s="58">
        <v>-1600.0099999979138</v>
      </c>
    </row>
    <row r="18" spans="1:5" s="64" customFormat="1" ht="18" customHeight="1" x14ac:dyDescent="0.25">
      <c r="A18" s="54">
        <v>2020</v>
      </c>
      <c r="B18" s="55">
        <v>59372707.003611013</v>
      </c>
      <c r="C18" s="57">
        <v>2.269447550218251E-2</v>
      </c>
      <c r="D18" s="57">
        <v>-7.6436290868964196E-4</v>
      </c>
      <c r="E18" s="58">
        <v>-45417.010099999607</v>
      </c>
    </row>
    <row r="19" spans="1:5" s="64" customFormat="1" ht="18" customHeight="1" x14ac:dyDescent="0.25">
      <c r="A19" s="54">
        <v>2021</v>
      </c>
      <c r="B19" s="55">
        <v>60670285.073647134</v>
      </c>
      <c r="C19" s="57">
        <v>2.1854790450386519E-2</v>
      </c>
      <c r="D19" s="57">
        <v>-1.7026949288309057E-3</v>
      </c>
      <c r="E19" s="58">
        <v>-103479.18020099401</v>
      </c>
    </row>
    <row r="20" spans="1:5" s="64" customFormat="1" ht="18" customHeight="1" x14ac:dyDescent="0.25">
      <c r="A20" s="54">
        <v>2022</v>
      </c>
      <c r="B20" s="55">
        <v>61974412.924383603</v>
      </c>
      <c r="C20" s="57">
        <v>2.1495330855185513E-2</v>
      </c>
      <c r="D20" s="57">
        <v>-2.753102891917325E-3</v>
      </c>
      <c r="E20" s="58">
        <v>-171092.97200300545</v>
      </c>
    </row>
    <row r="21" spans="1:5" s="64" customFormat="1" ht="18" customHeight="1" x14ac:dyDescent="0.25">
      <c r="A21" s="54">
        <v>2023</v>
      </c>
      <c r="B21" s="55">
        <v>63284825.053627439</v>
      </c>
      <c r="C21" s="57">
        <v>2.1144405689533574E-2</v>
      </c>
      <c r="D21" s="57">
        <v>-3.7769669180889309E-3</v>
      </c>
      <c r="E21" s="58">
        <v>-239930.90172303468</v>
      </c>
    </row>
    <row r="22" spans="1:5" s="64" customFormat="1" ht="18" customHeight="1" x14ac:dyDescent="0.25">
      <c r="A22" s="54">
        <v>2024</v>
      </c>
      <c r="B22" s="55">
        <v>64610566.304163717</v>
      </c>
      <c r="C22" s="57">
        <v>2.0948801697924457E-2</v>
      </c>
      <c r="D22" s="57">
        <v>-4.8383624790068192E-3</v>
      </c>
      <c r="E22" s="58">
        <v>-314129.21074025333</v>
      </c>
    </row>
    <row r="23" spans="1:5" ht="18" customHeight="1" x14ac:dyDescent="0.3">
      <c r="A23" s="54">
        <v>2025</v>
      </c>
      <c r="B23" s="55">
        <v>65955369.967205353</v>
      </c>
      <c r="C23" s="57">
        <v>2.0813989722838544E-2</v>
      </c>
      <c r="D23" s="57">
        <v>-5.8581389607946788E-3</v>
      </c>
      <c r="E23" s="58">
        <v>-388652.50284765661</v>
      </c>
    </row>
    <row r="24" spans="1:5" s="171" customFormat="1" ht="18" customHeight="1" x14ac:dyDescent="0.3">
      <c r="A24" s="54">
        <v>2026</v>
      </c>
      <c r="B24" s="55">
        <v>67319359.666877404</v>
      </c>
      <c r="C24" s="57">
        <v>2.0680495012767919E-2</v>
      </c>
      <c r="D24" s="57">
        <v>-6.8490452104815747E-3</v>
      </c>
      <c r="E24" s="58">
        <v>-464253.02787613869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Headings!F43</f>
        <v>Page 43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55" customWidth="1"/>
    <col min="2" max="2" width="20.75" style="155" customWidth="1"/>
    <col min="3" max="3" width="10.75" style="155" customWidth="1"/>
    <col min="4" max="5" width="17.75" style="156" customWidth="1"/>
    <col min="6" max="16384" width="10.75" style="156"/>
  </cols>
  <sheetData>
    <row r="1" spans="1:5" ht="23.25" x14ac:dyDescent="0.3">
      <c r="A1" s="204" t="str">
        <f>Headings!E44</f>
        <v>July 2017 Marine Levy Property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4" customFormat="1" ht="18" customHeight="1" x14ac:dyDescent="0.25">
      <c r="A8" s="54">
        <v>2010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4" customFormat="1" ht="18" customHeight="1" x14ac:dyDescent="0.25">
      <c r="A9" s="54">
        <v>2011</v>
      </c>
      <c r="B9" s="55">
        <v>1183252</v>
      </c>
      <c r="C9" s="56" t="s">
        <v>93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1183252</v>
      </c>
      <c r="C10" s="56">
        <v>0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1183252</v>
      </c>
      <c r="C11" s="57">
        <v>0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1183252</v>
      </c>
      <c r="C12" s="57">
        <v>0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1183252</v>
      </c>
      <c r="C13" s="57">
        <v>0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1183252</v>
      </c>
      <c r="C14" s="57">
        <v>0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5769754</v>
      </c>
      <c r="C15" s="57">
        <v>3.8761836024785925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5927389.54</v>
      </c>
      <c r="C16" s="178">
        <v>2.7321015766010204E-2</v>
      </c>
      <c r="D16" s="175">
        <v>4.2211764544020092E-4</v>
      </c>
      <c r="E16" s="179">
        <v>2501</v>
      </c>
    </row>
    <row r="17" spans="1:5" s="64" customFormat="1" ht="18" customHeight="1" x14ac:dyDescent="0.25">
      <c r="A17" s="54">
        <v>2019</v>
      </c>
      <c r="B17" s="55">
        <v>6073438.4353999998</v>
      </c>
      <c r="C17" s="57">
        <v>2.463966547405283E-2</v>
      </c>
      <c r="D17" s="57">
        <v>-3.9842399180090027E-5</v>
      </c>
      <c r="E17" s="58">
        <v>-241.99000000115484</v>
      </c>
    </row>
    <row r="18" spans="1:5" s="64" customFormat="1" ht="18" customHeight="1" x14ac:dyDescent="0.25">
      <c r="A18" s="54">
        <v>2020</v>
      </c>
      <c r="B18" s="55">
        <v>6211271.8197539998</v>
      </c>
      <c r="C18" s="57">
        <v>2.2694456496112014E-2</v>
      </c>
      <c r="D18" s="57">
        <v>-7.7659794698436979E-4</v>
      </c>
      <c r="E18" s="58">
        <v>-4827.4099000003189</v>
      </c>
    </row>
    <row r="19" spans="1:5" s="64" customFormat="1" ht="18" customHeight="1" x14ac:dyDescent="0.25">
      <c r="A19" s="54">
        <v>2021</v>
      </c>
      <c r="B19" s="55">
        <v>6347017.5379515411</v>
      </c>
      <c r="C19" s="57">
        <v>2.1854737988735717E-2</v>
      </c>
      <c r="D19" s="57">
        <v>-1.7149762663547508E-3</v>
      </c>
      <c r="E19" s="58">
        <v>-10903.683998998255</v>
      </c>
    </row>
    <row r="20" spans="1:5" s="64" customFormat="1" ht="18" customHeight="1" x14ac:dyDescent="0.25">
      <c r="A20" s="54">
        <v>2022</v>
      </c>
      <c r="B20" s="55">
        <v>6483448.7133310568</v>
      </c>
      <c r="C20" s="57">
        <v>2.1495320371140547E-2</v>
      </c>
      <c r="D20" s="57">
        <v>-2.7653497668059801E-3</v>
      </c>
      <c r="E20" s="58">
        <v>-17978.7208389882</v>
      </c>
    </row>
    <row r="21" spans="1:5" s="64" customFormat="1" ht="18" customHeight="1" x14ac:dyDescent="0.25">
      <c r="A21" s="54">
        <v>2023</v>
      </c>
      <c r="B21" s="55">
        <v>6620537.2004643669</v>
      </c>
      <c r="C21" s="57">
        <v>2.114437750566811E-2</v>
      </c>
      <c r="D21" s="57">
        <v>-3.7892822977660945E-3</v>
      </c>
      <c r="E21" s="58">
        <v>-25182.508047378622</v>
      </c>
    </row>
    <row r="22" spans="1:5" s="64" customFormat="1" ht="18" customHeight="1" x14ac:dyDescent="0.25">
      <c r="A22" s="54">
        <v>2024</v>
      </c>
      <c r="B22" s="55">
        <v>6759229.57246901</v>
      </c>
      <c r="C22" s="57">
        <v>2.0948809410045399E-2</v>
      </c>
      <c r="D22" s="57">
        <v>-4.8506301346972203E-3</v>
      </c>
      <c r="E22" s="58">
        <v>-32946.333127852529</v>
      </c>
    </row>
    <row r="23" spans="1:5" ht="18" customHeight="1" x14ac:dyDescent="0.3">
      <c r="A23" s="54">
        <v>2025</v>
      </c>
      <c r="B23" s="55">
        <v>6899915.8681937</v>
      </c>
      <c r="C23" s="57">
        <v>2.0813954344400143E-2</v>
      </c>
      <c r="D23" s="57">
        <v>-5.8704492882982739E-3</v>
      </c>
      <c r="E23" s="58">
        <v>-40744.796459130943</v>
      </c>
    </row>
    <row r="24" spans="1:5" s="171" customFormat="1" ht="18" customHeight="1" x14ac:dyDescent="0.3">
      <c r="A24" s="54">
        <v>2026</v>
      </c>
      <c r="B24" s="55">
        <v>7042610.0268756375</v>
      </c>
      <c r="C24" s="57">
        <v>2.0680565010902541E-2</v>
      </c>
      <c r="D24" s="57">
        <v>-6.8612923875018828E-3</v>
      </c>
      <c r="E24" s="58">
        <v>-48655.244423722848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56"/>
      <c r="C28" s="156"/>
    </row>
    <row r="29" spans="1:5" ht="21.75" customHeight="1" x14ac:dyDescent="0.3">
      <c r="A29" s="3"/>
      <c r="B29" s="156"/>
      <c r="C29" s="156"/>
    </row>
    <row r="30" spans="1:5" ht="21.75" customHeight="1" x14ac:dyDescent="0.3">
      <c r="A30" s="197" t="str">
        <f>Headings!F44</f>
        <v>Page 44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204" t="str">
        <f>Headings!E45</f>
        <v>July 2017 Transit Property Tax Forecast</v>
      </c>
      <c r="B1" s="205"/>
      <c r="C1" s="205"/>
      <c r="D1" s="205"/>
      <c r="E1" s="205"/>
    </row>
    <row r="2" spans="1:7" ht="21.75" customHeight="1" x14ac:dyDescent="0.3">
      <c r="A2" s="204" t="s">
        <v>99</v>
      </c>
      <c r="B2" s="205"/>
      <c r="C2" s="205"/>
      <c r="D2" s="205"/>
      <c r="E2" s="205"/>
    </row>
    <row r="4" spans="1:7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7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7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7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7" s="64" customFormat="1" ht="18" customHeight="1" x14ac:dyDescent="0.25">
      <c r="A8" s="54">
        <v>2010</v>
      </c>
      <c r="B8" s="55">
        <v>22122922</v>
      </c>
      <c r="C8" s="56" t="s">
        <v>93</v>
      </c>
      <c r="D8" s="57">
        <v>0</v>
      </c>
      <c r="E8" s="58">
        <v>0</v>
      </c>
    </row>
    <row r="9" spans="1:7" s="64" customFormat="1" ht="18" customHeight="1" x14ac:dyDescent="0.25">
      <c r="A9" s="54">
        <v>2011</v>
      </c>
      <c r="B9" s="55">
        <v>22623470</v>
      </c>
      <c r="C9" s="56">
        <v>2.2625763450234926E-2</v>
      </c>
      <c r="D9" s="57">
        <v>0</v>
      </c>
      <c r="E9" s="58">
        <v>0</v>
      </c>
    </row>
    <row r="10" spans="1:7" s="64" customFormat="1" ht="18" customHeight="1" x14ac:dyDescent="0.25">
      <c r="A10" s="54">
        <v>2012</v>
      </c>
      <c r="B10" s="55">
        <v>23823382</v>
      </c>
      <c r="C10" s="56">
        <v>5.3038371213611324E-2</v>
      </c>
      <c r="D10" s="57">
        <v>0</v>
      </c>
      <c r="E10" s="58">
        <v>0</v>
      </c>
    </row>
    <row r="11" spans="1:7" s="64" customFormat="1" ht="18" customHeight="1" x14ac:dyDescent="0.25">
      <c r="A11" s="54">
        <v>2013</v>
      </c>
      <c r="B11" s="55">
        <v>23473405</v>
      </c>
      <c r="C11" s="57">
        <v>-1.4690483492226236E-2</v>
      </c>
      <c r="D11" s="57">
        <v>0</v>
      </c>
      <c r="E11" s="58">
        <v>0</v>
      </c>
    </row>
    <row r="12" spans="1:7" s="64" customFormat="1" ht="18" customHeight="1" x14ac:dyDescent="0.25">
      <c r="A12" s="54">
        <v>2014</v>
      </c>
      <c r="B12" s="55">
        <v>25426081.857224997</v>
      </c>
      <c r="C12" s="57">
        <v>8.3186774872456626E-2</v>
      </c>
      <c r="D12" s="57">
        <v>0</v>
      </c>
      <c r="E12" s="58">
        <v>0</v>
      </c>
      <c r="F12" s="69"/>
      <c r="G12" s="89"/>
    </row>
    <row r="13" spans="1:7" s="64" customFormat="1" ht="18" customHeight="1" x14ac:dyDescent="0.25">
      <c r="A13" s="54">
        <v>2015</v>
      </c>
      <c r="B13" s="55">
        <v>26253065</v>
      </c>
      <c r="C13" s="57">
        <v>3.2524993328455265E-2</v>
      </c>
      <c r="D13" s="57">
        <v>0</v>
      </c>
      <c r="E13" s="58">
        <v>0</v>
      </c>
    </row>
    <row r="14" spans="1:7" s="64" customFormat="1" ht="18" customHeight="1" x14ac:dyDescent="0.25">
      <c r="A14" s="54">
        <v>2016</v>
      </c>
      <c r="B14" s="55">
        <v>26951390</v>
      </c>
      <c r="C14" s="57">
        <v>2.6599751305228514E-2</v>
      </c>
      <c r="D14" s="57">
        <v>0</v>
      </c>
      <c r="E14" s="58">
        <v>0</v>
      </c>
    </row>
    <row r="15" spans="1:7" s="64" customFormat="1" ht="18" customHeight="1" thickBot="1" x14ac:dyDescent="0.3">
      <c r="A15" s="54">
        <v>2017</v>
      </c>
      <c r="B15" s="55">
        <v>23315897</v>
      </c>
      <c r="C15" s="57">
        <v>-0.13489074218435482</v>
      </c>
      <c r="D15" s="57">
        <v>0</v>
      </c>
      <c r="E15" s="58">
        <v>0</v>
      </c>
    </row>
    <row r="16" spans="1:7" s="64" customFormat="1" ht="18" customHeight="1" thickTop="1" x14ac:dyDescent="0.25">
      <c r="A16" s="180">
        <v>2018</v>
      </c>
      <c r="B16" s="176">
        <v>23640032.454018325</v>
      </c>
      <c r="C16" s="178">
        <v>1.3901907956546777E-2</v>
      </c>
      <c r="D16" s="178">
        <v>4.8728920453289248E-4</v>
      </c>
      <c r="E16" s="179">
        <v>11513.921999759972</v>
      </c>
    </row>
    <row r="17" spans="1:5" s="64" customFormat="1" ht="18" customHeight="1" x14ac:dyDescent="0.25">
      <c r="A17" s="54">
        <v>2019</v>
      </c>
      <c r="B17" s="55">
        <v>29232957.343882035</v>
      </c>
      <c r="C17" s="57">
        <v>0.23658702249002306</v>
      </c>
      <c r="D17" s="57">
        <v>8.5794972584984919E-5</v>
      </c>
      <c r="E17" s="58">
        <v>2507.8256150633097</v>
      </c>
    </row>
    <row r="18" spans="1:5" s="64" customFormat="1" ht="18" customHeight="1" x14ac:dyDescent="0.25">
      <c r="A18" s="54">
        <v>2020</v>
      </c>
      <c r="B18" s="55">
        <v>29899260.902603846</v>
      </c>
      <c r="C18" s="57">
        <v>2.2792889234015679E-2</v>
      </c>
      <c r="D18" s="57">
        <v>-6.2325095867177271E-4</v>
      </c>
      <c r="E18" s="58">
        <v>-18646.364385604858</v>
      </c>
    </row>
    <row r="19" spans="1:5" s="64" customFormat="1" ht="18" customHeight="1" x14ac:dyDescent="0.25">
      <c r="A19" s="54">
        <v>2021</v>
      </c>
      <c r="B19" s="55">
        <v>30555288.188590389</v>
      </c>
      <c r="C19" s="57">
        <v>2.1941254271252264E-2</v>
      </c>
      <c r="D19" s="57">
        <v>-1.5583093429322181E-3</v>
      </c>
      <c r="E19" s="58">
        <v>-47688.905126679689</v>
      </c>
    </row>
    <row r="20" spans="1:5" s="64" customFormat="1" ht="18" customHeight="1" x14ac:dyDescent="0.25">
      <c r="A20" s="54">
        <v>2022</v>
      </c>
      <c r="B20" s="55">
        <v>31215311.695525419</v>
      </c>
      <c r="C20" s="57">
        <v>2.1600958330397546E-2</v>
      </c>
      <c r="D20" s="57">
        <v>-2.6146263665087766E-3</v>
      </c>
      <c r="E20" s="58">
        <v>-81830.332743480802</v>
      </c>
    </row>
    <row r="21" spans="1:5" s="64" customFormat="1" ht="18" customHeight="1" x14ac:dyDescent="0.25">
      <c r="A21" s="54">
        <v>2023</v>
      </c>
      <c r="B21" s="55">
        <v>31878842.592684198</v>
      </c>
      <c r="C21" s="57">
        <v>2.1256584064604844E-2</v>
      </c>
      <c r="D21" s="57">
        <v>-3.6343047823071961E-3</v>
      </c>
      <c r="E21" s="58">
        <v>-116280.02714775875</v>
      </c>
    </row>
    <row r="22" spans="1:5" s="64" customFormat="1" ht="18" customHeight="1" x14ac:dyDescent="0.25">
      <c r="A22" s="54">
        <v>2024</v>
      </c>
      <c r="B22" s="55">
        <v>32549949.669050489</v>
      </c>
      <c r="C22" s="57">
        <v>2.1051801815424209E-2</v>
      </c>
      <c r="D22" s="57">
        <v>-4.693539119381307E-3</v>
      </c>
      <c r="E22" s="58">
        <v>-153494.89640649036</v>
      </c>
    </row>
    <row r="23" spans="1:5" ht="18" customHeight="1" x14ac:dyDescent="0.3">
      <c r="A23" s="54">
        <v>2025</v>
      </c>
      <c r="B23" s="55">
        <v>33231016.29714863</v>
      </c>
      <c r="C23" s="57">
        <v>2.0923738286014126E-2</v>
      </c>
      <c r="D23" s="57">
        <v>-5.7141426682753016E-3</v>
      </c>
      <c r="E23" s="58">
        <v>-190978.0439231731</v>
      </c>
    </row>
    <row r="24" spans="1:5" s="171" customFormat="1" ht="18" customHeight="1" x14ac:dyDescent="0.3">
      <c r="A24" s="54">
        <v>2026</v>
      </c>
      <c r="B24" s="55">
        <v>33921861.899052761</v>
      </c>
      <c r="C24" s="57">
        <v>2.0789180677673436E-2</v>
      </c>
      <c r="D24" s="57">
        <v>-6.7080525505103239E-3</v>
      </c>
      <c r="E24" s="58">
        <v>-229086.35554157943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Headings!F45</f>
        <v>Page 45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+Headings!E46</f>
        <v>July 2017 UTGO Bond Property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March 2017 Forecast</v>
      </c>
      <c r="E4" s="42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44200000</v>
      </c>
      <c r="C5" s="97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40000000</v>
      </c>
      <c r="C6" s="67">
        <v>-9.5022624434389136E-2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39300000</v>
      </c>
      <c r="C7" s="67">
        <v>-1.749999999999996E-2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25050000</v>
      </c>
      <c r="C8" s="67">
        <v>-0.36259541984732824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23500000</v>
      </c>
      <c r="C9" s="67">
        <v>-6.187624750498999E-2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22460000</v>
      </c>
      <c r="C10" s="67">
        <v>-4.4255319148936212E-2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21040000</v>
      </c>
      <c r="C11" s="67">
        <v>-6.3223508459483546E-2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19630000</v>
      </c>
      <c r="C12" s="67">
        <v>-6.7015209125475317E-2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11620000</v>
      </c>
      <c r="C13" s="67">
        <v>-0.40804890473764643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16820000</v>
      </c>
      <c r="C14" s="67">
        <v>0.44750430292598975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16880000</v>
      </c>
      <c r="C15" s="67">
        <v>3.5671819262781401E-3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17300000</v>
      </c>
      <c r="C16" s="175">
        <v>2.4881516587677677E-2</v>
      </c>
      <c r="D16" s="178">
        <v>0</v>
      </c>
      <c r="E16" s="179">
        <v>0</v>
      </c>
    </row>
    <row r="17" spans="1:5" s="64" customFormat="1" ht="18" customHeight="1" x14ac:dyDescent="0.25">
      <c r="A17" s="54">
        <v>2019</v>
      </c>
      <c r="B17" s="55">
        <v>16370000</v>
      </c>
      <c r="C17" s="67">
        <v>-5.3757225433526012E-2</v>
      </c>
      <c r="D17" s="57">
        <v>0</v>
      </c>
      <c r="E17" s="58">
        <v>0</v>
      </c>
    </row>
    <row r="18" spans="1:5" s="64" customFormat="1" ht="18" customHeight="1" x14ac:dyDescent="0.25">
      <c r="A18" s="54">
        <v>2020</v>
      </c>
      <c r="B18" s="55">
        <v>15230000</v>
      </c>
      <c r="C18" s="67">
        <v>-6.9639584605986515E-2</v>
      </c>
      <c r="D18" s="57">
        <v>0</v>
      </c>
      <c r="E18" s="58">
        <v>0</v>
      </c>
    </row>
    <row r="19" spans="1:5" s="64" customFormat="1" ht="18" customHeight="1" x14ac:dyDescent="0.25">
      <c r="A19" s="54">
        <v>2021</v>
      </c>
      <c r="B19" s="55">
        <v>13950000</v>
      </c>
      <c r="C19" s="67">
        <v>-8.4044648719632353E-2</v>
      </c>
      <c r="D19" s="57">
        <v>0</v>
      </c>
      <c r="E19" s="58">
        <v>0</v>
      </c>
    </row>
    <row r="20" spans="1:5" s="64" customFormat="1" ht="18" customHeight="1" x14ac:dyDescent="0.25">
      <c r="A20" s="54">
        <v>2022</v>
      </c>
      <c r="B20" s="55">
        <v>14270000</v>
      </c>
      <c r="C20" s="67">
        <v>2.2939068100358506E-2</v>
      </c>
      <c r="D20" s="57">
        <v>0</v>
      </c>
      <c r="E20" s="58">
        <v>0</v>
      </c>
    </row>
    <row r="21" spans="1:5" s="64" customFormat="1" ht="18" customHeight="1" x14ac:dyDescent="0.25">
      <c r="A21" s="54">
        <v>2023</v>
      </c>
      <c r="B21" s="55">
        <v>14610000</v>
      </c>
      <c r="C21" s="67">
        <v>2.3826208829712758E-2</v>
      </c>
      <c r="D21" s="57">
        <v>0</v>
      </c>
      <c r="E21" s="58">
        <v>0</v>
      </c>
    </row>
    <row r="22" spans="1:5" s="64" customFormat="1" ht="18" customHeight="1" x14ac:dyDescent="0.25">
      <c r="A22" s="54">
        <v>2024</v>
      </c>
      <c r="B22" s="107" t="s">
        <v>93</v>
      </c>
      <c r="C22" s="108" t="s">
        <v>93</v>
      </c>
      <c r="D22" s="94" t="s">
        <v>93</v>
      </c>
      <c r="E22" s="95" t="s">
        <v>93</v>
      </c>
    </row>
    <row r="23" spans="1:5" ht="18" customHeight="1" x14ac:dyDescent="0.3">
      <c r="A23" s="54">
        <v>2025</v>
      </c>
      <c r="B23" s="107" t="s">
        <v>93</v>
      </c>
      <c r="C23" s="108" t="s">
        <v>93</v>
      </c>
      <c r="D23" s="94" t="s">
        <v>93</v>
      </c>
      <c r="E23" s="95" t="s">
        <v>93</v>
      </c>
    </row>
    <row r="24" spans="1:5" s="171" customFormat="1" ht="18" customHeight="1" x14ac:dyDescent="0.3">
      <c r="A24" s="54">
        <v>2026</v>
      </c>
      <c r="B24" s="107" t="s">
        <v>93</v>
      </c>
      <c r="C24" s="108" t="s">
        <v>93</v>
      </c>
      <c r="D24" s="94" t="s">
        <v>93</v>
      </c>
      <c r="E24" s="95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147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7" t="str">
        <f>+Headings!F46</f>
        <v>Page 46</v>
      </c>
      <c r="B30" s="198"/>
      <c r="C30" s="198"/>
      <c r="D30" s="198"/>
      <c r="E30" s="20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95" customWidth="1"/>
    <col min="2" max="2" width="20.75" style="195" customWidth="1"/>
    <col min="3" max="3" width="10.75" style="195" customWidth="1"/>
    <col min="4" max="5" width="17.75" style="196" customWidth="1"/>
    <col min="6" max="16384" width="10.75" style="196"/>
  </cols>
  <sheetData>
    <row r="1" spans="1:5" ht="23.25" x14ac:dyDescent="0.3">
      <c r="A1" s="204" t="str">
        <f>Headings!E47</f>
        <v>July 2017 Access For All Sales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ht="18" customHeight="1" x14ac:dyDescent="0.3">
      <c r="A5" s="49">
        <v>2007</v>
      </c>
      <c r="B5" s="50">
        <v>0</v>
      </c>
      <c r="C5" s="51" t="s">
        <v>93</v>
      </c>
      <c r="D5" s="62" t="s">
        <v>93</v>
      </c>
      <c r="E5" s="53" t="s">
        <v>93</v>
      </c>
    </row>
    <row r="6" spans="1:5" ht="18" customHeight="1" x14ac:dyDescent="0.3">
      <c r="A6" s="54">
        <v>2008</v>
      </c>
      <c r="B6" s="55">
        <v>0</v>
      </c>
      <c r="C6" s="56" t="s">
        <v>93</v>
      </c>
      <c r="D6" s="57" t="s">
        <v>93</v>
      </c>
      <c r="E6" s="58" t="s">
        <v>93</v>
      </c>
    </row>
    <row r="7" spans="1:5" ht="18" customHeight="1" x14ac:dyDescent="0.3">
      <c r="A7" s="54">
        <v>2009</v>
      </c>
      <c r="B7" s="55">
        <v>0</v>
      </c>
      <c r="C7" s="56" t="s">
        <v>93</v>
      </c>
      <c r="D7" s="57" t="s">
        <v>93</v>
      </c>
      <c r="E7" s="58" t="s">
        <v>93</v>
      </c>
    </row>
    <row r="8" spans="1:5" ht="18" customHeight="1" x14ac:dyDescent="0.3">
      <c r="A8" s="54">
        <v>2010</v>
      </c>
      <c r="B8" s="55">
        <v>0</v>
      </c>
      <c r="C8" s="56" t="s">
        <v>93</v>
      </c>
      <c r="D8" s="57" t="s">
        <v>93</v>
      </c>
      <c r="E8" s="58" t="s">
        <v>93</v>
      </c>
    </row>
    <row r="9" spans="1:5" ht="18" customHeight="1" x14ac:dyDescent="0.3">
      <c r="A9" s="54">
        <v>2011</v>
      </c>
      <c r="B9" s="55">
        <v>0</v>
      </c>
      <c r="C9" s="56" t="s">
        <v>93</v>
      </c>
      <c r="D9" s="57" t="s">
        <v>93</v>
      </c>
      <c r="E9" s="58" t="s">
        <v>93</v>
      </c>
    </row>
    <row r="10" spans="1:5" ht="18" customHeight="1" x14ac:dyDescent="0.3">
      <c r="A10" s="54">
        <v>2012</v>
      </c>
      <c r="B10" s="55">
        <v>0</v>
      </c>
      <c r="C10" s="56" t="s">
        <v>93</v>
      </c>
      <c r="D10" s="57" t="s">
        <v>93</v>
      </c>
      <c r="E10" s="58" t="s">
        <v>93</v>
      </c>
    </row>
    <row r="11" spans="1:5" ht="18" customHeight="1" x14ac:dyDescent="0.3">
      <c r="A11" s="54">
        <v>2013</v>
      </c>
      <c r="B11" s="55">
        <v>0</v>
      </c>
      <c r="C11" s="56" t="s">
        <v>93</v>
      </c>
      <c r="D11" s="57" t="s">
        <v>93</v>
      </c>
      <c r="E11" s="58" t="s">
        <v>93</v>
      </c>
    </row>
    <row r="12" spans="1:5" ht="18" customHeight="1" x14ac:dyDescent="0.3">
      <c r="A12" s="54">
        <v>2014</v>
      </c>
      <c r="B12" s="55">
        <v>0</v>
      </c>
      <c r="C12" s="56" t="s">
        <v>93</v>
      </c>
      <c r="D12" s="57" t="s">
        <v>93</v>
      </c>
      <c r="E12" s="58" t="s">
        <v>93</v>
      </c>
    </row>
    <row r="13" spans="1:5" ht="18" customHeight="1" x14ac:dyDescent="0.3">
      <c r="A13" s="54">
        <v>2015</v>
      </c>
      <c r="B13" s="55">
        <v>0</v>
      </c>
      <c r="C13" s="56" t="s">
        <v>93</v>
      </c>
      <c r="D13" s="57" t="s">
        <v>93</v>
      </c>
      <c r="E13" s="58" t="s">
        <v>93</v>
      </c>
    </row>
    <row r="14" spans="1:5" ht="18" customHeight="1" thickBot="1" x14ac:dyDescent="0.35">
      <c r="A14" s="54">
        <v>2016</v>
      </c>
      <c r="B14" s="55">
        <v>0</v>
      </c>
      <c r="C14" s="56" t="s">
        <v>93</v>
      </c>
      <c r="D14" s="57" t="s">
        <v>93</v>
      </c>
      <c r="E14" s="58" t="s">
        <v>93</v>
      </c>
    </row>
    <row r="15" spans="1:5" ht="18" customHeight="1" thickTop="1" x14ac:dyDescent="0.3">
      <c r="A15" s="180">
        <v>2017</v>
      </c>
      <c r="B15" s="176">
        <v>0</v>
      </c>
      <c r="C15" s="177" t="s">
        <v>93</v>
      </c>
      <c r="D15" s="178" t="s">
        <v>93</v>
      </c>
      <c r="E15" s="179" t="s">
        <v>93</v>
      </c>
    </row>
    <row r="16" spans="1:5" ht="18" customHeight="1" x14ac:dyDescent="0.3">
      <c r="A16" s="54">
        <v>2018</v>
      </c>
      <c r="B16" s="55">
        <v>67704195.536978379</v>
      </c>
      <c r="C16" s="56" t="s">
        <v>93</v>
      </c>
      <c r="D16" s="57" t="s">
        <v>93</v>
      </c>
      <c r="E16" s="58" t="s">
        <v>93</v>
      </c>
    </row>
    <row r="17" spans="1:5" ht="18" customHeight="1" x14ac:dyDescent="0.3">
      <c r="A17" s="54">
        <v>2019</v>
      </c>
      <c r="B17" s="55">
        <v>71311185.86859636</v>
      </c>
      <c r="C17" s="56">
        <v>5.327572838005179E-2</v>
      </c>
      <c r="D17" s="94" t="s">
        <v>267</v>
      </c>
      <c r="E17" s="95" t="s">
        <v>267</v>
      </c>
    </row>
    <row r="18" spans="1:5" ht="18" customHeight="1" x14ac:dyDescent="0.3">
      <c r="A18" s="54">
        <v>2020</v>
      </c>
      <c r="B18" s="55">
        <v>74254039.832089722</v>
      </c>
      <c r="C18" s="56">
        <v>4.1267774860960671E-2</v>
      </c>
      <c r="D18" s="94" t="s">
        <v>267</v>
      </c>
      <c r="E18" s="95" t="s">
        <v>267</v>
      </c>
    </row>
    <row r="19" spans="1:5" ht="18" customHeight="1" x14ac:dyDescent="0.3">
      <c r="A19" s="54">
        <v>2021</v>
      </c>
      <c r="B19" s="55">
        <v>77639579.467226848</v>
      </c>
      <c r="C19" s="56">
        <v>4.5594012700087783E-2</v>
      </c>
      <c r="D19" s="94" t="s">
        <v>267</v>
      </c>
      <c r="E19" s="95" t="s">
        <v>267</v>
      </c>
    </row>
    <row r="20" spans="1:5" ht="18" customHeight="1" x14ac:dyDescent="0.3">
      <c r="A20" s="54">
        <v>2022</v>
      </c>
      <c r="B20" s="55">
        <v>81514394.940824673</v>
      </c>
      <c r="C20" s="56">
        <v>4.9907733918541641E-2</v>
      </c>
      <c r="D20" s="94" t="s">
        <v>267</v>
      </c>
      <c r="E20" s="95" t="s">
        <v>267</v>
      </c>
    </row>
    <row r="21" spans="1:5" ht="18" customHeight="1" x14ac:dyDescent="0.3">
      <c r="A21" s="54">
        <v>2023</v>
      </c>
      <c r="B21" s="55">
        <v>84804165.312225088</v>
      </c>
      <c r="C21" s="56">
        <v>4.0358152370371103E-2</v>
      </c>
      <c r="D21" s="94" t="s">
        <v>267</v>
      </c>
      <c r="E21" s="95" t="s">
        <v>267</v>
      </c>
    </row>
    <row r="22" spans="1:5" ht="18" customHeight="1" x14ac:dyDescent="0.3">
      <c r="A22" s="54">
        <v>2024</v>
      </c>
      <c r="B22" s="55">
        <v>87980952.138678581</v>
      </c>
      <c r="C22" s="56">
        <v>3.7460268782287587E-2</v>
      </c>
      <c r="D22" s="94" t="s">
        <v>267</v>
      </c>
      <c r="E22" s="95" t="s">
        <v>267</v>
      </c>
    </row>
    <row r="23" spans="1:5" ht="18" customHeight="1" x14ac:dyDescent="0.3">
      <c r="A23" s="54">
        <v>2025</v>
      </c>
      <c r="B23" s="55">
        <v>0</v>
      </c>
      <c r="C23" s="147" t="s">
        <v>93</v>
      </c>
      <c r="D23" s="94" t="s">
        <v>93</v>
      </c>
      <c r="E23" s="95" t="s">
        <v>93</v>
      </c>
    </row>
    <row r="24" spans="1:5" ht="18" customHeight="1" x14ac:dyDescent="0.3">
      <c r="A24" s="54">
        <v>2026</v>
      </c>
      <c r="B24" s="55">
        <v>0</v>
      </c>
      <c r="C24" s="147" t="s">
        <v>93</v>
      </c>
      <c r="D24" s="94" t="s">
        <v>93</v>
      </c>
      <c r="E24" s="95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270</v>
      </c>
      <c r="B26" s="3"/>
      <c r="C26" s="3"/>
    </row>
    <row r="27" spans="1:5" ht="21.75" customHeight="1" x14ac:dyDescent="0.3">
      <c r="A27" s="90" t="s">
        <v>271</v>
      </c>
      <c r="B27" s="3"/>
      <c r="C27" s="3"/>
    </row>
    <row r="28" spans="1:5" ht="21.75" customHeight="1" x14ac:dyDescent="0.3">
      <c r="A28" s="153"/>
      <c r="B28" s="3"/>
      <c r="C28" s="3"/>
    </row>
    <row r="29" spans="1:5" ht="21.75" customHeight="1" x14ac:dyDescent="0.3">
      <c r="A29" s="151"/>
    </row>
    <row r="30" spans="1:5" ht="21.75" customHeight="1" x14ac:dyDescent="0.3">
      <c r="A30" s="197" t="str">
        <f>Headings!H47</f>
        <v>Page 47</v>
      </c>
      <c r="B30" s="198"/>
      <c r="C30" s="198"/>
      <c r="D30" s="198"/>
      <c r="E30" s="205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75" zoomScaleNormal="75" workbookViewId="0">
      <selection activeCell="A28" sqref="A28:C28"/>
    </sheetView>
  </sheetViews>
  <sheetFormatPr defaultColWidth="10.75" defaultRowHeight="21.75" customHeight="1" x14ac:dyDescent="0.3"/>
  <cols>
    <col min="1" max="1" width="29.125" style="10" customWidth="1"/>
    <col min="2" max="2" width="19.125" style="10" customWidth="1"/>
    <col min="3" max="3" width="25.625" style="10" customWidth="1"/>
    <col min="4" max="4" width="8.375" style="10" customWidth="1"/>
    <col min="5" max="5" width="10.75" style="10"/>
    <col min="6" max="6" width="17.875" style="10" customWidth="1"/>
    <col min="7" max="16384" width="10.75" style="10"/>
  </cols>
  <sheetData>
    <row r="1" spans="1:3" ht="21.75" customHeight="1" x14ac:dyDescent="0.3">
      <c r="A1" s="22" t="s">
        <v>110</v>
      </c>
    </row>
    <row r="2" spans="1:3" ht="21.75" customHeight="1" x14ac:dyDescent="0.3">
      <c r="A2" s="22"/>
    </row>
    <row r="3" spans="1:3" ht="21.75" customHeight="1" x14ac:dyDescent="0.3">
      <c r="A3" s="4" t="s">
        <v>34</v>
      </c>
      <c r="B3" s="27" t="s">
        <v>96</v>
      </c>
      <c r="C3" s="28" t="s">
        <v>249</v>
      </c>
    </row>
    <row r="4" spans="1:3" ht="21.75" customHeight="1" x14ac:dyDescent="0.3">
      <c r="A4" s="183" t="s">
        <v>31</v>
      </c>
      <c r="B4" s="30">
        <v>42369</v>
      </c>
      <c r="C4" s="38">
        <v>177</v>
      </c>
    </row>
    <row r="5" spans="1:3" ht="21.75" customHeight="1" x14ac:dyDescent="0.3">
      <c r="A5" s="48" t="s">
        <v>32</v>
      </c>
      <c r="B5" s="29">
        <v>42369</v>
      </c>
      <c r="C5" s="39">
        <v>19047.891997397499</v>
      </c>
    </row>
    <row r="6" spans="1:3" ht="21.75" customHeight="1" x14ac:dyDescent="0.3">
      <c r="A6" s="21" t="s">
        <v>145</v>
      </c>
      <c r="B6" s="29">
        <v>42735</v>
      </c>
      <c r="C6" s="39">
        <v>16932.129310344801</v>
      </c>
    </row>
    <row r="7" spans="1:3" ht="21.75" customHeight="1" x14ac:dyDescent="0.3">
      <c r="A7" s="21" t="s">
        <v>211</v>
      </c>
      <c r="B7" s="29">
        <v>42735</v>
      </c>
      <c r="C7" s="39">
        <v>22541.010165907599</v>
      </c>
    </row>
    <row r="9" spans="1:3" ht="21.75" customHeight="1" x14ac:dyDescent="0.3">
      <c r="A9" s="22" t="s">
        <v>118</v>
      </c>
    </row>
    <row r="10" spans="1:3" ht="21.75" customHeight="1" x14ac:dyDescent="0.3">
      <c r="A10" s="10" t="s">
        <v>75</v>
      </c>
    </row>
    <row r="11" spans="1:3" ht="21.75" customHeight="1" x14ac:dyDescent="0.3">
      <c r="A11" s="10" t="s">
        <v>250</v>
      </c>
    </row>
    <row r="13" spans="1:3" ht="21.75" customHeight="1" x14ac:dyDescent="0.3">
      <c r="A13" s="22" t="s">
        <v>141</v>
      </c>
    </row>
    <row r="14" spans="1:3" ht="21.75" customHeight="1" x14ac:dyDescent="0.3">
      <c r="A14" s="10" t="s">
        <v>40</v>
      </c>
    </row>
    <row r="15" spans="1:3" ht="21.75" customHeight="1" x14ac:dyDescent="0.3">
      <c r="A15" s="10" t="s">
        <v>251</v>
      </c>
    </row>
    <row r="16" spans="1:3" ht="21.75" customHeight="1" x14ac:dyDescent="0.3">
      <c r="A16" s="10" t="s">
        <v>23</v>
      </c>
    </row>
    <row r="17" spans="1:6" ht="21.75" customHeight="1" x14ac:dyDescent="0.3">
      <c r="A17" s="10" t="s">
        <v>70</v>
      </c>
    </row>
    <row r="18" spans="1:6" ht="21.75" customHeight="1" x14ac:dyDescent="0.3">
      <c r="A18" s="10" t="s">
        <v>252</v>
      </c>
    </row>
    <row r="20" spans="1:6" ht="21.75" customHeight="1" x14ac:dyDescent="0.3">
      <c r="A20" s="22" t="s">
        <v>163</v>
      </c>
    </row>
    <row r="21" spans="1:6" ht="21.75" customHeight="1" x14ac:dyDescent="0.3">
      <c r="A21" s="10" t="s">
        <v>253</v>
      </c>
    </row>
    <row r="22" spans="1:6" ht="21.75" customHeight="1" x14ac:dyDescent="0.3">
      <c r="A22" s="10" t="s">
        <v>165</v>
      </c>
    </row>
    <row r="23" spans="1:6" ht="21.75" customHeight="1" x14ac:dyDescent="0.3">
      <c r="F23" s="19"/>
    </row>
    <row r="24" spans="1:6" ht="21.75" customHeight="1" x14ac:dyDescent="0.3">
      <c r="A24" s="22" t="s">
        <v>82</v>
      </c>
      <c r="F24" s="19"/>
    </row>
    <row r="25" spans="1:6" ht="21.75" customHeight="1" x14ac:dyDescent="0.3">
      <c r="A25" s="10" t="s">
        <v>10</v>
      </c>
      <c r="F25" s="19"/>
    </row>
    <row r="26" spans="1:6" ht="21.75" customHeight="1" x14ac:dyDescent="0.3">
      <c r="A26" s="10" t="s">
        <v>236</v>
      </c>
      <c r="F26" s="19"/>
    </row>
    <row r="27" spans="1:6" ht="21.75" customHeight="1" x14ac:dyDescent="0.3">
      <c r="E27" s="19"/>
      <c r="F27" s="19"/>
    </row>
    <row r="28" spans="1:6" ht="21.75" customHeight="1" x14ac:dyDescent="0.3">
      <c r="A28" s="214" t="s">
        <v>268</v>
      </c>
      <c r="B28" s="214"/>
      <c r="C28" s="214"/>
      <c r="E28" s="19"/>
      <c r="F28" s="19"/>
    </row>
  </sheetData>
  <mergeCells count="1">
    <mergeCell ref="A28:C28"/>
  </mergeCells>
  <phoneticPr fontId="4"/>
  <pageMargins left="0.75" right="0.75" top="1" bottom="1" header="0.5" footer="0.5"/>
  <pageSetup scale="96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75" zoomScaleNormal="75" workbookViewId="0"/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258</v>
      </c>
      <c r="B1" s="20" t="s">
        <v>103</v>
      </c>
      <c r="C1" s="20" t="s">
        <v>102</v>
      </c>
      <c r="D1" s="20" t="s">
        <v>104</v>
      </c>
      <c r="E1" s="20" t="s">
        <v>105</v>
      </c>
    </row>
    <row r="2" spans="1:8" x14ac:dyDescent="0.3">
      <c r="A2" s="12" t="s">
        <v>258</v>
      </c>
      <c r="B2" s="12">
        <v>2017</v>
      </c>
      <c r="C2" s="10" t="s">
        <v>74</v>
      </c>
      <c r="D2" s="12" t="s">
        <v>103</v>
      </c>
      <c r="E2" s="12" t="str">
        <f>CONCATENATE(Headings!A2," ",Headings!B2," ",Headings!C2," ",Headings!D2)</f>
        <v>July 2017 Countywide Assessed Value Forecast</v>
      </c>
      <c r="F2" s="12" t="str">
        <f>H2</f>
        <v>Page 2</v>
      </c>
      <c r="G2" s="12" t="str">
        <f>CONCATENATE(A2," ",B2," ",D2," ",H2)</f>
        <v>July 2017 Forecast Page 2</v>
      </c>
      <c r="H2" s="12" t="s">
        <v>76</v>
      </c>
    </row>
    <row r="3" spans="1:8" x14ac:dyDescent="0.3">
      <c r="A3" s="12" t="s">
        <v>258</v>
      </c>
      <c r="B3" s="12">
        <v>2017</v>
      </c>
      <c r="C3" s="10" t="s">
        <v>89</v>
      </c>
      <c r="D3" s="12" t="s">
        <v>103</v>
      </c>
      <c r="E3" s="12" t="str">
        <f>CONCATENATE(Headings!A3," ",Headings!B3," ",Headings!C3," ",Headings!D3)</f>
        <v>July 2017 Unincorporated Assessed Value Forecast</v>
      </c>
      <c r="F3" s="12" t="str">
        <f t="shared" ref="F3:F46" si="0">H3</f>
        <v>Page 3</v>
      </c>
      <c r="G3" s="12" t="str">
        <f t="shared" ref="G3:G46" si="1">CONCATENATE(A3," ",B3," ",D3," ",H3)</f>
        <v>July 2017 Forecast Page 3</v>
      </c>
      <c r="H3" s="12" t="s">
        <v>77</v>
      </c>
    </row>
    <row r="4" spans="1:8" x14ac:dyDescent="0.3">
      <c r="A4" s="12" t="s">
        <v>258</v>
      </c>
      <c r="B4" s="12">
        <v>2017</v>
      </c>
      <c r="C4" s="10" t="s">
        <v>112</v>
      </c>
      <c r="D4" s="12" t="s">
        <v>103</v>
      </c>
      <c r="E4" s="12" t="str">
        <f>CONCATENATE(Headings!A4," ",Headings!B4," ",Headings!C4," ",Headings!D4)</f>
        <v>July 2017 Countywide New Construction Forecast</v>
      </c>
      <c r="F4" s="12" t="str">
        <f t="shared" si="0"/>
        <v>Page 4</v>
      </c>
      <c r="G4" s="12" t="str">
        <f t="shared" si="1"/>
        <v>July 2017 Forecast Page 4</v>
      </c>
      <c r="H4" s="12" t="s">
        <v>78</v>
      </c>
    </row>
    <row r="5" spans="1:8" x14ac:dyDescent="0.3">
      <c r="A5" s="12" t="s">
        <v>258</v>
      </c>
      <c r="B5" s="12">
        <v>2017</v>
      </c>
      <c r="C5" s="10" t="s">
        <v>88</v>
      </c>
      <c r="D5" s="12" t="s">
        <v>103</v>
      </c>
      <c r="E5" s="12" t="str">
        <f>CONCATENATE(Headings!A5," ",Headings!B5," ",Headings!C5," ",Headings!D5)</f>
        <v>July 2017 Unincorporated New Construction Forecast</v>
      </c>
      <c r="F5" s="12" t="str">
        <f t="shared" si="0"/>
        <v>Page 5</v>
      </c>
      <c r="G5" s="12" t="str">
        <f t="shared" si="1"/>
        <v>July 2017 Forecast Page 5</v>
      </c>
      <c r="H5" s="12" t="s">
        <v>79</v>
      </c>
    </row>
    <row r="6" spans="1:8" x14ac:dyDescent="0.3">
      <c r="A6" s="12" t="s">
        <v>258</v>
      </c>
      <c r="B6" s="12">
        <v>2017</v>
      </c>
      <c r="C6" s="10" t="s">
        <v>33</v>
      </c>
      <c r="D6" s="12" t="s">
        <v>103</v>
      </c>
      <c r="E6" s="12" t="str">
        <f>CONCATENATE(Headings!A6," ",Headings!B6," ",Headings!C6," ",Headings!D6)</f>
        <v>July 2017 King County Sales and Use Taxbase Forecast</v>
      </c>
      <c r="F6" s="12" t="str">
        <f t="shared" si="0"/>
        <v>Page 6</v>
      </c>
      <c r="G6" s="12" t="str">
        <f t="shared" si="1"/>
        <v>July 2017 Forecast Page 6</v>
      </c>
      <c r="H6" s="12" t="s">
        <v>18</v>
      </c>
    </row>
    <row r="7" spans="1:8" x14ac:dyDescent="0.3">
      <c r="A7" s="12" t="s">
        <v>258</v>
      </c>
      <c r="B7" s="12">
        <v>2017</v>
      </c>
      <c r="C7" s="10" t="s">
        <v>101</v>
      </c>
      <c r="D7" s="12" t="s">
        <v>103</v>
      </c>
      <c r="E7" s="12" t="str">
        <f>CONCATENATE(Headings!A7," ",Headings!B7," ",Headings!C7," ",Headings!D7)</f>
        <v>July 2017 Local and Option Sales Tax Forecast</v>
      </c>
      <c r="F7" s="12" t="str">
        <f t="shared" si="0"/>
        <v>Page 7</v>
      </c>
      <c r="G7" s="12" t="str">
        <f t="shared" si="1"/>
        <v>July 2017 Forecast Page 7</v>
      </c>
      <c r="H7" s="12" t="s">
        <v>137</v>
      </c>
    </row>
    <row r="8" spans="1:8" x14ac:dyDescent="0.3">
      <c r="A8" s="12" t="s">
        <v>258</v>
      </c>
      <c r="B8" s="12">
        <v>2017</v>
      </c>
      <c r="C8" s="10" t="s">
        <v>56</v>
      </c>
      <c r="D8" s="12" t="s">
        <v>103</v>
      </c>
      <c r="E8" s="12" t="str">
        <f>CONCATENATE(Headings!A8," ",Headings!B8," ",Headings!C8," ",Headings!D8)</f>
        <v>July 2017 Metro Transit Sales Tax Forecast</v>
      </c>
      <c r="F8" s="12" t="str">
        <f t="shared" si="0"/>
        <v>Page 8</v>
      </c>
      <c r="G8" s="12" t="str">
        <f t="shared" si="1"/>
        <v>July 2017 Forecast Page 8</v>
      </c>
      <c r="H8" s="12" t="s">
        <v>138</v>
      </c>
    </row>
    <row r="9" spans="1:8" x14ac:dyDescent="0.3">
      <c r="A9" s="12" t="s">
        <v>258</v>
      </c>
      <c r="B9" s="12">
        <v>2017</v>
      </c>
      <c r="C9" s="10" t="s">
        <v>43</v>
      </c>
      <c r="D9" s="12" t="s">
        <v>103</v>
      </c>
      <c r="E9" s="12" t="str">
        <f>CONCATENATE(Headings!A9," ",Headings!B9," ",Headings!C9," ",Headings!D9)</f>
        <v>July 2017 Mental Health Sales Tax Forecast</v>
      </c>
      <c r="F9" s="12" t="str">
        <f t="shared" si="0"/>
        <v>Page 9</v>
      </c>
      <c r="G9" s="12" t="str">
        <f t="shared" si="1"/>
        <v>July 2017 Forecast Page 9</v>
      </c>
      <c r="H9" s="12" t="s">
        <v>139</v>
      </c>
    </row>
    <row r="10" spans="1:8" x14ac:dyDescent="0.3">
      <c r="A10" s="12" t="s">
        <v>258</v>
      </c>
      <c r="B10" s="12">
        <v>2017</v>
      </c>
      <c r="C10" s="10" t="s">
        <v>100</v>
      </c>
      <c r="D10" s="12" t="s">
        <v>103</v>
      </c>
      <c r="E10" s="12" t="str">
        <f>CONCATENATE(Headings!A10," ",Headings!B10," ",Headings!C10," ",Headings!D10)</f>
        <v>July 2017 Criminal Justice Sales Tax Forecast</v>
      </c>
      <c r="F10" s="12" t="str">
        <f t="shared" si="0"/>
        <v>Page 10</v>
      </c>
      <c r="G10" s="12" t="str">
        <f t="shared" si="1"/>
        <v>July 2017 Forecast Page 10</v>
      </c>
      <c r="H10" s="12" t="s">
        <v>97</v>
      </c>
    </row>
    <row r="11" spans="1:8" x14ac:dyDescent="0.3">
      <c r="A11" s="12" t="s">
        <v>258</v>
      </c>
      <c r="B11" s="12">
        <v>2017</v>
      </c>
      <c r="C11" s="10" t="s">
        <v>116</v>
      </c>
      <c r="D11" s="12" t="s">
        <v>103</v>
      </c>
      <c r="E11" s="12" t="str">
        <f>CONCATENATE(Headings!A11," ",Headings!B11," ",Headings!C11," ",Headings!D11)</f>
        <v>July 2017 Hotel Sales Tax Forecast</v>
      </c>
      <c r="F11" s="12" t="str">
        <f t="shared" si="0"/>
        <v>Page 11</v>
      </c>
      <c r="G11" s="12" t="str">
        <f t="shared" si="1"/>
        <v>July 2017 Forecast Page 11</v>
      </c>
      <c r="H11" s="12" t="s">
        <v>83</v>
      </c>
    </row>
    <row r="12" spans="1:8" x14ac:dyDescent="0.3">
      <c r="A12" s="12" t="s">
        <v>258</v>
      </c>
      <c r="B12" s="12">
        <v>2017</v>
      </c>
      <c r="C12" s="10" t="s">
        <v>111</v>
      </c>
      <c r="D12" s="12" t="s">
        <v>103</v>
      </c>
      <c r="E12" s="12" t="str">
        <f>CONCATENATE(Headings!A12," ",Headings!B12," ",Headings!C12," ",Headings!D12)</f>
        <v>July 2017 Rental Car Sales Tax Forecast</v>
      </c>
      <c r="F12" s="12" t="str">
        <f t="shared" si="0"/>
        <v>Page 12</v>
      </c>
      <c r="G12" s="12" t="str">
        <f t="shared" si="1"/>
        <v>July 2017 Forecast Page 12</v>
      </c>
      <c r="H12" s="12" t="s">
        <v>84</v>
      </c>
    </row>
    <row r="13" spans="1:8" x14ac:dyDescent="0.3">
      <c r="A13" s="12" t="s">
        <v>258</v>
      </c>
      <c r="B13" s="12">
        <v>2017</v>
      </c>
      <c r="C13" s="10" t="s">
        <v>123</v>
      </c>
      <c r="D13" s="12" t="s">
        <v>103</v>
      </c>
      <c r="E13" s="12" t="str">
        <f>CONCATENATE(Headings!A13," ",Headings!B13," ",Headings!C13," ",Headings!D13)</f>
        <v>July 2017 Real Estate Excise Tax (REET 1) Forecast</v>
      </c>
      <c r="F13" s="12" t="str">
        <f t="shared" si="0"/>
        <v>Page 13</v>
      </c>
      <c r="G13" s="12" t="str">
        <f t="shared" si="1"/>
        <v>July 2017 Forecast Page 13</v>
      </c>
      <c r="H13" s="12" t="s">
        <v>85</v>
      </c>
    </row>
    <row r="14" spans="1:8" x14ac:dyDescent="0.3">
      <c r="A14" s="12" t="s">
        <v>258</v>
      </c>
      <c r="B14" s="12">
        <v>2017</v>
      </c>
      <c r="C14" s="10" t="s">
        <v>122</v>
      </c>
      <c r="D14" s="12" t="s">
        <v>103</v>
      </c>
      <c r="E14" s="12" t="str">
        <f>CONCATENATE(Headings!A14," ",Headings!B14," ",Headings!C14," ",Headings!D14)</f>
        <v>July 2017 Investment Pool Nominal Rate of Return Forecast</v>
      </c>
      <c r="F14" s="12" t="str">
        <f t="shared" si="0"/>
        <v>Page 14</v>
      </c>
      <c r="G14" s="12" t="str">
        <f t="shared" si="1"/>
        <v>July 2017 Forecast Page 14</v>
      </c>
      <c r="H14" s="12" t="s">
        <v>86</v>
      </c>
    </row>
    <row r="15" spans="1:8" x14ac:dyDescent="0.3">
      <c r="A15" s="12" t="s">
        <v>258</v>
      </c>
      <c r="B15" s="12">
        <v>2017</v>
      </c>
      <c r="C15" s="10" t="s">
        <v>67</v>
      </c>
      <c r="D15" s="12" t="s">
        <v>103</v>
      </c>
      <c r="E15" s="12" t="str">
        <f>CONCATENATE(Headings!A15," ",Headings!B15," ",Headings!C15," ",Headings!D15)</f>
        <v>July 2017 Investment Pool Real Rate of Return Forecast</v>
      </c>
      <c r="F15" s="12" t="str">
        <f t="shared" si="0"/>
        <v>Page 15</v>
      </c>
      <c r="G15" s="12" t="str">
        <f t="shared" si="1"/>
        <v>July 2017 Forecast Page 15</v>
      </c>
      <c r="H15" s="12" t="s">
        <v>87</v>
      </c>
    </row>
    <row r="16" spans="1:8" x14ac:dyDescent="0.3">
      <c r="A16" s="12" t="s">
        <v>258</v>
      </c>
      <c r="B16" s="12">
        <v>2017</v>
      </c>
      <c r="C16" s="10" t="s">
        <v>69</v>
      </c>
      <c r="D16" s="12" t="s">
        <v>103</v>
      </c>
      <c r="E16" s="12" t="str">
        <f>CONCATENATE(Headings!A16," ",Headings!B16," ",Headings!C16," ",Headings!D16)</f>
        <v>July 2017 National CPI-U Forecast</v>
      </c>
      <c r="F16" s="12" t="str">
        <f t="shared" si="0"/>
        <v>Page 16</v>
      </c>
      <c r="G16" s="12" t="str">
        <f t="shared" si="1"/>
        <v>July 2017 Forecast Page 16</v>
      </c>
      <c r="H16" s="12" t="s">
        <v>62</v>
      </c>
    </row>
    <row r="17" spans="1:8" x14ac:dyDescent="0.3">
      <c r="A17" s="12" t="s">
        <v>258</v>
      </c>
      <c r="B17" s="12">
        <v>2017</v>
      </c>
      <c r="C17" s="10" t="s">
        <v>11</v>
      </c>
      <c r="D17" s="12" t="s">
        <v>103</v>
      </c>
      <c r="E17" s="12" t="str">
        <f>CONCATENATE(Headings!A17," ",Headings!B17," ",Headings!C17," ",Headings!D17)</f>
        <v>July 2017 National CPI-W Forecast</v>
      </c>
      <c r="F17" s="12" t="str">
        <f t="shared" si="0"/>
        <v>Page 17</v>
      </c>
      <c r="G17" s="12" t="str">
        <f t="shared" si="1"/>
        <v>July 2017 Forecast Page 17</v>
      </c>
      <c r="H17" s="12" t="s">
        <v>63</v>
      </c>
    </row>
    <row r="18" spans="1:8" x14ac:dyDescent="0.3">
      <c r="A18" s="12" t="s">
        <v>258</v>
      </c>
      <c r="B18" s="12">
        <v>2017</v>
      </c>
      <c r="C18" s="10" t="s">
        <v>5</v>
      </c>
      <c r="D18" s="12" t="s">
        <v>103</v>
      </c>
      <c r="E18" s="12" t="str">
        <f>CONCATENATE(Headings!A18," ",Headings!B18," ",Headings!C18," ",Headings!D18)</f>
        <v>July 2017 Seattle Annual CPI-U Forecast</v>
      </c>
      <c r="F18" s="12" t="str">
        <f t="shared" si="0"/>
        <v>Page 18</v>
      </c>
      <c r="G18" s="12" t="str">
        <f t="shared" si="1"/>
        <v>July 2017 Forecast Page 18</v>
      </c>
      <c r="H18" s="12" t="s">
        <v>57</v>
      </c>
    </row>
    <row r="19" spans="1:8" x14ac:dyDescent="0.3">
      <c r="A19" s="12" t="s">
        <v>258</v>
      </c>
      <c r="B19" s="12">
        <v>2017</v>
      </c>
      <c r="C19" s="10" t="s">
        <v>198</v>
      </c>
      <c r="D19" s="12" t="s">
        <v>103</v>
      </c>
      <c r="E19" s="12" t="str">
        <f>CONCATENATE(Headings!A19," ",Headings!B19," ",Headings!C19," ",Headings!D19)</f>
        <v>July 2017 June-June Seattle CPI-W Forecast</v>
      </c>
      <c r="F19" s="12" t="str">
        <f t="shared" si="0"/>
        <v>Page 19</v>
      </c>
      <c r="G19" s="12" t="str">
        <f t="shared" si="1"/>
        <v>July 2017 Forecast Page 19</v>
      </c>
      <c r="H19" s="12" t="s">
        <v>58</v>
      </c>
    </row>
    <row r="20" spans="1:8" x14ac:dyDescent="0.3">
      <c r="A20" s="12" t="s">
        <v>258</v>
      </c>
      <c r="B20" s="12">
        <v>2017</v>
      </c>
      <c r="C20" s="10" t="s">
        <v>41</v>
      </c>
      <c r="D20" s="12" t="s">
        <v>103</v>
      </c>
      <c r="E20" s="12" t="str">
        <f>CONCATENATE(Headings!A20," ",Headings!B20," ",Headings!C20," ",Headings!D20)</f>
        <v>July 2017 Outyear COLA Comparison Forecast</v>
      </c>
      <c r="F20" s="12" t="str">
        <f t="shared" si="0"/>
        <v>Page 20</v>
      </c>
      <c r="G20" s="12" t="str">
        <f t="shared" si="1"/>
        <v>July 2017 Forecast Page 20</v>
      </c>
      <c r="H20" s="12" t="s">
        <v>59</v>
      </c>
    </row>
    <row r="21" spans="1:8" x14ac:dyDescent="0.3">
      <c r="A21" s="12" t="s">
        <v>258</v>
      </c>
      <c r="B21" s="12">
        <v>2017</v>
      </c>
      <c r="C21" s="10" t="s">
        <v>114</v>
      </c>
      <c r="D21" s="12" t="s">
        <v>103</v>
      </c>
      <c r="E21" s="12" t="str">
        <f>CONCATENATE(Headings!A21," ",Headings!B21," ",Headings!C21," ",Headings!D21)</f>
        <v>July 2017 Pharmaceuticals PPI Forecast</v>
      </c>
      <c r="F21" s="12" t="str">
        <f t="shared" si="0"/>
        <v>Page 21</v>
      </c>
      <c r="G21" s="12" t="str">
        <f t="shared" si="1"/>
        <v>July 2017 Forecast Page 21</v>
      </c>
      <c r="H21" s="12" t="s">
        <v>64</v>
      </c>
    </row>
    <row r="22" spans="1:8" x14ac:dyDescent="0.3">
      <c r="A22" s="12" t="s">
        <v>258</v>
      </c>
      <c r="B22" s="12">
        <v>2017</v>
      </c>
      <c r="C22" s="10" t="s">
        <v>115</v>
      </c>
      <c r="D22" s="12" t="s">
        <v>103</v>
      </c>
      <c r="E22" s="12" t="str">
        <f>CONCATENATE(Headings!A22," ",Headings!B22," ",Headings!C22," ",Headings!D22)</f>
        <v>July 2017 Transportation CPI Forecast</v>
      </c>
      <c r="F22" s="12" t="str">
        <f t="shared" si="0"/>
        <v>Page 22</v>
      </c>
      <c r="G22" s="12" t="str">
        <f t="shared" si="1"/>
        <v>July 2017 Forecast Page 22</v>
      </c>
      <c r="H22" s="12" t="s">
        <v>65</v>
      </c>
    </row>
    <row r="23" spans="1:8" x14ac:dyDescent="0.3">
      <c r="A23" s="12" t="s">
        <v>258</v>
      </c>
      <c r="B23" s="12">
        <v>2017</v>
      </c>
      <c r="C23" s="10" t="s">
        <v>12</v>
      </c>
      <c r="D23" s="12" t="s">
        <v>103</v>
      </c>
      <c r="E23" s="12" t="str">
        <f>CONCATENATE(Headings!A23," ",Headings!B23," ",Headings!C23," ",Headings!D23)</f>
        <v>July 2017 Retail Gas Forecast</v>
      </c>
      <c r="F23" s="12" t="str">
        <f t="shared" si="0"/>
        <v>Page 23</v>
      </c>
      <c r="G23" s="12" t="str">
        <f t="shared" si="1"/>
        <v>July 2017 Forecast Page 23</v>
      </c>
      <c r="H23" s="12" t="s">
        <v>149</v>
      </c>
    </row>
    <row r="24" spans="1:8" x14ac:dyDescent="0.3">
      <c r="A24" s="12" t="s">
        <v>258</v>
      </c>
      <c r="B24" s="12">
        <v>2017</v>
      </c>
      <c r="C24" s="10" t="s">
        <v>19</v>
      </c>
      <c r="D24" s="12" t="s">
        <v>103</v>
      </c>
      <c r="E24" s="12" t="str">
        <f>CONCATENATE(Headings!A24," ",Headings!B24," ",Headings!C24," ",Headings!D24)</f>
        <v>July 2017 Diesel and Gasoline Forecast</v>
      </c>
      <c r="F24" s="12" t="str">
        <f t="shared" si="0"/>
        <v>Page 24</v>
      </c>
      <c r="G24" s="12" t="str">
        <f t="shared" si="1"/>
        <v>July 2017 Forecast Page 24</v>
      </c>
      <c r="H24" s="12" t="s">
        <v>150</v>
      </c>
    </row>
    <row r="25" spans="1:8" x14ac:dyDescent="0.3">
      <c r="A25" s="12" t="s">
        <v>258</v>
      </c>
      <c r="B25" s="12">
        <v>2017</v>
      </c>
      <c r="C25" s="10" t="s">
        <v>7</v>
      </c>
      <c r="D25" s="12" t="s">
        <v>103</v>
      </c>
      <c r="E25" s="12" t="str">
        <f>CONCATENATE(Headings!A25," ",Headings!B25," ",Headings!C25," ",Headings!D25)</f>
        <v>July 2017 Recorded Documents Forecast</v>
      </c>
      <c r="F25" s="12" t="str">
        <f t="shared" si="0"/>
        <v>Page 25</v>
      </c>
      <c r="G25" s="12" t="str">
        <f t="shared" si="1"/>
        <v>July 2017 Forecast Page 25</v>
      </c>
      <c r="H25" s="12" t="s">
        <v>164</v>
      </c>
    </row>
    <row r="26" spans="1:8" x14ac:dyDescent="0.3">
      <c r="A26" s="12" t="s">
        <v>258</v>
      </c>
      <c r="B26" s="12">
        <v>2017</v>
      </c>
      <c r="C26" s="10" t="s">
        <v>153</v>
      </c>
      <c r="D26" s="12" t="s">
        <v>103</v>
      </c>
      <c r="E26" s="12" t="str">
        <f>CONCATENATE(Headings!A26," ",Headings!B26," ",Headings!C26," ",Headings!D26)</f>
        <v>July 2017 Gambling Tax Forecast</v>
      </c>
      <c r="F26" s="12" t="str">
        <f t="shared" si="0"/>
        <v>Page 26</v>
      </c>
      <c r="G26" s="12" t="str">
        <f t="shared" si="1"/>
        <v>July 2017 Forecast Page 26</v>
      </c>
      <c r="H26" s="12" t="s">
        <v>37</v>
      </c>
    </row>
    <row r="27" spans="1:8" x14ac:dyDescent="0.3">
      <c r="A27" s="12" t="s">
        <v>258</v>
      </c>
      <c r="B27" s="12">
        <v>2017</v>
      </c>
      <c r="C27" s="10" t="s">
        <v>154</v>
      </c>
      <c r="D27" s="12" t="s">
        <v>103</v>
      </c>
      <c r="E27" s="12" t="str">
        <f>CONCATENATE(Headings!A27," ",Headings!B27," ",Headings!C27," ",Headings!D27)</f>
        <v>July 2017 E-911 Tax Forecast</v>
      </c>
      <c r="F27" s="12" t="str">
        <f t="shared" si="0"/>
        <v>Page 27</v>
      </c>
      <c r="G27" s="12" t="str">
        <f t="shared" si="1"/>
        <v>July 2017 Forecast Page 27</v>
      </c>
      <c r="H27" s="12" t="s">
        <v>50</v>
      </c>
    </row>
    <row r="28" spans="1:8" x14ac:dyDescent="0.3">
      <c r="A28" s="12" t="s">
        <v>258</v>
      </c>
      <c r="B28" s="12">
        <v>2017</v>
      </c>
      <c r="C28" s="12" t="s">
        <v>241</v>
      </c>
      <c r="D28" s="12" t="s">
        <v>103</v>
      </c>
      <c r="E28" s="12" t="str">
        <f>CONCATENATE(Headings!A28," ",Headings!B28," ",Headings!C28," ",Headings!D28)</f>
        <v>July 2017 Penalties and Interest on Delinquent Property Taxes Forecast</v>
      </c>
      <c r="F28" s="12" t="str">
        <f t="shared" si="0"/>
        <v>Page 28</v>
      </c>
      <c r="G28" s="12" t="str">
        <f>CONCATENATE(A28," ",B28," ",D28," ",H28)</f>
        <v>July 2017 Forecast Page 28</v>
      </c>
      <c r="H28" s="12" t="s">
        <v>51</v>
      </c>
    </row>
    <row r="29" spans="1:8" x14ac:dyDescent="0.3">
      <c r="A29" s="12" t="s">
        <v>258</v>
      </c>
      <c r="B29" s="12">
        <v>2017</v>
      </c>
      <c r="C29" s="10" t="s">
        <v>135</v>
      </c>
      <c r="D29" s="12" t="s">
        <v>103</v>
      </c>
      <c r="E29" s="12" t="str">
        <f>CONCATENATE(Headings!A29," ",Headings!B29," ",Headings!C29," ",Headings!D29)</f>
        <v>July 2017 Current Expense Property Tax Forecast</v>
      </c>
      <c r="F29" s="12" t="str">
        <f t="shared" si="0"/>
        <v>Page 29</v>
      </c>
      <c r="G29" s="12" t="str">
        <f t="shared" si="1"/>
        <v>July 2017 Forecast Page 29</v>
      </c>
      <c r="H29" s="12" t="s">
        <v>52</v>
      </c>
    </row>
    <row r="30" spans="1:8" x14ac:dyDescent="0.3">
      <c r="A30" s="12" t="s">
        <v>258</v>
      </c>
      <c r="B30" s="12">
        <v>2017</v>
      </c>
      <c r="C30" s="88" t="s">
        <v>173</v>
      </c>
      <c r="D30" s="12" t="s">
        <v>103</v>
      </c>
      <c r="E30" s="12" t="str">
        <f>CONCATENATE(Headings!A30," ",Headings!B30," ",Headings!C30," ",Headings!D30)</f>
        <v>July 2017 Dev. Disabilities &amp; Mental Health Property Tax Forecast</v>
      </c>
      <c r="F30" s="12" t="str">
        <f t="shared" si="0"/>
        <v>Page 30</v>
      </c>
      <c r="G30" s="12" t="str">
        <f t="shared" si="1"/>
        <v>July 2017 Forecast Page 30</v>
      </c>
      <c r="H30" s="12" t="s">
        <v>53</v>
      </c>
    </row>
    <row r="31" spans="1:8" x14ac:dyDescent="0.3">
      <c r="A31" s="12" t="s">
        <v>258</v>
      </c>
      <c r="B31" s="12">
        <v>2017</v>
      </c>
      <c r="C31" s="10" t="s">
        <v>26</v>
      </c>
      <c r="D31" s="12" t="s">
        <v>103</v>
      </c>
      <c r="E31" s="12" t="str">
        <f>CONCATENATE(Headings!A31," ",Headings!B31," ",Headings!C31," ",Headings!D31)</f>
        <v>July 2017 Veterans Aid Property Tax Forecast</v>
      </c>
      <c r="F31" s="12" t="str">
        <f t="shared" si="0"/>
        <v>Page 31</v>
      </c>
      <c r="G31" s="12" t="str">
        <f t="shared" si="1"/>
        <v>July 2017 Forecast Page 31</v>
      </c>
      <c r="H31" s="12" t="s">
        <v>54</v>
      </c>
    </row>
    <row r="32" spans="1:8" x14ac:dyDescent="0.3">
      <c r="A32" s="12" t="s">
        <v>258</v>
      </c>
      <c r="B32" s="12">
        <v>2017</v>
      </c>
      <c r="C32" s="44" t="s">
        <v>126</v>
      </c>
      <c r="D32" s="12" t="s">
        <v>103</v>
      </c>
      <c r="E32" s="12" t="str">
        <f>CONCATENATE(Headings!A32," ",Headings!B32," ",Headings!C32," ",Headings!D32)</f>
        <v>July 2017 Inter County River Improvement Property Tax Forecast</v>
      </c>
      <c r="F32" s="12" t="str">
        <f t="shared" si="0"/>
        <v>Page 32</v>
      </c>
      <c r="G32" s="12" t="str">
        <f t="shared" si="1"/>
        <v>July 2017 Forecast Page 32</v>
      </c>
      <c r="H32" s="12" t="s">
        <v>55</v>
      </c>
    </row>
    <row r="33" spans="1:8" x14ac:dyDescent="0.3">
      <c r="A33" s="12" t="s">
        <v>258</v>
      </c>
      <c r="B33" s="12">
        <v>2017</v>
      </c>
      <c r="C33" s="10" t="s">
        <v>29</v>
      </c>
      <c r="D33" s="12" t="s">
        <v>103</v>
      </c>
      <c r="E33" s="12" t="str">
        <f>CONCATENATE(Headings!A33," ",Headings!B33," ",Headings!C33," ",Headings!D33)</f>
        <v>July 2017 AFIS Lid Lift Forecast</v>
      </c>
      <c r="F33" s="12" t="str">
        <f t="shared" si="0"/>
        <v>Page 33</v>
      </c>
      <c r="G33" s="12" t="str">
        <f t="shared" si="1"/>
        <v>July 2017 Forecast Page 33</v>
      </c>
      <c r="H33" s="12" t="s">
        <v>160</v>
      </c>
    </row>
    <row r="34" spans="1:8" x14ac:dyDescent="0.3">
      <c r="A34" s="12" t="s">
        <v>258</v>
      </c>
      <c r="B34" s="12">
        <v>2017</v>
      </c>
      <c r="C34" s="10" t="s">
        <v>152</v>
      </c>
      <c r="D34" s="12" t="s">
        <v>103</v>
      </c>
      <c r="E34" s="12" t="str">
        <f>CONCATENATE(Headings!A34," ",Headings!B34," ",Headings!C34," ",Headings!D34)</f>
        <v>July 2017 Parks Lid Lift Forecast</v>
      </c>
      <c r="F34" s="12" t="str">
        <f t="shared" si="0"/>
        <v>Page 34</v>
      </c>
      <c r="G34" s="12" t="str">
        <f t="shared" si="1"/>
        <v>July 2017 Forecast Page 34</v>
      </c>
      <c r="H34" s="12" t="s">
        <v>161</v>
      </c>
    </row>
    <row r="35" spans="1:8" x14ac:dyDescent="0.3">
      <c r="A35" s="12" t="s">
        <v>258</v>
      </c>
      <c r="B35" s="12">
        <v>2017</v>
      </c>
      <c r="C35" s="10" t="s">
        <v>30</v>
      </c>
      <c r="D35" s="12" t="s">
        <v>103</v>
      </c>
      <c r="E35" s="12" t="str">
        <f>CONCATENATE(Headings!A35," ",Headings!B35," ",Headings!C35," ",Headings!D35)</f>
        <v>July 2017 Children and Family Justice Center Lid Lift Forecast</v>
      </c>
      <c r="F35" s="12" t="str">
        <f t="shared" si="0"/>
        <v>Page 35</v>
      </c>
      <c r="G35" s="12" t="str">
        <f t="shared" si="1"/>
        <v>July 2017 Forecast Page 35</v>
      </c>
      <c r="H35" s="12" t="s">
        <v>130</v>
      </c>
    </row>
    <row r="36" spans="1:8" x14ac:dyDescent="0.3">
      <c r="A36" s="12" t="s">
        <v>258</v>
      </c>
      <c r="B36" s="12">
        <v>2017</v>
      </c>
      <c r="C36" s="10" t="s">
        <v>45</v>
      </c>
      <c r="D36" s="12" t="s">
        <v>103</v>
      </c>
      <c r="E36" s="12" t="str">
        <f>CONCATENATE(Headings!A36," ",Headings!B36," ",Headings!C36," ",Headings!D36)</f>
        <v>July 2017 Veterans and Human Services Lid Lift Forecast</v>
      </c>
      <c r="F36" s="12" t="str">
        <f t="shared" si="0"/>
        <v>Page 36</v>
      </c>
      <c r="G36" s="12" t="str">
        <f t="shared" si="1"/>
        <v>July 2017 Forecast Page 36</v>
      </c>
      <c r="H36" s="12" t="s">
        <v>131</v>
      </c>
    </row>
    <row r="37" spans="1:8" x14ac:dyDescent="0.3">
      <c r="A37" s="12" t="s">
        <v>258</v>
      </c>
      <c r="B37" s="12">
        <v>2017</v>
      </c>
      <c r="C37" s="10" t="s">
        <v>194</v>
      </c>
      <c r="D37" s="12" t="s">
        <v>103</v>
      </c>
      <c r="E37" s="12" t="str">
        <f>CONCATENATE(Headings!A37," ",Headings!B37," ",Headings!C37," ",Headings!D37)</f>
        <v>July 2017 PSERN Forecast</v>
      </c>
      <c r="F37" s="12" t="str">
        <f t="shared" si="0"/>
        <v>Page 37</v>
      </c>
      <c r="G37" s="12" t="str">
        <f t="shared" si="1"/>
        <v>July 2017 Forecast Page 37</v>
      </c>
      <c r="H37" s="12" t="s">
        <v>0</v>
      </c>
    </row>
    <row r="38" spans="1:8" x14ac:dyDescent="0.3">
      <c r="A38" s="12" t="s">
        <v>258</v>
      </c>
      <c r="B38" s="12">
        <v>2017</v>
      </c>
      <c r="C38" s="10" t="s">
        <v>210</v>
      </c>
      <c r="D38" s="12" t="s">
        <v>103</v>
      </c>
      <c r="E38" s="12" t="str">
        <f>CONCATENATE(Headings!A38," ",Headings!B38," ",Headings!C38," ",Headings!D38)</f>
        <v>July 2017 Best Start For Kids Forecast</v>
      </c>
      <c r="F38" s="12" t="str">
        <f t="shared" si="0"/>
        <v>Page 38</v>
      </c>
      <c r="G38" s="12" t="str">
        <f t="shared" si="1"/>
        <v>July 2017 Forecast Page 38</v>
      </c>
      <c r="H38" s="12" t="s">
        <v>1</v>
      </c>
    </row>
    <row r="39" spans="1:8" x14ac:dyDescent="0.3">
      <c r="A39" s="12" t="s">
        <v>258</v>
      </c>
      <c r="B39" s="12">
        <v>2017</v>
      </c>
      <c r="C39" s="10" t="s">
        <v>60</v>
      </c>
      <c r="D39" s="12" t="s">
        <v>103</v>
      </c>
      <c r="E39" s="12" t="str">
        <f>CONCATENATE(Headings!A39," ",Headings!B39," ",Headings!C39," ",Headings!D39)</f>
        <v>July 2017 Emergency Medical Services (EMS) Property Tax Forecast</v>
      </c>
      <c r="F39" s="12" t="str">
        <f t="shared" si="0"/>
        <v>Page 39</v>
      </c>
      <c r="G39" s="12" t="str">
        <f t="shared" si="1"/>
        <v>July 2017 Forecast Page 39</v>
      </c>
      <c r="H39" s="12" t="s">
        <v>2</v>
      </c>
    </row>
    <row r="40" spans="1:8" x14ac:dyDescent="0.3">
      <c r="A40" s="12" t="s">
        <v>258</v>
      </c>
      <c r="B40" s="12">
        <v>2017</v>
      </c>
      <c r="C40" s="10" t="s">
        <v>80</v>
      </c>
      <c r="D40" s="12" t="s">
        <v>103</v>
      </c>
      <c r="E40" s="12" t="str">
        <f>CONCATENATE(Headings!A40," ",Headings!B40," ",Headings!C40," ",Headings!D40)</f>
        <v>July 2017 Conservation Futures Property Tax Forecast</v>
      </c>
      <c r="F40" s="12" t="str">
        <f t="shared" si="0"/>
        <v>Page 40</v>
      </c>
      <c r="G40" s="12" t="str">
        <f t="shared" si="1"/>
        <v>July 2017 Forecast Page 40</v>
      </c>
      <c r="H40" s="12" t="s">
        <v>3</v>
      </c>
    </row>
    <row r="41" spans="1:8" x14ac:dyDescent="0.3">
      <c r="A41" s="12" t="s">
        <v>258</v>
      </c>
      <c r="B41" s="12">
        <v>2017</v>
      </c>
      <c r="C41" s="10" t="s">
        <v>28</v>
      </c>
      <c r="D41" s="12" t="s">
        <v>103</v>
      </c>
      <c r="E41" s="12" t="str">
        <f>CONCATENATE(Headings!A41," ",Headings!B41," ",Headings!C41," ",Headings!D41)</f>
        <v>July 2017 Unincorporated Area/Roads Property Tax Levy Forecast</v>
      </c>
      <c r="F41" s="12" t="str">
        <f t="shared" si="0"/>
        <v>Page 41</v>
      </c>
      <c r="G41" s="12" t="str">
        <f>CONCATENATE(A41," ",B41," ",D41," ",H41)</f>
        <v>July 2017 Forecast Page 41</v>
      </c>
      <c r="H41" s="12" t="s">
        <v>120</v>
      </c>
    </row>
    <row r="42" spans="1:8" x14ac:dyDescent="0.3">
      <c r="A42" s="12" t="s">
        <v>258</v>
      </c>
      <c r="B42" s="12">
        <v>2017</v>
      </c>
      <c r="C42" s="10"/>
      <c r="F42" s="12" t="str">
        <f>H42</f>
        <v>Page 42</v>
      </c>
      <c r="G42" s="12" t="str">
        <f>CONCATENATE(A42," ",B42," ",D42," ",H42)</f>
        <v>July 2017  Page 42</v>
      </c>
      <c r="H42" s="12" t="s">
        <v>155</v>
      </c>
    </row>
    <row r="43" spans="1:8" x14ac:dyDescent="0.3">
      <c r="A43" s="12" t="s">
        <v>258</v>
      </c>
      <c r="B43" s="12">
        <v>2017</v>
      </c>
      <c r="C43" s="10" t="s">
        <v>81</v>
      </c>
      <c r="D43" s="12" t="s">
        <v>103</v>
      </c>
      <c r="E43" s="12" t="str">
        <f>CONCATENATE(Headings!A43," ",Headings!B43," ",Headings!C43," ",Headings!D43)</f>
        <v>July 2017 Flood District Property Tax Forecast</v>
      </c>
      <c r="F43" s="12" t="str">
        <f t="shared" si="0"/>
        <v>Page 43</v>
      </c>
      <c r="G43" s="12" t="str">
        <f t="shared" si="1"/>
        <v>July 2017 Forecast Page 43</v>
      </c>
      <c r="H43" s="12" t="s">
        <v>132</v>
      </c>
    </row>
    <row r="44" spans="1:8" x14ac:dyDescent="0.3">
      <c r="A44" s="12" t="s">
        <v>258</v>
      </c>
      <c r="B44" s="12">
        <v>2017</v>
      </c>
      <c r="C44" s="10" t="s">
        <v>239</v>
      </c>
      <c r="D44" s="12" t="s">
        <v>103</v>
      </c>
      <c r="E44" s="12" t="str">
        <f>CONCATENATE(Headings!A44," ",Headings!B44," ",Headings!C44," ",Headings!D44)</f>
        <v>July 2017 Marine Levy Property Tax Forecast</v>
      </c>
      <c r="F44" s="12" t="str">
        <f t="shared" si="0"/>
        <v>Page 44</v>
      </c>
      <c r="G44" s="12" t="str">
        <f>CONCATENATE(A44," ",B44," ",D44," ",H44)</f>
        <v>July 2017 Forecast Page 44</v>
      </c>
      <c r="H44" s="12" t="s">
        <v>195</v>
      </c>
    </row>
    <row r="45" spans="1:8" x14ac:dyDescent="0.3">
      <c r="A45" s="12" t="s">
        <v>258</v>
      </c>
      <c r="B45" s="12">
        <v>2017</v>
      </c>
      <c r="C45" s="10" t="s">
        <v>27</v>
      </c>
      <c r="D45" s="12" t="s">
        <v>103</v>
      </c>
      <c r="E45" s="12" t="str">
        <f>CONCATENATE(Headings!A45," ",Headings!B45," ",Headings!C45," ",Headings!D45)</f>
        <v>July 2017 Transit Property Tax Forecast</v>
      </c>
      <c r="F45" s="12" t="str">
        <f t="shared" si="0"/>
        <v>Page 45</v>
      </c>
      <c r="G45" s="12" t="str">
        <f t="shared" si="1"/>
        <v>July 2017 Forecast Page 45</v>
      </c>
      <c r="H45" s="12" t="s">
        <v>200</v>
      </c>
    </row>
    <row r="46" spans="1:8" x14ac:dyDescent="0.3">
      <c r="A46" s="12" t="s">
        <v>258</v>
      </c>
      <c r="B46" s="12">
        <v>2017</v>
      </c>
      <c r="C46" s="10" t="s">
        <v>72</v>
      </c>
      <c r="D46" s="12" t="s">
        <v>103</v>
      </c>
      <c r="E46" s="12" t="str">
        <f>CONCATENATE(Headings!A46," ",Headings!B46," ",Headings!C46," ",Headings!D46)</f>
        <v>July 2017 UTGO Bond Property Tax Forecast</v>
      </c>
      <c r="F46" s="12" t="str">
        <f t="shared" si="0"/>
        <v>Page 46</v>
      </c>
      <c r="G46" s="12" t="str">
        <f t="shared" si="1"/>
        <v>July 2017 Forecast Page 46</v>
      </c>
      <c r="H46" s="12" t="s">
        <v>203</v>
      </c>
    </row>
    <row r="47" spans="1:8" x14ac:dyDescent="0.3">
      <c r="A47" s="12" t="s">
        <v>258</v>
      </c>
      <c r="B47" s="12">
        <v>2017</v>
      </c>
      <c r="C47" s="10" t="s">
        <v>266</v>
      </c>
      <c r="D47" s="12" t="s">
        <v>103</v>
      </c>
      <c r="E47" s="12" t="str">
        <f>CONCATENATE(Headings!A47," ",Headings!B47," ",Headings!C47," ",Headings!D47)</f>
        <v>July 2017 Access For All Sales Tax Forecast</v>
      </c>
      <c r="F47" s="12" t="str">
        <f t="shared" ref="F47" si="2">H47</f>
        <v>Page 47</v>
      </c>
      <c r="G47" s="12" t="str">
        <f t="shared" ref="G47" si="3">CONCATENATE(A47," ",B47," ",D47," ",H47)</f>
        <v>July 2017 Forecast Page 47</v>
      </c>
      <c r="H47" s="12" t="s">
        <v>212</v>
      </c>
    </row>
    <row r="48" spans="1:8" x14ac:dyDescent="0.3">
      <c r="C48" s="10"/>
    </row>
    <row r="49" spans="3:6" x14ac:dyDescent="0.3">
      <c r="C49" s="10"/>
    </row>
    <row r="50" spans="3:6" x14ac:dyDescent="0.3">
      <c r="C50" s="10"/>
      <c r="E50" s="12" t="s">
        <v>257</v>
      </c>
      <c r="F50" s="12" t="s">
        <v>255</v>
      </c>
    </row>
    <row r="51" spans="3:6" x14ac:dyDescent="0.3">
      <c r="F51" s="12" t="s">
        <v>256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Headings!E5</f>
        <v>July 2017 Unincorporated New Construction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1051911167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938271172</v>
      </c>
      <c r="C6" s="56">
        <v>-0.10803193136935296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821583000</v>
      </c>
      <c r="C7" s="56">
        <v>-0.12436508280572001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304665097</v>
      </c>
      <c r="C8" s="56">
        <v>-0.62917307563569347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267511475.00000003</v>
      </c>
      <c r="C9" s="56">
        <v>-0.1219490593633703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180324673</v>
      </c>
      <c r="C10" s="56">
        <v>-0.32591798912551329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198251903</v>
      </c>
      <c r="C11" s="57">
        <v>9.9416400993556753E-2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299208000</v>
      </c>
      <c r="C12" s="56">
        <v>0.50923141454031851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251120765</v>
      </c>
      <c r="C13" s="56">
        <v>-0.16071507112109307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311033282</v>
      </c>
      <c r="C14" s="56">
        <v>0.23858049731570397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333644251</v>
      </c>
      <c r="C15" s="56">
        <v>7.2696300712925099E-2</v>
      </c>
      <c r="D15" s="57">
        <v>0</v>
      </c>
      <c r="E15" s="58">
        <v>0</v>
      </c>
    </row>
    <row r="16" spans="1:5" s="64" customFormat="1" ht="18" customHeight="1" thickTop="1" x14ac:dyDescent="0.25">
      <c r="A16" s="180">
        <v>2018</v>
      </c>
      <c r="B16" s="176">
        <v>344966974.39102095</v>
      </c>
      <c r="C16" s="177">
        <v>3.3936515786153754E-2</v>
      </c>
      <c r="D16" s="178">
        <v>4.3695614770644653E-4</v>
      </c>
      <c r="E16" s="179">
        <v>150669.6042060256</v>
      </c>
    </row>
    <row r="17" spans="1:5" s="64" customFormat="1" ht="18" customHeight="1" x14ac:dyDescent="0.25">
      <c r="A17" s="54">
        <v>2019</v>
      </c>
      <c r="B17" s="55">
        <v>331492476.14528704</v>
      </c>
      <c r="C17" s="56">
        <v>-3.9060255752078277E-2</v>
      </c>
      <c r="D17" s="57">
        <v>-3.1587031306468116E-3</v>
      </c>
      <c r="E17" s="58">
        <v>-1050404.2373389006</v>
      </c>
    </row>
    <row r="18" spans="1:5" s="64" customFormat="1" ht="18" customHeight="1" x14ac:dyDescent="0.25">
      <c r="A18" s="54">
        <v>2020</v>
      </c>
      <c r="B18" s="55">
        <v>294944917.58185685</v>
      </c>
      <c r="C18" s="56">
        <v>-0.11025154775281254</v>
      </c>
      <c r="D18" s="57">
        <v>-4.9461073633357278E-2</v>
      </c>
      <c r="E18" s="58">
        <v>-15347390.708198845</v>
      </c>
    </row>
    <row r="19" spans="1:5" s="64" customFormat="1" ht="18" customHeight="1" x14ac:dyDescent="0.25">
      <c r="A19" s="54">
        <v>2021</v>
      </c>
      <c r="B19" s="55">
        <v>261279588.68105948</v>
      </c>
      <c r="C19" s="56">
        <v>-0.11414107141362806</v>
      </c>
      <c r="D19" s="57">
        <v>-0.11156716163237357</v>
      </c>
      <c r="E19" s="58">
        <v>-32810833.686854005</v>
      </c>
    </row>
    <row r="20" spans="1:5" s="64" customFormat="1" ht="18" customHeight="1" x14ac:dyDescent="0.25">
      <c r="A20" s="54">
        <v>2022</v>
      </c>
      <c r="B20" s="55">
        <v>264172610.85685855</v>
      </c>
      <c r="C20" s="56">
        <v>1.1072515041848696E-2</v>
      </c>
      <c r="D20" s="57">
        <v>-3.0179099774179319E-2</v>
      </c>
      <c r="E20" s="58">
        <v>-8220581.3246530294</v>
      </c>
    </row>
    <row r="21" spans="1:5" s="64" customFormat="1" ht="18" customHeight="1" x14ac:dyDescent="0.25">
      <c r="A21" s="54">
        <v>2023</v>
      </c>
      <c r="B21" s="55">
        <v>268693876.79083496</v>
      </c>
      <c r="C21" s="56">
        <v>1.7114817161822504E-2</v>
      </c>
      <c r="D21" s="57">
        <v>-3.5076132317069408E-2</v>
      </c>
      <c r="E21" s="58">
        <v>-9767342.5756720901</v>
      </c>
    </row>
    <row r="22" spans="1:5" s="64" customFormat="1" ht="18" customHeight="1" x14ac:dyDescent="0.25">
      <c r="A22" s="54">
        <v>2024</v>
      </c>
      <c r="B22" s="55">
        <v>277301679.37595868</v>
      </c>
      <c r="C22" s="56">
        <v>3.2035722912377551E-2</v>
      </c>
      <c r="D22" s="57">
        <v>-4.0357328759372479E-2</v>
      </c>
      <c r="E22" s="58">
        <v>-11661793.890046299</v>
      </c>
    </row>
    <row r="23" spans="1:5" ht="18" customHeight="1" x14ac:dyDescent="0.3">
      <c r="A23" s="54">
        <v>2025</v>
      </c>
      <c r="B23" s="55">
        <v>286520036.91655385</v>
      </c>
      <c r="C23" s="56">
        <v>3.3243064237260311E-2</v>
      </c>
      <c r="D23" s="57">
        <v>-3.9226378998068911E-2</v>
      </c>
      <c r="E23" s="58">
        <v>-11698014.301130414</v>
      </c>
    </row>
    <row r="24" spans="1:5" s="171" customFormat="1" ht="18" customHeight="1" x14ac:dyDescent="0.3">
      <c r="A24" s="54">
        <v>2026</v>
      </c>
      <c r="B24" s="55">
        <v>296444143.34780836</v>
      </c>
      <c r="C24" s="56">
        <v>3.4636692561033078E-2</v>
      </c>
      <c r="D24" s="57">
        <v>-4.0190623713249773E-2</v>
      </c>
      <c r="E24" s="58">
        <v>-12413167.980689704</v>
      </c>
    </row>
    <row r="25" spans="1:5" s="127" customFormat="1" ht="21.75" customHeight="1" x14ac:dyDescent="0.3">
      <c r="A25" s="32" t="s">
        <v>4</v>
      </c>
      <c r="B25" s="3"/>
      <c r="C25" s="3"/>
    </row>
    <row r="26" spans="1:5" ht="21.75" customHeight="1" x14ac:dyDescent="0.3">
      <c r="A26" s="150" t="s">
        <v>128</v>
      </c>
      <c r="B26" s="3"/>
      <c r="C26" s="3"/>
    </row>
    <row r="27" spans="1:5" ht="21.75" customHeight="1" x14ac:dyDescent="0.3">
      <c r="A27" s="151" t="s">
        <v>219</v>
      </c>
      <c r="B27" s="3"/>
      <c r="C27" s="3"/>
    </row>
    <row r="28" spans="1:5" ht="21.75" customHeight="1" x14ac:dyDescent="0.3">
      <c r="A28" s="149"/>
      <c r="B28" s="3"/>
      <c r="C28" s="3"/>
    </row>
    <row r="29" spans="1:5" ht="21.75" customHeight="1" x14ac:dyDescent="0.3">
      <c r="A29" s="152"/>
      <c r="B29" s="3"/>
      <c r="C29" s="3"/>
    </row>
    <row r="30" spans="1:5" ht="21.75" customHeight="1" x14ac:dyDescent="0.3">
      <c r="A30" s="197" t="str">
        <f>Headings!F5</f>
        <v>Page 5</v>
      </c>
      <c r="B30" s="198"/>
      <c r="C30" s="198"/>
      <c r="D30" s="198"/>
      <c r="E30" s="205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Headings!E6</f>
        <v>July 2017 King County Sales and Use Taxbase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49268622240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47440908710</v>
      </c>
      <c r="C6" s="56">
        <v>-3.7096907664613488E-2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40783082660</v>
      </c>
      <c r="C7" s="56">
        <v>-0.14033934490374989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40506885020</v>
      </c>
      <c r="C8" s="56">
        <v>-6.772358095208264E-3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42349096619</v>
      </c>
      <c r="C9" s="56">
        <v>4.5478974699990404E-2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45178847087</v>
      </c>
      <c r="C10" s="56">
        <v>6.6819618218973531E-2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48553937855.999901</v>
      </c>
      <c r="C11" s="57">
        <v>7.4705110612950154E-2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52335343480</v>
      </c>
      <c r="C12" s="56">
        <v>7.788051373330207E-2</v>
      </c>
      <c r="D12" s="57">
        <v>0</v>
      </c>
      <c r="E12" s="58">
        <v>0</v>
      </c>
    </row>
    <row r="13" spans="1:5" s="69" customFormat="1" ht="18" customHeight="1" x14ac:dyDescent="0.25">
      <c r="A13" s="54">
        <v>2015</v>
      </c>
      <c r="B13" s="55">
        <v>57615757460</v>
      </c>
      <c r="C13" s="56">
        <v>0.10089575474015788</v>
      </c>
      <c r="D13" s="57">
        <v>0</v>
      </c>
      <c r="E13" s="58">
        <v>0</v>
      </c>
    </row>
    <row r="14" spans="1:5" s="69" customFormat="1" ht="18" customHeight="1" thickBot="1" x14ac:dyDescent="0.3">
      <c r="A14" s="59">
        <v>2016</v>
      </c>
      <c r="B14" s="60">
        <v>62234630016.999901</v>
      </c>
      <c r="C14" s="61">
        <v>8.0166828670204859E-2</v>
      </c>
      <c r="D14" s="57">
        <v>-1.8503605934258038E-3</v>
      </c>
      <c r="E14" s="58">
        <v>-115369983.00009918</v>
      </c>
    </row>
    <row r="15" spans="1:5" s="64" customFormat="1" ht="18" customHeight="1" thickTop="1" x14ac:dyDescent="0.25">
      <c r="A15" s="54">
        <v>2017</v>
      </c>
      <c r="B15" s="55">
        <v>65257233152.741501</v>
      </c>
      <c r="C15" s="56">
        <v>4.8567865429841151E-2</v>
      </c>
      <c r="D15" s="178">
        <v>-3.9750521654983162E-3</v>
      </c>
      <c r="E15" s="179">
        <v>-260436153.25319672</v>
      </c>
    </row>
    <row r="16" spans="1:5" s="64" customFormat="1" ht="18" customHeight="1" x14ac:dyDescent="0.25">
      <c r="A16" s="54">
        <v>2018</v>
      </c>
      <c r="B16" s="55">
        <v>68929439141.566193</v>
      </c>
      <c r="C16" s="56">
        <v>5.6272780983979143E-2</v>
      </c>
      <c r="D16" s="57">
        <v>-2.1499355080445426E-4</v>
      </c>
      <c r="E16" s="58">
        <v>-14822571.63331604</v>
      </c>
    </row>
    <row r="17" spans="1:5" s="64" customFormat="1" ht="18" customHeight="1" x14ac:dyDescent="0.25">
      <c r="A17" s="54">
        <v>2019</v>
      </c>
      <c r="B17" s="55">
        <v>71586638365.33519</v>
      </c>
      <c r="C17" s="56">
        <v>3.8549555267839652E-2</v>
      </c>
      <c r="D17" s="57">
        <v>5.2988230802852865E-3</v>
      </c>
      <c r="E17" s="58">
        <v>377325550.2756958</v>
      </c>
    </row>
    <row r="18" spans="1:5" s="64" customFormat="1" ht="18" customHeight="1" x14ac:dyDescent="0.25">
      <c r="A18" s="54">
        <v>2020</v>
      </c>
      <c r="B18" s="55">
        <v>73974251302.7742</v>
      </c>
      <c r="C18" s="56">
        <v>3.3352773533715352E-2</v>
      </c>
      <c r="D18" s="57">
        <v>2.8485772363524564E-3</v>
      </c>
      <c r="E18" s="58">
        <v>210122817.26319885</v>
      </c>
    </row>
    <row r="19" spans="1:5" s="64" customFormat="1" ht="18" customHeight="1" x14ac:dyDescent="0.25">
      <c r="A19" s="54">
        <v>2021</v>
      </c>
      <c r="B19" s="55">
        <v>76888183600.412994</v>
      </c>
      <c r="C19" s="56">
        <v>3.9391169850603314E-2</v>
      </c>
      <c r="D19" s="57">
        <v>9.4072477336164528E-3</v>
      </c>
      <c r="E19" s="58">
        <v>716565283.77508545</v>
      </c>
    </row>
    <row r="20" spans="1:5" s="64" customFormat="1" ht="18" customHeight="1" x14ac:dyDescent="0.25">
      <c r="A20" s="54">
        <v>2022</v>
      </c>
      <c r="B20" s="55">
        <v>80254435148.802002</v>
      </c>
      <c r="C20" s="56">
        <v>4.3781129827222598E-2</v>
      </c>
      <c r="D20" s="57">
        <v>2.1381293828622194E-2</v>
      </c>
      <c r="E20" s="58">
        <v>1680022602.072998</v>
      </c>
    </row>
    <row r="21" spans="1:5" s="64" customFormat="1" ht="18" customHeight="1" x14ac:dyDescent="0.25">
      <c r="A21" s="54">
        <v>2023</v>
      </c>
      <c r="B21" s="55">
        <v>83447039656.190002</v>
      </c>
      <c r="C21" s="56">
        <v>3.9781035172305357E-2</v>
      </c>
      <c r="D21" s="57">
        <v>2.4939113532539414E-2</v>
      </c>
      <c r="E21" s="58">
        <v>2030457388.6026917</v>
      </c>
    </row>
    <row r="22" spans="1:5" s="64" customFormat="1" ht="18" customHeight="1" x14ac:dyDescent="0.25">
      <c r="A22" s="54">
        <v>2024</v>
      </c>
      <c r="B22" s="55">
        <v>86575708139.458603</v>
      </c>
      <c r="C22" s="56">
        <v>3.7492863691258815E-2</v>
      </c>
      <c r="D22" s="57">
        <v>2.5991581063635749E-2</v>
      </c>
      <c r="E22" s="58">
        <v>2193233919.0499115</v>
      </c>
    </row>
    <row r="23" spans="1:5" s="64" customFormat="1" ht="18" customHeight="1" x14ac:dyDescent="0.25">
      <c r="A23" s="54">
        <v>2025</v>
      </c>
      <c r="B23" s="55">
        <v>89628079242.193405</v>
      </c>
      <c r="C23" s="56">
        <v>3.5256669201226165E-2</v>
      </c>
      <c r="D23" s="57">
        <v>2.1999027161748064E-2</v>
      </c>
      <c r="E23" s="58">
        <v>1929288088.6394958</v>
      </c>
    </row>
    <row r="24" spans="1:5" s="64" customFormat="1" ht="18" customHeight="1" x14ac:dyDescent="0.25">
      <c r="A24" s="54">
        <v>2026</v>
      </c>
      <c r="B24" s="55">
        <v>92568503622.275406</v>
      </c>
      <c r="C24" s="56">
        <v>3.2806955196890586E-2</v>
      </c>
      <c r="D24" s="57">
        <v>1.7474794140307282E-2</v>
      </c>
      <c r="E24" s="58">
        <v>1589833531.0039062</v>
      </c>
    </row>
    <row r="25" spans="1:5" ht="21.75" customHeight="1" x14ac:dyDescent="0.3">
      <c r="A25" s="32" t="s">
        <v>4</v>
      </c>
      <c r="B25" s="40"/>
      <c r="C25" s="5"/>
      <c r="D25" s="5"/>
    </row>
    <row r="26" spans="1:5" ht="21.75" customHeight="1" x14ac:dyDescent="0.3">
      <c r="A26" s="153" t="s">
        <v>171</v>
      </c>
      <c r="B26" s="40"/>
      <c r="C26" s="5"/>
      <c r="D26" s="5"/>
    </row>
    <row r="27" spans="1:5" ht="21.75" customHeight="1" x14ac:dyDescent="0.3">
      <c r="A27" s="151"/>
      <c r="B27" s="3"/>
      <c r="C27" s="3"/>
    </row>
    <row r="28" spans="1:5" ht="21.75" customHeight="1" x14ac:dyDescent="0.3">
      <c r="A28" s="151"/>
      <c r="B28" s="3"/>
      <c r="C28" s="3"/>
    </row>
    <row r="29" spans="1:5" ht="21.75" customHeight="1" x14ac:dyDescent="0.3">
      <c r="A29" s="149"/>
    </row>
    <row r="30" spans="1:5" ht="21.75" customHeight="1" x14ac:dyDescent="0.3">
      <c r="A30" s="197" t="str">
        <f>Headings!F6</f>
        <v>Page 6</v>
      </c>
      <c r="B30" s="198"/>
      <c r="C30" s="198"/>
      <c r="D30" s="198"/>
      <c r="E30" s="205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Headings!E7</f>
        <v>July 2017 Local and Option Sales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49">
        <v>2008</v>
      </c>
      <c r="B5" s="50">
        <v>87672895.88000001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2009</v>
      </c>
      <c r="B6" s="55">
        <v>76142480.19627364</v>
      </c>
      <c r="C6" s="56">
        <v>-0.13151630920813118</v>
      </c>
      <c r="D6" s="57">
        <v>0</v>
      </c>
      <c r="E6" s="58">
        <v>0</v>
      </c>
    </row>
    <row r="7" spans="1:5" s="64" customFormat="1" ht="18" customHeight="1" x14ac:dyDescent="0.25">
      <c r="A7" s="54">
        <v>2010</v>
      </c>
      <c r="B7" s="55">
        <v>76040263.195849806</v>
      </c>
      <c r="C7" s="56">
        <v>-1.342443799576154E-3</v>
      </c>
      <c r="D7" s="57">
        <v>0</v>
      </c>
      <c r="E7" s="58">
        <v>0</v>
      </c>
    </row>
    <row r="8" spans="1:5" s="64" customFormat="1" ht="18" customHeight="1" x14ac:dyDescent="0.25">
      <c r="A8" s="54">
        <v>2011</v>
      </c>
      <c r="B8" s="55">
        <v>81032753.428631201</v>
      </c>
      <c r="C8" s="56">
        <v>6.5655877859374323E-2</v>
      </c>
      <c r="D8" s="57">
        <v>0</v>
      </c>
      <c r="E8" s="58">
        <v>0</v>
      </c>
    </row>
    <row r="9" spans="1:5" s="64" customFormat="1" ht="18" customHeight="1" x14ac:dyDescent="0.25">
      <c r="A9" s="54">
        <v>2012</v>
      </c>
      <c r="B9" s="55">
        <v>83194188.868622601</v>
      </c>
      <c r="C9" s="56">
        <v>2.6673602321745982E-2</v>
      </c>
      <c r="D9" s="57">
        <v>0</v>
      </c>
      <c r="E9" s="58">
        <v>0</v>
      </c>
    </row>
    <row r="10" spans="1:5" s="64" customFormat="1" ht="18" customHeight="1" x14ac:dyDescent="0.25">
      <c r="A10" s="54">
        <v>2013</v>
      </c>
      <c r="B10" s="55">
        <v>89323495.415051565</v>
      </c>
      <c r="C10" s="57">
        <v>7.3674695670248758E-2</v>
      </c>
      <c r="D10" s="57">
        <v>0</v>
      </c>
      <c r="E10" s="58">
        <v>0</v>
      </c>
    </row>
    <row r="11" spans="1:5" s="64" customFormat="1" ht="18" customHeight="1" x14ac:dyDescent="0.25">
      <c r="A11" s="54">
        <v>2014</v>
      </c>
      <c r="B11" s="55">
        <v>96310935</v>
      </c>
      <c r="C11" s="56">
        <v>7.8226222031286596E-2</v>
      </c>
      <c r="D11" s="57">
        <v>0</v>
      </c>
      <c r="E11" s="58">
        <v>0</v>
      </c>
    </row>
    <row r="12" spans="1:5" s="64" customFormat="1" ht="18" customHeight="1" x14ac:dyDescent="0.25">
      <c r="A12" s="54">
        <v>2015</v>
      </c>
      <c r="B12" s="55">
        <v>104719894.34955275</v>
      </c>
      <c r="C12" s="56">
        <v>8.7310535917367593E-2</v>
      </c>
      <c r="D12" s="57">
        <v>0</v>
      </c>
      <c r="E12" s="58">
        <v>0</v>
      </c>
    </row>
    <row r="13" spans="1:5" s="64" customFormat="1" ht="18" customHeight="1" thickBot="1" x14ac:dyDescent="0.3">
      <c r="A13" s="54">
        <v>2016</v>
      </c>
      <c r="B13" s="55">
        <v>112704885.56955276</v>
      </c>
      <c r="C13" s="56">
        <v>7.6250948013242725E-2</v>
      </c>
      <c r="D13" s="57">
        <v>-3.4941066374094554E-4</v>
      </c>
      <c r="E13" s="58">
        <v>-39394.053576111794</v>
      </c>
    </row>
    <row r="14" spans="1:5" s="64" customFormat="1" ht="18" customHeight="1" thickTop="1" x14ac:dyDescent="0.25">
      <c r="A14" s="180">
        <v>2017</v>
      </c>
      <c r="B14" s="176">
        <v>117747477.96602416</v>
      </c>
      <c r="C14" s="177">
        <v>4.474155996866247E-2</v>
      </c>
      <c r="D14" s="178">
        <v>-9.7339559060243275E-3</v>
      </c>
      <c r="E14" s="179">
        <v>-1157414.9849957675</v>
      </c>
    </row>
    <row r="15" spans="1:5" s="64" customFormat="1" ht="18" customHeight="1" x14ac:dyDescent="0.25">
      <c r="A15" s="54">
        <v>2018</v>
      </c>
      <c r="B15" s="55">
        <v>126091404.38281003</v>
      </c>
      <c r="C15" s="56">
        <v>7.0862888623342668E-2</v>
      </c>
      <c r="D15" s="57">
        <v>7.923137729258567E-3</v>
      </c>
      <c r="E15" s="58">
        <v>991186.25816187263</v>
      </c>
    </row>
    <row r="16" spans="1:5" s="64" customFormat="1" ht="18" customHeight="1" x14ac:dyDescent="0.25">
      <c r="A16" s="54">
        <v>2019</v>
      </c>
      <c r="B16" s="55">
        <v>131667345.21501635</v>
      </c>
      <c r="C16" s="56">
        <v>4.4221419053101618E-2</v>
      </c>
      <c r="D16" s="57">
        <v>1.9142664376055718E-2</v>
      </c>
      <c r="E16" s="58">
        <v>2473121.6608230323</v>
      </c>
    </row>
    <row r="17" spans="1:5" s="64" customFormat="1" ht="18" customHeight="1" x14ac:dyDescent="0.25">
      <c r="A17" s="54">
        <v>2020</v>
      </c>
      <c r="B17" s="55">
        <v>133067108.43555334</v>
      </c>
      <c r="C17" s="56">
        <v>1.0631058279872985E-2</v>
      </c>
      <c r="D17" s="57">
        <v>2.1122013054041711E-2</v>
      </c>
      <c r="E17" s="58">
        <v>2752506.7185977697</v>
      </c>
    </row>
    <row r="18" spans="1:5" s="64" customFormat="1" ht="18" customHeight="1" x14ac:dyDescent="0.25">
      <c r="A18" s="54">
        <v>2021</v>
      </c>
      <c r="B18" s="55">
        <v>134795448.27167612</v>
      </c>
      <c r="C18" s="56">
        <v>1.2988482702018356E-2</v>
      </c>
      <c r="D18" s="57">
        <v>3.0881634456350282E-2</v>
      </c>
      <c r="E18" s="58">
        <v>4038003.6085336208</v>
      </c>
    </row>
    <row r="19" spans="1:5" s="64" customFormat="1" ht="18" customHeight="1" x14ac:dyDescent="0.25">
      <c r="A19" s="54">
        <v>2022</v>
      </c>
      <c r="B19" s="55">
        <v>140854099.58639711</v>
      </c>
      <c r="C19" s="56">
        <v>4.4947002234897226E-2</v>
      </c>
      <c r="D19" s="57">
        <v>4.4391772790710604E-2</v>
      </c>
      <c r="E19" s="58">
        <v>5986990.082056582</v>
      </c>
    </row>
    <row r="20" spans="1:5" s="64" customFormat="1" ht="18" customHeight="1" x14ac:dyDescent="0.25">
      <c r="A20" s="54">
        <v>2023</v>
      </c>
      <c r="B20" s="55">
        <v>146542099.43957552</v>
      </c>
      <c r="C20" s="56">
        <v>4.0382210172658084E-2</v>
      </c>
      <c r="D20" s="57">
        <v>4.8759639714973435E-2</v>
      </c>
      <c r="E20" s="58">
        <v>6813134.0119948089</v>
      </c>
    </row>
    <row r="21" spans="1:5" s="64" customFormat="1" ht="18" customHeight="1" x14ac:dyDescent="0.25">
      <c r="A21" s="54">
        <v>2024</v>
      </c>
      <c r="B21" s="55">
        <v>152031407.31407076</v>
      </c>
      <c r="C21" s="56">
        <v>3.7458913824000906E-2</v>
      </c>
      <c r="D21" s="57">
        <v>4.9921415645176159E-2</v>
      </c>
      <c r="E21" s="58">
        <v>7228753.4691184461</v>
      </c>
    </row>
    <row r="22" spans="1:5" s="64" customFormat="1" ht="18" customHeight="1" x14ac:dyDescent="0.25">
      <c r="A22" s="54">
        <v>2025</v>
      </c>
      <c r="B22" s="55">
        <v>157385886.07378271</v>
      </c>
      <c r="C22" s="56">
        <v>3.5219556631811644E-2</v>
      </c>
      <c r="D22" s="57">
        <v>4.5918375276171819E-2</v>
      </c>
      <c r="E22" s="58">
        <v>6909625.4074325264</v>
      </c>
    </row>
    <row r="23" spans="1:5" s="64" customFormat="1" ht="18" customHeight="1" x14ac:dyDescent="0.25">
      <c r="A23" s="54">
        <v>2026</v>
      </c>
      <c r="B23" s="55">
        <v>162471196.56986916</v>
      </c>
      <c r="C23" s="56">
        <v>3.2311096140491546E-2</v>
      </c>
      <c r="D23" s="57">
        <v>3.8300856514736914E-2</v>
      </c>
      <c r="E23" s="58">
        <v>5993239.7710700035</v>
      </c>
    </row>
    <row r="24" spans="1:5" s="64" customFormat="1" ht="18" customHeight="1" x14ac:dyDescent="0.25">
      <c r="A24" s="32" t="s">
        <v>4</v>
      </c>
      <c r="B24" s="124"/>
      <c r="C24" s="56"/>
      <c r="D24" s="147"/>
      <c r="E24" s="148"/>
    </row>
    <row r="25" spans="1:5" ht="21.75" customHeight="1" x14ac:dyDescent="0.3">
      <c r="A25" s="37" t="s">
        <v>66</v>
      </c>
      <c r="B25" s="3"/>
      <c r="C25" s="3"/>
    </row>
    <row r="26" spans="1:5" s="36" customFormat="1" ht="21.75" customHeight="1" x14ac:dyDescent="0.25">
      <c r="A26" s="90" t="s">
        <v>186</v>
      </c>
      <c r="B26" s="37"/>
      <c r="C26" s="37"/>
    </row>
    <row r="27" spans="1:5" ht="21.75" customHeight="1" x14ac:dyDescent="0.3">
      <c r="A27" s="151" t="s">
        <v>237</v>
      </c>
      <c r="B27" s="3"/>
      <c r="C27" s="3"/>
      <c r="D27" s="139"/>
      <c r="E27" s="139"/>
    </row>
    <row r="28" spans="1:5" ht="21.75" customHeight="1" x14ac:dyDescent="0.3">
      <c r="A28" s="151" t="s">
        <v>243</v>
      </c>
      <c r="B28" s="3"/>
      <c r="C28" s="3"/>
      <c r="D28" s="139"/>
      <c r="E28" s="139"/>
    </row>
    <row r="29" spans="1:5" ht="21.75" customHeight="1" x14ac:dyDescent="0.3">
      <c r="A29" s="151"/>
    </row>
    <row r="30" spans="1:5" ht="21.75" customHeight="1" x14ac:dyDescent="0.3">
      <c r="A30" s="197" t="str">
        <f>Headings!F7</f>
        <v>Page 7</v>
      </c>
      <c r="B30" s="197"/>
      <c r="C30" s="197"/>
      <c r="D30" s="197"/>
      <c r="E30" s="19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Headings!E8</f>
        <v>July 2017 Metro Transit Sales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s="64" customFormat="1" ht="18" customHeight="1" x14ac:dyDescent="0.25">
      <c r="A5" s="49">
        <v>2007</v>
      </c>
      <c r="B5" s="50">
        <v>442042299.67999995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432934212.59000003</v>
      </c>
      <c r="C6" s="56">
        <v>-2.06045600083824E-2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376904265.79065436</v>
      </c>
      <c r="C7" s="56">
        <v>-0.12941907839565336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375199113.66660088</v>
      </c>
      <c r="C8" s="56">
        <v>-4.5240987667689581E-3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399483215.29509997</v>
      </c>
      <c r="C9" s="56">
        <v>6.4723238259239979E-2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412549491.71823603</v>
      </c>
      <c r="C10" s="56">
        <v>3.2707948476593529E-2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442835694.9931376</v>
      </c>
      <c r="C11" s="57">
        <v>7.3412290847243433E-2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479433577.19999999</v>
      </c>
      <c r="C12" s="56">
        <v>8.2644381698791403E-2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526663507.63999999</v>
      </c>
      <c r="C13" s="56">
        <v>9.8511937181858356E-2</v>
      </c>
      <c r="D13" s="57">
        <v>0</v>
      </c>
      <c r="E13" s="58">
        <v>0</v>
      </c>
    </row>
    <row r="14" spans="1:5" s="64" customFormat="1" ht="18" customHeight="1" thickBot="1" x14ac:dyDescent="0.3">
      <c r="A14" s="59">
        <v>2016</v>
      </c>
      <c r="B14" s="60">
        <v>566774755.12</v>
      </c>
      <c r="C14" s="61">
        <v>7.6161053306579296E-2</v>
      </c>
      <c r="D14" s="66">
        <v>-1.4177776225332561E-4</v>
      </c>
      <c r="E14" s="96">
        <v>-80367.450799942017</v>
      </c>
    </row>
    <row r="15" spans="1:5" s="64" customFormat="1" ht="18" customHeight="1" thickTop="1" x14ac:dyDescent="0.25">
      <c r="A15" s="54">
        <v>2017</v>
      </c>
      <c r="B15" s="55">
        <v>594542495.98908687</v>
      </c>
      <c r="C15" s="56">
        <v>4.8992550600119422E-2</v>
      </c>
      <c r="D15" s="57">
        <v>-7.0025658574152105E-3</v>
      </c>
      <c r="E15" s="58">
        <v>-4192682.5186517239</v>
      </c>
    </row>
    <row r="16" spans="1:5" s="64" customFormat="1" ht="18" customHeight="1" x14ac:dyDescent="0.25">
      <c r="A16" s="54">
        <v>2018</v>
      </c>
      <c r="B16" s="55">
        <v>633593395.4220804</v>
      </c>
      <c r="C16" s="56">
        <v>6.5682267788155446E-2</v>
      </c>
      <c r="D16" s="57">
        <v>6.1589907264005817E-3</v>
      </c>
      <c r="E16" s="58">
        <v>3878408.7631080151</v>
      </c>
    </row>
    <row r="17" spans="1:5" s="64" customFormat="1" ht="18" customHeight="1" x14ac:dyDescent="0.25">
      <c r="A17" s="54">
        <v>2019</v>
      </c>
      <c r="B17" s="55">
        <v>661594005.38700056</v>
      </c>
      <c r="C17" s="56">
        <v>4.419334255570484E-2</v>
      </c>
      <c r="D17" s="57">
        <v>1.7561944577619171E-2</v>
      </c>
      <c r="E17" s="58">
        <v>11418348.845892072</v>
      </c>
    </row>
    <row r="18" spans="1:5" s="64" customFormat="1" ht="18" customHeight="1" x14ac:dyDescent="0.25">
      <c r="A18" s="54">
        <v>2020</v>
      </c>
      <c r="B18" s="55">
        <v>685518139.48695707</v>
      </c>
      <c r="C18" s="56">
        <v>3.6161352589587192E-2</v>
      </c>
      <c r="D18" s="57">
        <v>1.820539505403973E-2</v>
      </c>
      <c r="E18" s="58">
        <v>12256985.286753416</v>
      </c>
    </row>
    <row r="19" spans="1:5" s="64" customFormat="1" ht="18" customHeight="1" x14ac:dyDescent="0.25">
      <c r="A19" s="54">
        <v>2021</v>
      </c>
      <c r="B19" s="55">
        <v>713318155.48277199</v>
      </c>
      <c r="C19" s="56">
        <v>4.0553290123906072E-2</v>
      </c>
      <c r="D19" s="57">
        <v>2.633800991731583E-2</v>
      </c>
      <c r="E19" s="58">
        <v>18305256.622835398</v>
      </c>
    </row>
    <row r="20" spans="1:5" s="64" customFormat="1" ht="18" customHeight="1" x14ac:dyDescent="0.25">
      <c r="A20" s="54">
        <v>2022</v>
      </c>
      <c r="B20" s="55">
        <v>745333801.72517848</v>
      </c>
      <c r="C20" s="56">
        <v>4.4882702054230394E-2</v>
      </c>
      <c r="D20" s="57">
        <v>3.9919436906730166E-2</v>
      </c>
      <c r="E20" s="58">
        <v>28611164.111831307</v>
      </c>
    </row>
    <row r="21" spans="1:5" s="64" customFormat="1" ht="18" customHeight="1" x14ac:dyDescent="0.25">
      <c r="A21" s="54">
        <v>2023</v>
      </c>
      <c r="B21" s="55">
        <v>775407341.72355831</v>
      </c>
      <c r="C21" s="56">
        <v>4.0349089131299865E-2</v>
      </c>
      <c r="D21" s="57">
        <v>4.4443209656033211E-2</v>
      </c>
      <c r="E21" s="58">
        <v>32995179.382129073</v>
      </c>
    </row>
    <row r="22" spans="1:5" s="64" customFormat="1" ht="18" customHeight="1" x14ac:dyDescent="0.25">
      <c r="A22" s="54">
        <v>2024</v>
      </c>
      <c r="B22" s="55">
        <v>804454708.0678829</v>
      </c>
      <c r="C22" s="56">
        <v>3.7460783231377137E-2</v>
      </c>
      <c r="D22" s="57">
        <v>4.5802082312076609E-2</v>
      </c>
      <c r="E22" s="58">
        <v>35232001.712794185</v>
      </c>
    </row>
    <row r="23" spans="1:5" s="64" customFormat="1" ht="18" customHeight="1" x14ac:dyDescent="0.25">
      <c r="A23" s="54">
        <v>2025</v>
      </c>
      <c r="B23" s="55">
        <v>832788890.21681571</v>
      </c>
      <c r="C23" s="56">
        <v>3.5221600252654417E-2</v>
      </c>
      <c r="D23" s="57">
        <v>4.2018450451137168E-2</v>
      </c>
      <c r="E23" s="58">
        <v>33581457.895186901</v>
      </c>
    </row>
    <row r="24" spans="1:5" s="64" customFormat="1" ht="18" customHeight="1" x14ac:dyDescent="0.25">
      <c r="A24" s="54">
        <v>2026</v>
      </c>
      <c r="B24" s="55">
        <v>859719951.94183195</v>
      </c>
      <c r="C24" s="56">
        <v>3.2338401774313796E-2</v>
      </c>
      <c r="D24" s="57">
        <v>3.465007435474976E-2</v>
      </c>
      <c r="E24" s="58">
        <v>28791724.852118969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42</v>
      </c>
      <c r="B26" s="3"/>
      <c r="C26" s="3"/>
    </row>
    <row r="27" spans="1:5" ht="21.75" customHeight="1" x14ac:dyDescent="0.3">
      <c r="A27" s="37" t="s">
        <v>220</v>
      </c>
      <c r="B27" s="3"/>
      <c r="C27" s="3"/>
    </row>
    <row r="28" spans="1:5" ht="21.75" customHeight="1" x14ac:dyDescent="0.3">
      <c r="A28" s="153" t="s">
        <v>175</v>
      </c>
      <c r="B28" s="3"/>
      <c r="C28" s="3"/>
    </row>
    <row r="29" spans="1:5" ht="21.75" customHeight="1" x14ac:dyDescent="0.3">
      <c r="A29" s="151"/>
      <c r="B29" s="172"/>
    </row>
    <row r="30" spans="1:5" ht="21.75" customHeight="1" x14ac:dyDescent="0.3">
      <c r="A30" s="197" t="str">
        <f>Headings!F8</f>
        <v>Page 8</v>
      </c>
      <c r="B30" s="198"/>
      <c r="C30" s="198"/>
      <c r="D30" s="198"/>
      <c r="E30" s="205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4" t="str">
        <f>Headings!E9</f>
        <v>July 2017 Mental Health Sales Tax Forecast</v>
      </c>
      <c r="B1" s="205"/>
      <c r="C1" s="205"/>
      <c r="D1" s="205"/>
      <c r="E1" s="205"/>
    </row>
    <row r="2" spans="1:5" ht="21.75" customHeight="1" x14ac:dyDescent="0.3">
      <c r="A2" s="204" t="s">
        <v>99</v>
      </c>
      <c r="B2" s="205"/>
      <c r="C2" s="205"/>
      <c r="D2" s="205"/>
      <c r="E2" s="205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March 2017 Forecast</v>
      </c>
      <c r="E4" s="45" t="str">
        <f>Headings!F50</f>
        <v>$ Change from March 2017 Forecast</v>
      </c>
    </row>
    <row r="5" spans="1:5" ht="18" customHeight="1" x14ac:dyDescent="0.3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ht="18" customHeight="1" x14ac:dyDescent="0.3">
      <c r="A6" s="54">
        <v>2008</v>
      </c>
      <c r="B6" s="55">
        <v>35564903.519999996</v>
      </c>
      <c r="C6" s="56" t="s">
        <v>93</v>
      </c>
      <c r="D6" s="57" t="s">
        <v>93</v>
      </c>
      <c r="E6" s="58" t="s">
        <v>93</v>
      </c>
    </row>
    <row r="7" spans="1:5" ht="18" customHeight="1" x14ac:dyDescent="0.3">
      <c r="A7" s="54">
        <v>2009</v>
      </c>
      <c r="B7" s="55">
        <v>41773812.241183825</v>
      </c>
      <c r="C7" s="56">
        <v>0.17457965878333503</v>
      </c>
      <c r="D7" s="57">
        <v>0</v>
      </c>
      <c r="E7" s="58">
        <v>0</v>
      </c>
    </row>
    <row r="8" spans="1:5" ht="18" customHeight="1" x14ac:dyDescent="0.3">
      <c r="A8" s="54">
        <v>2010</v>
      </c>
      <c r="B8" s="55">
        <v>40717980.148511201</v>
      </c>
      <c r="C8" s="56">
        <v>-2.5274975780920084E-2</v>
      </c>
      <c r="D8" s="57">
        <v>0</v>
      </c>
      <c r="E8" s="58">
        <v>0</v>
      </c>
    </row>
    <row r="9" spans="1:5" ht="18" customHeight="1" x14ac:dyDescent="0.3">
      <c r="A9" s="54">
        <v>2011</v>
      </c>
      <c r="B9" s="55">
        <v>43099477.537233301</v>
      </c>
      <c r="C9" s="56">
        <v>5.8487611125012329E-2</v>
      </c>
      <c r="D9" s="57">
        <v>0</v>
      </c>
      <c r="E9" s="58">
        <v>0</v>
      </c>
    </row>
    <row r="10" spans="1:5" ht="18" customHeight="1" x14ac:dyDescent="0.3">
      <c r="A10" s="54">
        <v>2012</v>
      </c>
      <c r="B10" s="55">
        <v>45000360</v>
      </c>
      <c r="C10" s="56">
        <v>4.4104536096163605E-2</v>
      </c>
      <c r="D10" s="57">
        <v>0</v>
      </c>
      <c r="E10" s="58">
        <v>0</v>
      </c>
    </row>
    <row r="11" spans="1:5" ht="18" customHeight="1" x14ac:dyDescent="0.3">
      <c r="A11" s="54">
        <v>2013</v>
      </c>
      <c r="B11" s="55">
        <v>48298262.639202163</v>
      </c>
      <c r="C11" s="57">
        <v>7.3286139026491393E-2</v>
      </c>
      <c r="D11" s="57">
        <v>0</v>
      </c>
      <c r="E11" s="58">
        <v>0</v>
      </c>
    </row>
    <row r="12" spans="1:5" ht="18" customHeight="1" x14ac:dyDescent="0.3">
      <c r="A12" s="54">
        <v>2014</v>
      </c>
      <c r="B12" s="55">
        <v>52288413.001330756</v>
      </c>
      <c r="C12" s="56">
        <v>8.2614780410132482E-2</v>
      </c>
      <c r="D12" s="57">
        <v>0</v>
      </c>
      <c r="E12" s="58">
        <v>0</v>
      </c>
    </row>
    <row r="13" spans="1:5" ht="18" customHeight="1" x14ac:dyDescent="0.3">
      <c r="A13" s="54">
        <v>2015</v>
      </c>
      <c r="B13" s="55">
        <v>57487652.461434349</v>
      </c>
      <c r="C13" s="56">
        <v>9.9433873810078621E-2</v>
      </c>
      <c r="D13" s="57">
        <v>0</v>
      </c>
      <c r="E13" s="58">
        <v>0</v>
      </c>
    </row>
    <row r="14" spans="1:5" ht="18" customHeight="1" thickBot="1" x14ac:dyDescent="0.35">
      <c r="A14" s="54">
        <v>2016</v>
      </c>
      <c r="B14" s="55">
        <v>61907549.661434352</v>
      </c>
      <c r="C14" s="56">
        <v>7.6884287507914761E-2</v>
      </c>
      <c r="D14" s="57">
        <v>-1.4506256549962071E-4</v>
      </c>
      <c r="E14" s="58">
        <v>-8981.7708964124322</v>
      </c>
    </row>
    <row r="15" spans="1:5" ht="18" customHeight="1" thickTop="1" x14ac:dyDescent="0.3">
      <c r="A15" s="180">
        <v>2017</v>
      </c>
      <c r="B15" s="176">
        <v>64867210.431368195</v>
      </c>
      <c r="C15" s="177">
        <v>4.7807751818960798E-2</v>
      </c>
      <c r="D15" s="178">
        <v>-5.4763528082688584E-3</v>
      </c>
      <c r="E15" s="179">
        <v>-357191.83853846043</v>
      </c>
    </row>
    <row r="16" spans="1:5" ht="18" customHeight="1" x14ac:dyDescent="0.3">
      <c r="A16" s="54">
        <v>2018</v>
      </c>
      <c r="B16" s="55">
        <v>69055287.278253898</v>
      </c>
      <c r="C16" s="56">
        <v>6.4563850041259752E-2</v>
      </c>
      <c r="D16" s="57">
        <v>6.6397267033568852E-3</v>
      </c>
      <c r="E16" s="58">
        <v>455483.94602999091</v>
      </c>
    </row>
    <row r="17" spans="1:5" ht="18" customHeight="1" x14ac:dyDescent="0.3">
      <c r="A17" s="54">
        <v>2019</v>
      </c>
      <c r="B17" s="55">
        <v>72114656.375141099</v>
      </c>
      <c r="C17" s="56">
        <v>4.4303183977204563E-2</v>
      </c>
      <c r="D17" s="57">
        <v>1.8149790943867483E-2</v>
      </c>
      <c r="E17" s="58">
        <v>1285533.7680561543</v>
      </c>
    </row>
    <row r="18" spans="1:5" ht="18" customHeight="1" x14ac:dyDescent="0.3">
      <c r="A18" s="54">
        <v>2020</v>
      </c>
      <c r="B18" s="55">
        <v>74726340.074018478</v>
      </c>
      <c r="C18" s="56">
        <v>3.6215713006956252E-2</v>
      </c>
      <c r="D18" s="57">
        <v>1.8841499989294075E-2</v>
      </c>
      <c r="E18" s="58">
        <v>1381918.9105659723</v>
      </c>
    </row>
    <row r="19" spans="1:5" ht="18" customHeight="1" x14ac:dyDescent="0.3">
      <c r="A19" s="54">
        <v>2021</v>
      </c>
      <c r="B19" s="55">
        <v>77758415.197923005</v>
      </c>
      <c r="C19" s="56">
        <v>4.0575720969355356E-2</v>
      </c>
      <c r="D19" s="57">
        <v>2.6996334626375296E-2</v>
      </c>
      <c r="E19" s="58">
        <v>2044011.381465584</v>
      </c>
    </row>
    <row r="20" spans="1:5" ht="18" customHeight="1" x14ac:dyDescent="0.3">
      <c r="A20" s="54">
        <v>2022</v>
      </c>
      <c r="B20" s="55">
        <v>81250074.409873515</v>
      </c>
      <c r="C20" s="56">
        <v>4.4903940018105937E-2</v>
      </c>
      <c r="D20" s="57">
        <v>4.0602884148136287E-2</v>
      </c>
      <c r="E20" s="58">
        <v>3170265.4379938394</v>
      </c>
    </row>
    <row r="21" spans="1:5" ht="18" customHeight="1" x14ac:dyDescent="0.3">
      <c r="A21" s="54">
        <v>2023</v>
      </c>
      <c r="B21" s="55">
        <v>84529329.790707603</v>
      </c>
      <c r="C21" s="56">
        <v>4.036002926337745E-2</v>
      </c>
      <c r="D21" s="57">
        <v>4.513556253263884E-2</v>
      </c>
      <c r="E21" s="58">
        <v>3650510.9838240594</v>
      </c>
    </row>
    <row r="22" spans="1:5" ht="18" customHeight="1" x14ac:dyDescent="0.3">
      <c r="A22" s="54">
        <v>2024</v>
      </c>
      <c r="B22" s="55">
        <v>87695812.494450942</v>
      </c>
      <c r="C22" s="56">
        <v>3.7460165738726126E-2</v>
      </c>
      <c r="D22" s="57">
        <v>4.6489845654565709E-2</v>
      </c>
      <c r="E22" s="58">
        <v>3895847.4411843717</v>
      </c>
    </row>
    <row r="23" spans="1:5" s="127" customFormat="1" ht="18" customHeight="1" x14ac:dyDescent="0.3">
      <c r="A23" s="54">
        <v>2025</v>
      </c>
      <c r="B23" s="55">
        <v>90784540.148035511</v>
      </c>
      <c r="C23" s="56">
        <v>3.5220925215557086E-2</v>
      </c>
      <c r="D23" s="57">
        <v>4.2698137049651974E-2</v>
      </c>
      <c r="E23" s="58">
        <v>3717596.3008801937</v>
      </c>
    </row>
    <row r="24" spans="1:5" s="171" customFormat="1" ht="18" customHeight="1" x14ac:dyDescent="0.3">
      <c r="A24" s="54">
        <v>2026</v>
      </c>
      <c r="B24" s="55">
        <v>93719548.25759849</v>
      </c>
      <c r="C24" s="56">
        <v>3.2329382346125035E-2</v>
      </c>
      <c r="D24" s="57">
        <v>3.5311201124876401E-2</v>
      </c>
      <c r="E24" s="58">
        <v>3196478.3287005723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35</v>
      </c>
      <c r="B26" s="3"/>
      <c r="C26" s="3"/>
    </row>
    <row r="27" spans="1:5" ht="21.75" customHeight="1" x14ac:dyDescent="0.3">
      <c r="A27" s="90" t="s">
        <v>221</v>
      </c>
      <c r="B27" s="3"/>
      <c r="C27" s="3"/>
    </row>
    <row r="28" spans="1:5" ht="21.75" customHeight="1" x14ac:dyDescent="0.3">
      <c r="A28" s="153" t="s">
        <v>176</v>
      </c>
      <c r="B28" s="3"/>
      <c r="C28" s="3"/>
    </row>
    <row r="29" spans="1:5" ht="21.75" customHeight="1" x14ac:dyDescent="0.3">
      <c r="A29" s="151"/>
    </row>
    <row r="30" spans="1:5" ht="21.75" customHeight="1" x14ac:dyDescent="0.3">
      <c r="A30" s="197" t="str">
        <f>Headings!F9</f>
        <v>Page 9</v>
      </c>
      <c r="B30" s="198"/>
      <c r="C30" s="198"/>
      <c r="D30" s="198"/>
      <c r="E30" s="205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Access For All Sales Tax</vt:lpstr>
      <vt:lpstr>Appendix</vt:lpstr>
      <vt:lpstr>Headings</vt:lpstr>
      <vt:lpstr>'Access For All Sales Tax'!Print_Area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ICRI!Print_Area</vt:lpstr>
      <vt:lpstr>'Investment Pool Nom'!Print_Area</vt:lpstr>
      <vt:lpstr>'Investment Pool Real'!Print_Area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Veterans_Lid!Print_Area</vt:lpstr>
      <vt:lpstr>YSC!Print_Area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2017-07-14T19:03:05Z</cp:lastPrinted>
  <dcterms:created xsi:type="dcterms:W3CDTF">2010-06-11T22:06:58Z</dcterms:created>
  <dcterms:modified xsi:type="dcterms:W3CDTF">2017-07-25T19:26:20Z</dcterms:modified>
</cp:coreProperties>
</file>