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1_2 May\"/>
    </mc:Choice>
  </mc:AlternateContent>
  <xr:revisionPtr revIDLastSave="0" documentId="13_ncr:1_{ED645F99-0C22-49A0-B46B-A15E2A539BDB}" xr6:coauthVersionLast="44" xr6:coauthVersionMax="44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Hotel Tax (HB 2015)" sheetId="80" r:id="rId12"/>
    <sheet name="Rental Car Sales Tax" sheetId="11" r:id="rId13"/>
    <sheet name="REET" sheetId="4" r:id="rId14"/>
    <sheet name="Investment Pool Nom" sheetId="5" r:id="rId15"/>
    <sheet name="Investment Pool Real" sheetId="35" r:id="rId16"/>
    <sheet name="CPI-U" sheetId="34" r:id="rId17"/>
    <sheet name="CPI-W" sheetId="7" r:id="rId18"/>
    <sheet name="Seattle CPI-U" sheetId="33" r:id="rId19"/>
    <sheet name="Seattle CPI-W" sheetId="13" r:id="rId20"/>
    <sheet name="COLA(new)" sheetId="62" r:id="rId21"/>
    <sheet name="Pharmaceuticals PPI" sheetId="14" r:id="rId22"/>
    <sheet name="Transportation CPI" sheetId="15" r:id="rId23"/>
    <sheet name="Diesel and Gas" sheetId="32" r:id="rId24"/>
    <sheet name="Retail Gas" sheetId="37" r:id="rId25"/>
    <sheet name="Docs" sheetId="81" r:id="rId26"/>
    <sheet name="Gambling" sheetId="69" r:id="rId27"/>
    <sheet name="E911" sheetId="82" r:id="rId28"/>
    <sheet name="Delinquencies" sheetId="83" r:id="rId29"/>
    <sheet name="CX" sheetId="39" r:id="rId30"/>
    <sheet name="DD-MH" sheetId="40" r:id="rId31"/>
    <sheet name="Veterans" sheetId="41" r:id="rId32"/>
    <sheet name="AFIS" sheetId="42" r:id="rId33"/>
    <sheet name="Parks" sheetId="43" r:id="rId34"/>
    <sheet name="YSC" sheetId="45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2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20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6">'CPI-U'!$A$1:$D$30</definedName>
    <definedName name="_xlnm.Print_Area" localSheetId="17">'CPI-W'!$A$1:$D$30</definedName>
    <definedName name="_xlnm.Print_Area" localSheetId="29">CX!$A$1:$E$30</definedName>
    <definedName name="_xlnm.Print_Area" localSheetId="30">'DD-MH'!$A$1:$E$30</definedName>
    <definedName name="_xlnm.Print_Area" localSheetId="28">Delinquencies!$A$1:$E$30</definedName>
    <definedName name="_xlnm.Print_Area" localSheetId="23">'Diesel and Gas'!$A$1:$E$30</definedName>
    <definedName name="_xlnm.Print_Area" localSheetId="25">Docs!$A$1:$E$30</definedName>
    <definedName name="_xlnm.Print_Area" localSheetId="27">'E911'!$A$1:$E$30</definedName>
    <definedName name="_xlnm.Print_Area" localSheetId="38">EMS!$A$1:$E$30</definedName>
    <definedName name="_xlnm.Print_Area" localSheetId="42">Flood!$A$1:$E$30</definedName>
    <definedName name="_xlnm.Print_Area" localSheetId="26">Gambling!$A$1:$E$30</definedName>
    <definedName name="_xlnm.Print_Area" localSheetId="10">'Hotel Sales Tax'!$A$1:$E$30</definedName>
    <definedName name="_xlnm.Print_Area" localSheetId="11">'Hotel Tax (HB 2015)'!$A$1:$E$31</definedName>
    <definedName name="_xlnm.Print_Area" localSheetId="14">'Investment Pool Nom'!$A$1:$D$30</definedName>
    <definedName name="_xlnm.Print_Area" localSheetId="15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1">'Pharmaceuticals PPI'!$A$1:$D$30</definedName>
    <definedName name="_xlnm.Print_Area" localSheetId="36">PSERN!$A$1:$E$30</definedName>
    <definedName name="_xlnm.Print_Area" localSheetId="13">REET!$A$1:$E$30</definedName>
    <definedName name="_xlnm.Print_Area" localSheetId="12">'Rental Car Sales Tax'!$A$1:$E$30</definedName>
    <definedName name="_xlnm.Print_Area" localSheetId="24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8">'Seattle CPI-U'!$A$1:$D$30</definedName>
    <definedName name="_xlnm.Print_Area" localSheetId="19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2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1">Veterans!$A$1:$E$30</definedName>
    <definedName name="_xlnm.Print_Area" localSheetId="35">VSHSL!$A$1:$E$30</definedName>
    <definedName name="_xlnm.Print_Area" localSheetId="34">YSC!$A$1:$E$30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81" l="1"/>
  <c r="E4" i="81"/>
  <c r="E4" i="83" l="1"/>
  <c r="D4" i="83"/>
  <c r="E4" i="82"/>
  <c r="D4" i="82"/>
  <c r="E4" i="80" l="1"/>
  <c r="D4" i="80"/>
  <c r="E12" i="29"/>
  <c r="A1" i="80" s="1"/>
  <c r="F12" i="29"/>
  <c r="A31" i="80" s="1"/>
  <c r="G12" i="29"/>
  <c r="E48" i="29" l="1"/>
  <c r="E47" i="29"/>
  <c r="F47" i="29"/>
  <c r="G47" i="29"/>
  <c r="F48" i="29"/>
  <c r="G48" i="29"/>
  <c r="G46" i="29"/>
  <c r="F46" i="29"/>
  <c r="E46" i="29"/>
  <c r="A1" i="78" l="1"/>
  <c r="A30" i="78"/>
  <c r="D4" i="78" l="1"/>
  <c r="A30" i="77" l="1"/>
  <c r="F44" i="29" l="1"/>
  <c r="F45" i="29"/>
  <c r="E29" i="29" l="1"/>
  <c r="A1" i="83" s="1"/>
  <c r="E28" i="29"/>
  <c r="A1" i="82" s="1"/>
  <c r="E44" i="29" l="1"/>
  <c r="G44" i="29" l="1"/>
  <c r="E4" i="70"/>
  <c r="D4" i="70"/>
  <c r="G2" i="29" l="1"/>
  <c r="G29" i="29"/>
  <c r="F42" i="29"/>
  <c r="A25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3" i="29"/>
  <c r="F14" i="29"/>
  <c r="F15" i="29"/>
  <c r="F16" i="29"/>
  <c r="F17" i="29"/>
  <c r="F18" i="29"/>
  <c r="F19" i="29"/>
  <c r="F20" i="29"/>
  <c r="F21" i="29"/>
  <c r="A31" i="62" s="1"/>
  <c r="F22" i="29"/>
  <c r="F23" i="29"/>
  <c r="F24" i="29"/>
  <c r="F25" i="29"/>
  <c r="F26" i="29"/>
  <c r="A30" i="81" s="1"/>
  <c r="F27" i="29"/>
  <c r="F28" i="29"/>
  <c r="A30" i="82" s="1"/>
  <c r="F29" i="29"/>
  <c r="A30" i="83" s="1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 l="1"/>
  <c r="E38" i="29"/>
  <c r="A1" i="64" s="1"/>
  <c r="D4" i="15" l="1"/>
  <c r="A30" i="54" l="1"/>
  <c r="A1" i="54"/>
  <c r="A30" i="63" l="1"/>
  <c r="E37" i="29"/>
  <c r="A1" i="63" s="1"/>
  <c r="E4" i="64" l="1"/>
  <c r="D4" i="64"/>
  <c r="E4" i="63"/>
  <c r="D4" i="63"/>
  <c r="A30" i="2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9"/>
  <c r="E4" i="39"/>
  <c r="A30" i="39"/>
  <c r="D4" i="40"/>
  <c r="E4" i="40"/>
  <c r="A30" i="40"/>
  <c r="D4" i="41"/>
  <c r="E4" i="41"/>
  <c r="A30" i="41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3" i="29"/>
  <c r="A1" i="11" s="1"/>
  <c r="E14" i="29"/>
  <c r="A1" i="4" s="1"/>
  <c r="E15" i="29"/>
  <c r="A1" i="5" s="1"/>
  <c r="E16" i="29"/>
  <c r="A1" i="35" s="1"/>
  <c r="E17" i="29"/>
  <c r="E18" i="29"/>
  <c r="A1" i="7" s="1"/>
  <c r="E19" i="29"/>
  <c r="A1" i="33" s="1"/>
  <c r="E20" i="29"/>
  <c r="A1" i="13" s="1"/>
  <c r="E21" i="29"/>
  <c r="A1" i="62" s="1"/>
  <c r="E22" i="29"/>
  <c r="A1" i="14" s="1"/>
  <c r="E23" i="29"/>
  <c r="A1" i="15" s="1"/>
  <c r="E24" i="29"/>
  <c r="A1" i="37" s="1"/>
  <c r="E25" i="29"/>
  <c r="E26" i="29"/>
  <c r="A1" i="81" s="1"/>
  <c r="E27" i="29"/>
  <c r="E30" i="29"/>
  <c r="A1" i="39" s="1"/>
  <c r="E31" i="29"/>
  <c r="A1" i="40" s="1"/>
  <c r="E32" i="29"/>
  <c r="A1" i="41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34" l="1"/>
  <c r="A1" i="70"/>
  <c r="A1" i="69"/>
  <c r="A1" i="53"/>
</calcChain>
</file>

<file path=xl/sharedStrings.xml><?xml version="1.0" encoding="utf-8"?>
<sst xmlns="http://schemas.openxmlformats.org/spreadsheetml/2006/main" count="999" uniqueCount="283">
  <si>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</si>
  <si>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</si>
  <si>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</si>
  <si>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</si>
  <si>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</si>
  <si>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</si>
  <si>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</si>
  <si>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</si>
  <si>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</si>
  <si>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</si>
  <si>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</si>
  <si>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</si>
  <si>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</si>
  <si>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</si>
  <si>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</si>
  <si>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</si>
  <si>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</si>
  <si>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</si>
  <si>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</si>
  <si>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</si>
  <si>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</si>
  <si>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</si>
  <si>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</si>
  <si>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</si>
  <si>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Children and Family Justice Center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</si>
  <si>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</si>
  <si>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</si>
  <si>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</si>
  <si>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</si>
  <si>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</si>
  <si>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</si>
  <si>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</si>
  <si>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</si>
  <si>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</si>
  <si>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</si>
  <si>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</si>
  <si>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</si>
  <si>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</si>
  <si>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</si>
  <si>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</si>
  <si>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</si>
  <si>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</si>
  <si>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</si>
  <si>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</si>
  <si>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</si>
  <si>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</si>
  <si>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</si>
  <si>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</si>
  <si>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</si>
  <si>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</si>
  <si>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</si>
  <si>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</si>
  <si>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</si>
  <si>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</si>
  <si>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</si>
  <si>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</si>
  <si>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</si>
  <si>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</si>
  <si>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</si>
  <si>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</si>
  <si>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</si>
  <si>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</si>
  <si>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</si>
  <si>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</si>
  <si>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</si>
  <si>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</si>
  <si>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</si>
  <si>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</si>
  <si>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</si>
  <si>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</si>
  <si>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</si>
  <si>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</si>
  <si>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</si>
  <si>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</si>
  <si>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</si>
  <si>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</si>
  <si>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</si>
  <si>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</si>
  <si>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</si>
  <si>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</si>
  <si>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</si>
  <si>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</si>
  <si>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</si>
  <si>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</si>
  <si>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</si>
  <si>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</si>
  <si>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</si>
  <si>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</si>
  <si>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</si>
  <si>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</si>
  <si>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</si>
  <si>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</si>
  <si>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</si>
  <si>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</si>
  <si>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</si>
  <si>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</si>
  <si>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</si>
  <si>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</si>
  <si>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</si>
  <si>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</si>
  <si>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</si>
  <si>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</si>
  <si>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</si>
  <si>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</si>
  <si>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</si>
  <si>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</si>
  <si>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</si>
  <si>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</si>
  <si>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</si>
  <si>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</si>
  <si>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</si>
  <si>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</si>
  <si>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</si>
  <si>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</si>
  <si>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</si>
  <si>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</si>
  <si>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</si>
  <si>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</si>
  <si>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</si>
  <si>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</si>
  <si>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</si>
  <si>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</si>
  <si>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</si>
  <si>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</si>
  <si>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</si>
  <si>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</si>
  <si>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</si>
  <si>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</si>
  <si>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</si>
  <si>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</si>
  <si>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</si>
  <si>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</si>
  <si>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</si>
  <si>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</si>
  <si>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</si>
  <si>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</si>
  <si>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</si>
  <si>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</si>
  <si>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</si>
  <si>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</si>
  <si>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</si>
  <si>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</si>
  <si>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</si>
  <si>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</si>
  <si>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</si>
  <si>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</si>
  <si>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</si>
  <si>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</si>
  <si>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</si>
  <si>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</si>
  <si>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</si>
  <si>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</si>
  <si>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</si>
  <si>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</si>
  <si>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</si>
  <si>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</si>
  <si>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</si>
  <si>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</si>
  <si>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</si>
  <si>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</si>
  <si>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</si>
  <si>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</si>
  <si>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</si>
  <si>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</si>
  <si>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</si>
  <si>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</si>
  <si>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</si>
  <si>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</si>
  <si>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</si>
  <si>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</si>
  <si>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</si>
  <si>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</si>
  <si>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</si>
  <si>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</si>
  <si>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</si>
  <si>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</si>
  <si>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</si>
  <si>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</si>
  <si>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</si>
  <si>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</si>
  <si>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</si>
  <si>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</si>
  <si>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</si>
  <si>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</si>
  <si>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</si>
  <si>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</si>
  <si>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</si>
  <si>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</si>
  <si>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</si>
  <si>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</si>
  <si>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</si>
  <si>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</si>
  <si>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</si>
  <si>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</si>
  <si>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</si>
  <si>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</si>
  <si>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</si>
  <si>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</si>
  <si>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</si>
  <si>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</si>
  <si>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</si>
  <si>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</si>
  <si>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</si>
  <si>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</si>
  <si>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</si>
  <si>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</si>
  <si>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</si>
  <si>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</si>
  <si>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</si>
  <si>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</si>
  <si>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</si>
  <si>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</si>
  <si>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</si>
  <si>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</si>
  <si>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</si>
  <si>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</si>
  <si>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</si>
  <si>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</si>
  <si>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</si>
  <si>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</si>
  <si>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</si>
  <si>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</si>
  <si>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</si>
  <si>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</si>
  <si>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</si>
  <si>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</si>
  <si>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</si>
  <si>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</si>
  <si>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</si>
  <si>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</si>
  <si>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</si>
  <si>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</si>
  <si>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</si>
  <si>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</si>
  <si>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</si>
  <si>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</si>
  <si>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</si>
  <si>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</si>
  <si>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2. Actual values are quarterly on an accrual basis as listed in EBS, Fund 000001110.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</si>
  <si>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</si>
  <si>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</si>
  <si>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</si>
  <si>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</si>
  <si>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</si>
  <si>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</si>
  <si>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</si>
  <si>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</si>
  <si>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</si>
  <si>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Hotel Tax (HB 2015)</t>
  </si>
  <si>
    <t>Q1 2022</t>
  </si>
  <si>
    <t>Q2 2022</t>
  </si>
  <si>
    <t>Q3 2022</t>
  </si>
  <si>
    <t>Q4 2022</t>
  </si>
  <si>
    <t>2. Values for 2021 and beyond assume increases are based on new construction only</t>
  </si>
  <si>
    <t xml:space="preserve">    (i.e. 1% increase not included).</t>
  </si>
  <si>
    <t>Fairwood</t>
  </si>
  <si>
    <t>2020 Population Est.</t>
  </si>
  <si>
    <t>North Highline Y</t>
  </si>
  <si>
    <t>3. Value for 2019 is estimated.</t>
  </si>
  <si>
    <t>2. Value for 2019 is estimated.</t>
  </si>
  <si>
    <t xml:space="preserve">    on a 18.32 cent first year levy rate.</t>
  </si>
  <si>
    <t>3. The Parks levy is in effect from 2020-2025 and values for 2020 and beyond are based</t>
  </si>
  <si>
    <t>3. The EMS levy is in effect from 2020-2025 and values for 2020 and beyond are based</t>
  </si>
  <si>
    <t>West Hill</t>
  </si>
  <si>
    <t>East Renton</t>
  </si>
  <si>
    <t>North Federal Way &amp; Lakeland South</t>
  </si>
  <si>
    <t>North Federal Way &amp; 
Lakeland South</t>
  </si>
  <si>
    <t>1. Revenue reflects expanded lodging excise tax per 2SHB 2015 that went into effect in 2019.</t>
  </si>
  <si>
    <t>% Change from March 2020 Forecast</t>
  </si>
  <si>
    <t>$ Change from March 2020 Forecast</t>
  </si>
  <si>
    <t># Change from March2020 Forecast</t>
  </si>
  <si>
    <t>~$1,000,000</t>
  </si>
  <si>
    <t xml:space="preserve">    on a 26.5 cent first year (and maximum) levy rate.</t>
  </si>
  <si>
    <t>June 2020 King County Economic and Revenue Forecast</t>
  </si>
  <si>
    <t>June</t>
  </si>
  <si>
    <t>June 2020 Diesel &amp; Gasoline Dollar per Gallon Forecasts</t>
  </si>
  <si>
    <t>June 2020 UAL/Roads Property Tax Annexation Addendum</t>
  </si>
  <si>
    <t xml:space="preserve">2. 2020 forecast assumes interest based on a June 1 due date and no 3% June penalty </t>
  </si>
  <si>
    <t xml:space="preserve">    for late payments.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</si>
  <si>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</si>
  <si>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</si>
  <si>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</si>
  <si>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Forecast Adopted by the Forecast Council on June 4th, 2020 (KCFC 2020-04)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</si>
</sst>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5" fontId="18" fillId="2" borderId="18" xfId="0" applyNumberFormat="1" applyFont="1" applyFill="1" applyBorder="1" applyAlignment="1">
      <alignment horizontal="center" vertical="center"/>
    </xf>
    <xf numFmtId="167" fontId="18" fillId="2" borderId="20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0" fontId="10" fillId="2" borderId="0" xfId="0" quotePrefix="1" applyNumberFormat="1" applyFont="1" applyFill="1" applyBorder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10" fontId="18" fillId="2" borderId="18" xfId="0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3" fontId="18" fillId="2" borderId="18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166" fontId="18" fillId="2" borderId="22" xfId="0" applyNumberFormat="1" applyFont="1" applyFill="1" applyBorder="1" applyAlignment="1">
      <alignment horizontal="center" vertical="center"/>
    </xf>
    <xf numFmtId="166" fontId="10" fillId="2" borderId="21" xfId="0" quotePrefix="1" applyNumberFormat="1" applyFont="1" applyFill="1" applyBorder="1" applyAlignment="1">
      <alignment horizontal="left" vertical="center" wrapText="1"/>
    </xf>
    <xf numFmtId="165" fontId="18" fillId="2" borderId="22" xfId="0" applyNumberFormat="1" applyFont="1" applyFill="1" applyBorder="1" applyAlignment="1">
      <alignment horizontal="center" vertical="center"/>
    </xf>
    <xf numFmtId="165" fontId="18" fillId="2" borderId="23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0" fillId="2" borderId="0" xfId="0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/>
    </xf>
    <xf numFmtId="170" fontId="18" fillId="2" borderId="25" xfId="0" applyNumberFormat="1" applyFont="1" applyFill="1" applyBorder="1" applyAlignment="1">
      <alignment horizontal="center" vertical="center"/>
    </xf>
    <xf numFmtId="37" fontId="18" fillId="2" borderId="26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5" fontId="18" fillId="2" borderId="10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165" fontId="18" fillId="2" borderId="20" xfId="0" applyNumberFormat="1" applyFont="1" applyFill="1" applyBorder="1" applyAlignment="1">
      <alignment horizontal="center" vertical="center"/>
    </xf>
    <xf numFmtId="10" fontId="10" fillId="2" borderId="20" xfId="0" applyNumberFormat="1" applyFont="1" applyFill="1" applyBorder="1" applyAlignment="1">
      <alignment horizontal="center"/>
    </xf>
    <xf numFmtId="167" fontId="10" fillId="2" borderId="20" xfId="0" applyNumberFormat="1" applyFont="1" applyFill="1" applyBorder="1" applyAlignment="1">
      <alignment horizont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1">
    <cellStyle name="Comma" xfId="1" builtinId="3"/>
    <cellStyle name="Comma 2" xfId="8" xr:uid="{00000000-0005-0000-0000-000001000000}"/>
    <cellStyle name="Comma 3" xfId="4" xr:uid="{00000000-0005-0000-0000-000002000000}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="75" zoomScaleNormal="75" workbookViewId="0">
      <selection sqref="A1:F1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19" t="s">
        <v>282</v>
      </c>
      <c r="B1" s="220"/>
      <c r="C1" s="220"/>
      <c r="D1" s="220"/>
      <c r="E1" s="220"/>
      <c r="F1" s="221"/>
    </row>
    <row r="2" spans="1:8" ht="21.9" customHeight="1" x14ac:dyDescent="0.3">
      <c r="A2" s="223" t="s">
        <v>273</v>
      </c>
      <c r="B2" s="223"/>
      <c r="C2" s="223"/>
      <c r="D2" s="223"/>
      <c r="E2" s="223"/>
      <c r="F2" s="223"/>
    </row>
    <row r="3" spans="1:8" s="12" customFormat="1" ht="21" customHeight="1" x14ac:dyDescent="0.35">
      <c r="A3" s="223" t="s">
        <v>88</v>
      </c>
      <c r="B3" s="223"/>
      <c r="C3" s="223"/>
      <c r="D3" s="223"/>
      <c r="E3" s="223"/>
      <c r="F3" s="223"/>
      <c r="H3" s="10"/>
    </row>
    <row r="4" spans="1:8" s="12" customFormat="1" ht="21" customHeight="1" x14ac:dyDescent="0.35">
      <c r="A4" s="222">
        <v>42524</v>
      </c>
      <c r="B4" s="222"/>
      <c r="C4" s="222"/>
      <c r="D4" s="222"/>
      <c r="E4" s="222"/>
      <c r="F4" s="222"/>
      <c r="G4" s="10"/>
      <c r="H4" s="10"/>
    </row>
    <row r="5" spans="1:8" s="12" customFormat="1" ht="21" customHeight="1" x14ac:dyDescent="0.35">
      <c r="A5" s="11">
        <v>1</v>
      </c>
      <c r="B5" s="10" t="s">
        <v>104</v>
      </c>
      <c r="C5" s="10"/>
      <c r="D5" s="10"/>
      <c r="E5" s="11">
        <v>25</v>
      </c>
      <c r="F5" s="135" t="s">
        <v>29</v>
      </c>
      <c r="G5" s="9"/>
      <c r="H5" s="9"/>
    </row>
    <row r="6" spans="1:8" s="12" customFormat="1" ht="21" customHeight="1" x14ac:dyDescent="0.35">
      <c r="A6" s="11">
        <v>2</v>
      </c>
      <c r="B6" s="131" t="s">
        <v>63</v>
      </c>
      <c r="C6" s="10"/>
      <c r="D6" s="10"/>
      <c r="E6" s="129">
        <v>26</v>
      </c>
      <c r="F6" s="132" t="s">
        <v>7</v>
      </c>
      <c r="G6" s="10"/>
      <c r="H6" s="10"/>
    </row>
    <row r="7" spans="1:8" s="12" customFormat="1" ht="21" customHeight="1" x14ac:dyDescent="0.35">
      <c r="A7" s="11">
        <v>3</v>
      </c>
      <c r="B7" s="132" t="s">
        <v>78</v>
      </c>
      <c r="C7" s="10"/>
      <c r="D7" s="10"/>
      <c r="E7" s="11">
        <v>27</v>
      </c>
      <c r="F7" s="133" t="s">
        <v>133</v>
      </c>
      <c r="G7" s="10"/>
      <c r="H7" s="10"/>
    </row>
    <row r="8" spans="1:8" s="12" customFormat="1" ht="21" customHeight="1" x14ac:dyDescent="0.35">
      <c r="A8" s="11">
        <v>4</v>
      </c>
      <c r="B8" s="132" t="s">
        <v>99</v>
      </c>
      <c r="C8" s="10"/>
      <c r="D8" s="10"/>
      <c r="E8" s="175">
        <v>28</v>
      </c>
      <c r="F8" s="133" t="s">
        <v>134</v>
      </c>
      <c r="G8" s="10"/>
      <c r="H8" s="10"/>
    </row>
    <row r="9" spans="1:8" s="12" customFormat="1" ht="21" customHeight="1" x14ac:dyDescent="0.35">
      <c r="A9" s="11">
        <v>5</v>
      </c>
      <c r="B9" s="132" t="s">
        <v>77</v>
      </c>
      <c r="C9" s="10"/>
      <c r="D9" s="10"/>
      <c r="E9" s="11">
        <v>29</v>
      </c>
      <c r="F9" s="133" t="s">
        <v>203</v>
      </c>
      <c r="G9" s="10"/>
      <c r="H9" s="10"/>
    </row>
    <row r="10" spans="1:8" s="12" customFormat="1" ht="21" customHeight="1" x14ac:dyDescent="0.35">
      <c r="A10" s="11">
        <v>6</v>
      </c>
      <c r="B10" s="132" t="s">
        <v>110</v>
      </c>
      <c r="C10" s="10"/>
      <c r="D10" s="10"/>
      <c r="E10" s="175">
        <v>30</v>
      </c>
      <c r="F10" s="132" t="s">
        <v>62</v>
      </c>
      <c r="G10" s="10"/>
      <c r="H10" s="10"/>
    </row>
    <row r="11" spans="1:8" s="12" customFormat="1" ht="21" customHeight="1" x14ac:dyDescent="0.35">
      <c r="A11" s="11">
        <v>7</v>
      </c>
      <c r="B11" s="132" t="s">
        <v>90</v>
      </c>
      <c r="C11" s="10"/>
      <c r="D11" s="10"/>
      <c r="E11" s="11">
        <v>31</v>
      </c>
      <c r="F11" s="132" t="s">
        <v>96</v>
      </c>
      <c r="G11" s="10"/>
      <c r="H11" s="10"/>
    </row>
    <row r="12" spans="1:8" ht="21" customHeight="1" x14ac:dyDescent="0.35">
      <c r="A12" s="11">
        <v>8</v>
      </c>
      <c r="B12" s="132" t="s">
        <v>46</v>
      </c>
      <c r="C12" s="10"/>
      <c r="D12" s="10"/>
      <c r="E12" s="175">
        <v>32</v>
      </c>
      <c r="F12" s="132" t="s">
        <v>12</v>
      </c>
      <c r="G12" s="10"/>
      <c r="H12" s="8"/>
    </row>
    <row r="13" spans="1:8" ht="21" customHeight="1" x14ac:dyDescent="0.35">
      <c r="A13" s="11">
        <v>9</v>
      </c>
      <c r="B13" s="132" t="s">
        <v>34</v>
      </c>
      <c r="C13" s="10"/>
      <c r="D13" s="10"/>
      <c r="E13" s="11">
        <v>33</v>
      </c>
      <c r="F13" s="132" t="s">
        <v>97</v>
      </c>
      <c r="G13" s="10"/>
      <c r="H13" s="8"/>
    </row>
    <row r="14" spans="1:8" ht="21" customHeight="1" x14ac:dyDescent="0.35">
      <c r="A14" s="11">
        <v>10</v>
      </c>
      <c r="B14" s="132" t="s">
        <v>89</v>
      </c>
      <c r="C14" s="10"/>
      <c r="D14" s="10"/>
      <c r="E14" s="175">
        <v>34</v>
      </c>
      <c r="F14" s="132" t="s">
        <v>60</v>
      </c>
      <c r="G14" s="10"/>
      <c r="H14" s="8"/>
    </row>
    <row r="15" spans="1:8" ht="21" customHeight="1" x14ac:dyDescent="0.35">
      <c r="A15" s="11">
        <v>11</v>
      </c>
      <c r="B15" s="132" t="s">
        <v>103</v>
      </c>
      <c r="C15" s="10"/>
      <c r="D15" s="10"/>
      <c r="E15" s="11">
        <v>35</v>
      </c>
      <c r="F15" s="132" t="s">
        <v>124</v>
      </c>
      <c r="G15" s="10"/>
      <c r="H15" s="8"/>
    </row>
    <row r="16" spans="1:8" ht="21" customHeight="1" x14ac:dyDescent="0.35">
      <c r="A16" s="11">
        <v>12</v>
      </c>
      <c r="B16" s="132" t="s">
        <v>248</v>
      </c>
      <c r="C16" s="10"/>
      <c r="D16" s="10"/>
      <c r="E16" s="175">
        <v>36</v>
      </c>
      <c r="F16" s="132" t="s">
        <v>240</v>
      </c>
      <c r="G16" s="10"/>
      <c r="H16" s="8"/>
    </row>
    <row r="17" spans="1:8" ht="21" customHeight="1" x14ac:dyDescent="0.35">
      <c r="A17" s="11">
        <v>13</v>
      </c>
      <c r="B17" s="132" t="s">
        <v>98</v>
      </c>
      <c r="C17" s="10"/>
      <c r="D17" s="10"/>
      <c r="E17" s="11">
        <v>37</v>
      </c>
      <c r="F17" s="132" t="s">
        <v>165</v>
      </c>
      <c r="G17" s="10"/>
      <c r="H17" s="8"/>
    </row>
    <row r="18" spans="1:8" ht="21" customHeight="1" x14ac:dyDescent="0.35">
      <c r="A18" s="11">
        <v>14</v>
      </c>
      <c r="B18" s="132" t="s">
        <v>109</v>
      </c>
      <c r="C18" s="10"/>
      <c r="D18" s="10"/>
      <c r="E18" s="175">
        <v>38</v>
      </c>
      <c r="F18" s="132" t="s">
        <v>167</v>
      </c>
      <c r="G18" s="10"/>
      <c r="H18" s="8"/>
    </row>
    <row r="19" spans="1:8" ht="21" customHeight="1" x14ac:dyDescent="0.35">
      <c r="A19" s="11">
        <v>15</v>
      </c>
      <c r="B19" s="132" t="s">
        <v>108</v>
      </c>
      <c r="C19" s="10"/>
      <c r="D19" s="10"/>
      <c r="E19" s="11">
        <v>39</v>
      </c>
      <c r="F19" s="132" t="s">
        <v>37</v>
      </c>
      <c r="G19" s="10"/>
      <c r="H19" s="13"/>
    </row>
    <row r="20" spans="1:8" ht="21" customHeight="1" x14ac:dyDescent="0.35">
      <c r="A20" s="11">
        <v>16</v>
      </c>
      <c r="B20" s="132" t="s">
        <v>57</v>
      </c>
      <c r="C20" s="10"/>
      <c r="D20" s="10"/>
      <c r="E20" s="175">
        <v>40</v>
      </c>
      <c r="F20" s="132" t="s">
        <v>38</v>
      </c>
      <c r="G20" s="10"/>
      <c r="H20" s="8"/>
    </row>
    <row r="21" spans="1:8" ht="21" customHeight="1" x14ac:dyDescent="0.35">
      <c r="A21" s="11">
        <v>17</v>
      </c>
      <c r="B21" s="132" t="s">
        <v>59</v>
      </c>
      <c r="C21" s="10"/>
      <c r="D21" s="10"/>
      <c r="E21" s="11">
        <v>41</v>
      </c>
      <c r="F21" s="134" t="s">
        <v>125</v>
      </c>
    </row>
    <row r="22" spans="1:8" ht="21" customHeight="1" x14ac:dyDescent="0.35">
      <c r="A22" s="11">
        <v>18</v>
      </c>
      <c r="B22" s="132" t="s">
        <v>10</v>
      </c>
      <c r="C22" s="10"/>
      <c r="D22" s="10"/>
      <c r="E22" s="175">
        <v>42</v>
      </c>
      <c r="F22" s="134" t="s">
        <v>173</v>
      </c>
      <c r="G22" s="13"/>
      <c r="H22" s="13"/>
    </row>
    <row r="23" spans="1:8" ht="21" customHeight="1" x14ac:dyDescent="0.35">
      <c r="A23" s="11">
        <v>19</v>
      </c>
      <c r="B23" s="133" t="s">
        <v>15</v>
      </c>
      <c r="C23" s="10"/>
      <c r="D23" s="130"/>
      <c r="E23" s="11">
        <v>43</v>
      </c>
      <c r="F23" s="132" t="s">
        <v>39</v>
      </c>
      <c r="G23" s="13"/>
    </row>
    <row r="24" spans="1:8" ht="21" customHeight="1" x14ac:dyDescent="0.35">
      <c r="A24" s="11">
        <v>20</v>
      </c>
      <c r="B24" s="132" t="s">
        <v>35</v>
      </c>
      <c r="C24" s="12"/>
      <c r="D24" s="10"/>
      <c r="E24" s="175">
        <v>44</v>
      </c>
      <c r="F24" s="132" t="s">
        <v>205</v>
      </c>
    </row>
    <row r="25" spans="1:8" ht="21" customHeight="1" x14ac:dyDescent="0.35">
      <c r="A25" s="11">
        <v>21</v>
      </c>
      <c r="B25" s="132" t="s">
        <v>236</v>
      </c>
      <c r="C25" s="12"/>
      <c r="D25" s="12"/>
      <c r="E25" s="11">
        <v>45</v>
      </c>
      <c r="F25" s="132" t="s">
        <v>13</v>
      </c>
    </row>
    <row r="26" spans="1:8" ht="21" customHeight="1" x14ac:dyDescent="0.35">
      <c r="A26" s="11">
        <v>22</v>
      </c>
      <c r="B26" s="132" t="s">
        <v>101</v>
      </c>
      <c r="C26" s="138"/>
      <c r="D26" s="138"/>
      <c r="E26" s="175">
        <v>46</v>
      </c>
      <c r="F26" s="135" t="s">
        <v>14</v>
      </c>
    </row>
    <row r="27" spans="1:8" ht="21" customHeight="1" x14ac:dyDescent="0.35">
      <c r="A27" s="11">
        <v>23</v>
      </c>
      <c r="B27" s="135" t="s">
        <v>102</v>
      </c>
      <c r="C27" s="138"/>
      <c r="D27" s="138"/>
      <c r="E27" s="11">
        <v>47</v>
      </c>
      <c r="F27" s="131" t="s">
        <v>235</v>
      </c>
    </row>
    <row r="28" spans="1:8" ht="21" customHeight="1" x14ac:dyDescent="0.35">
      <c r="A28" s="11">
        <v>24</v>
      </c>
      <c r="B28" s="135" t="s">
        <v>123</v>
      </c>
      <c r="C28" s="138"/>
      <c r="D28" s="138"/>
      <c r="E28" s="175">
        <v>48</v>
      </c>
      <c r="F28" s="171" t="s">
        <v>138</v>
      </c>
    </row>
    <row r="29" spans="1:8" ht="21" customHeight="1" x14ac:dyDescent="0.35">
      <c r="B29" s="94"/>
      <c r="C29" s="139"/>
      <c r="D29" s="139"/>
    </row>
    <row r="30" spans="1:8" ht="21" customHeight="1" x14ac:dyDescent="0.35">
      <c r="A30" s="217" t="s">
        <v>8</v>
      </c>
      <c r="B30" s="218"/>
      <c r="C30" s="218"/>
      <c r="D30" s="218"/>
      <c r="E30" s="218"/>
      <c r="F30" s="218"/>
    </row>
    <row r="31" spans="1:8" ht="21" customHeight="1" x14ac:dyDescent="0.3">
      <c r="D31" s="94"/>
      <c r="E31" s="94"/>
      <c r="F31" s="9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5" location="'Hotel Sales Tax'!A1" display="Hotel Sales Tax" xr:uid="{00000000-0004-0000-0000-000009000000}"/>
    <hyperlink ref="B17" location="'Rental Car Sales Tax'!A1" display="Rental Car Sales Tax" xr:uid="{00000000-0004-0000-0000-00000A000000}"/>
    <hyperlink ref="B18" location="REET!A1" display="Real Estate Excise Tax (REET 1)" xr:uid="{00000000-0004-0000-0000-00000B000000}"/>
    <hyperlink ref="B19" location="'Investment Pool Nom'!A1" display="Investment Pool Nominal Rate of Return" xr:uid="{00000000-0004-0000-0000-00000C000000}"/>
    <hyperlink ref="B20" location="'Investment Pool Real'!A1" display="Investment Pool Real Rate of Return" xr:uid="{00000000-0004-0000-0000-00000D000000}"/>
    <hyperlink ref="B21" location="'CPI-U'!A1" display="National CPI-U" xr:uid="{00000000-0004-0000-0000-00000E000000}"/>
    <hyperlink ref="B22" location="'CPI-W'!A1" display="National CPI-W" xr:uid="{00000000-0004-0000-0000-00000F000000}"/>
    <hyperlink ref="B23" location="'Seattle CPI-U'!A1" display="Seattle CPI-U" xr:uid="{00000000-0004-0000-0000-000010000000}"/>
    <hyperlink ref="B24" location="'Seattle CPI-W'!A1" display="Seattle CPI-W" xr:uid="{00000000-0004-0000-0000-000011000000}"/>
    <hyperlink ref="B25" location="'COLA(new)'!A1" display="COLA Comparison" xr:uid="{00000000-0004-0000-0000-000012000000}"/>
    <hyperlink ref="B26" location="'Pharmaceuticals PPI'!A1" display="Pharmaceuticals PPI" xr:uid="{00000000-0004-0000-0000-000013000000}"/>
    <hyperlink ref="B27" location="'Transportation CPI'!A1" display="Transportation CPI" xr:uid="{00000000-0004-0000-0000-000014000000}"/>
    <hyperlink ref="B28" location="'Retail Gas'!A1" display="Retail Gas Prices" xr:uid="{00000000-0004-0000-0000-000015000000}"/>
    <hyperlink ref="F5" location="'Diesel and Gas'!A1" display="Diesel &amp; Gas Wholesale" xr:uid="{00000000-0004-0000-0000-000016000000}"/>
    <hyperlink ref="F7" location="Gambling!A1" display="Gambling Tax" xr:uid="{00000000-0004-0000-0000-000017000000}"/>
    <hyperlink ref="F8" location="'E911'!A1" display="E-911 Tax" xr:uid="{00000000-0004-0000-0000-000018000000}"/>
    <hyperlink ref="F9" location="Delinquencies!A1" display="P&amp;I on Property Taxes" xr:uid="{00000000-0004-0000-0000-000019000000}"/>
    <hyperlink ref="F10" location="CX!A1" display="Current Expense" xr:uid="{00000000-0004-0000-0000-00001A000000}"/>
    <hyperlink ref="F11" location="'DD-MH'!A1" display="DD/MH" xr:uid="{00000000-0004-0000-0000-00001B000000}"/>
    <hyperlink ref="F12" location="Veterans!A1" display="Veteran's Aid" xr:uid="{00000000-0004-0000-0000-00001C000000}"/>
    <hyperlink ref="F13" location="AFIS!A1" display="AFIS" xr:uid="{00000000-0004-0000-0000-00001E000000}"/>
    <hyperlink ref="F14" location="Parks!A1" display="Parks" xr:uid="{00000000-0004-0000-0000-00001F000000}"/>
    <hyperlink ref="F15" location="YSC!A1" display="Children &amp; Family Center" xr:uid="{00000000-0004-0000-0000-000020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1" location="Roads!A1" display="UAL/Roads" xr:uid="{00000000-0004-0000-0000-000026000000}"/>
    <hyperlink ref="F22" location="Roads2!A1" display="Roads addendum" xr:uid="{00000000-0004-0000-0000-000027000000}"/>
    <hyperlink ref="F23" location="Flood!A1" display="Flood" xr:uid="{00000000-0004-0000-0000-000028000000}"/>
    <hyperlink ref="F24" location="'Marine(Base)'!A1" display="Marine (Base)" xr:uid="{00000000-0004-0000-0000-000029000000}"/>
    <hyperlink ref="F25" location="Transit!A1" display="Transit" xr:uid="{00000000-0004-0000-0000-00002A000000}"/>
    <hyperlink ref="F26" location="UTGO!A1" display="UTGO" xr:uid="{00000000-0004-0000-0000-00002B000000}"/>
    <hyperlink ref="F6" location="Docs!A1" display="Recorded Documents" xr:uid="{00000000-0004-0000-0000-00002C000000}"/>
    <hyperlink ref="F28" location="Appendix!A1" display="Appendix" xr:uid="{00000000-0004-0000-0000-00002D000000}"/>
    <hyperlink ref="F27" location="'KC I+P Index'!Print_Area" display="KC I+P Index" xr:uid="{00000000-0004-0000-0000-00002E000000}"/>
    <hyperlink ref="B16" location="'Hotel Sales Tax'!A1" display="Hotel Sales Tax" xr:uid="{D3B9421C-4F39-47BB-9696-FA089357E5C4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Headings!E10</f>
        <v>June 2020 Criminal Justice Sales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2011</v>
      </c>
      <c r="B5" s="39">
        <v>10722120.54531939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10262902.461595936</v>
      </c>
      <c r="C6" s="45">
        <v>-4.2829035710097441E-2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10758498.677836288</v>
      </c>
      <c r="C7" s="46">
        <v>4.8290063955580553E-2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11528619.639012897</v>
      </c>
      <c r="C8" s="45">
        <v>7.1582567813401887E-2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12564407.029012896</v>
      </c>
      <c r="C9" s="45">
        <v>8.9844874966200639E-2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13243627.939012896</v>
      </c>
      <c r="C10" s="45">
        <v>5.4059129764865821E-2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13671507.870000001</v>
      </c>
      <c r="C11" s="45">
        <v>3.2308362403224988E-2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14808959.630000001</v>
      </c>
      <c r="C12" s="45">
        <v>8.3198705718186439E-2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15478453.23</v>
      </c>
      <c r="C13" s="50">
        <v>4.5208685601636711E-2</v>
      </c>
      <c r="D13" s="55">
        <v>-3.499518714811245E-7</v>
      </c>
      <c r="E13" s="77">
        <v>-5.4167155716568232</v>
      </c>
    </row>
    <row r="14" spans="1:5" s="53" customFormat="1" ht="18" customHeight="1" thickTop="1" x14ac:dyDescent="0.35">
      <c r="A14" s="43">
        <v>2020</v>
      </c>
      <c r="B14" s="44">
        <v>10867756.189415423</v>
      </c>
      <c r="C14" s="45">
        <v>-0.29787841020498251</v>
      </c>
      <c r="D14" s="46">
        <v>-0.31080449507229502</v>
      </c>
      <c r="E14" s="47">
        <v>-4901000.4430809338</v>
      </c>
    </row>
    <row r="15" spans="1:5" s="53" customFormat="1" ht="18" customHeight="1" x14ac:dyDescent="0.35">
      <c r="A15" s="43">
        <v>2021</v>
      </c>
      <c r="B15" s="44">
        <v>13184390.25277346</v>
      </c>
      <c r="C15" s="45">
        <v>0.21316581113719746</v>
      </c>
      <c r="D15" s="46">
        <v>-0.20166012147469459</v>
      </c>
      <c r="E15" s="47">
        <v>-3330368.1946282722</v>
      </c>
    </row>
    <row r="16" spans="1:5" s="53" customFormat="1" ht="18" customHeight="1" x14ac:dyDescent="0.35">
      <c r="A16" s="43">
        <v>2022</v>
      </c>
      <c r="B16" s="44">
        <v>14496124.089572167</v>
      </c>
      <c r="C16" s="45">
        <v>9.9491429762766037E-2</v>
      </c>
      <c r="D16" s="46">
        <v>-0.15659306270931095</v>
      </c>
      <c r="E16" s="47">
        <v>-2691455.7709144745</v>
      </c>
    </row>
    <row r="17" spans="1:5" s="53" customFormat="1" ht="18" customHeight="1" x14ac:dyDescent="0.35">
      <c r="A17" s="43">
        <v>2023</v>
      </c>
      <c r="B17" s="44">
        <v>15438563.632959712</v>
      </c>
      <c r="C17" s="45">
        <v>6.5013208880123408E-2</v>
      </c>
      <c r="D17" s="46">
        <v>-0.14092832320412263</v>
      </c>
      <c r="E17" s="47">
        <v>-2532653.4959086217</v>
      </c>
    </row>
    <row r="18" spans="1:5" s="53" customFormat="1" ht="18" customHeight="1" x14ac:dyDescent="0.35">
      <c r="A18" s="43">
        <v>2024</v>
      </c>
      <c r="B18" s="44">
        <v>15915720.731670745</v>
      </c>
      <c r="C18" s="45">
        <v>3.0906832400674489E-2</v>
      </c>
      <c r="D18" s="46">
        <v>-0.14539945261459841</v>
      </c>
      <c r="E18" s="47">
        <v>-2707858.1793935224</v>
      </c>
    </row>
    <row r="19" spans="1:5" s="53" customFormat="1" ht="18" customHeight="1" x14ac:dyDescent="0.35">
      <c r="A19" s="43">
        <v>2025</v>
      </c>
      <c r="B19" s="44">
        <v>15956675.995041849</v>
      </c>
      <c r="C19" s="45">
        <v>2.5732584820747917E-3</v>
      </c>
      <c r="D19" s="46">
        <v>-0.14132821263814366</v>
      </c>
      <c r="E19" s="47">
        <v>-2626298.5825513024</v>
      </c>
    </row>
    <row r="20" spans="1:5" s="53" customFormat="1" ht="18" customHeight="1" x14ac:dyDescent="0.35">
      <c r="A20" s="43">
        <v>2026</v>
      </c>
      <c r="B20" s="44">
        <v>15951932.630827578</v>
      </c>
      <c r="C20" s="45">
        <v>-2.9726518328410112E-4</v>
      </c>
      <c r="D20" s="46">
        <v>-0.14154325733747131</v>
      </c>
      <c r="E20" s="47">
        <v>-2630171.554587977</v>
      </c>
    </row>
    <row r="21" spans="1:5" s="53" customFormat="1" ht="18" customHeight="1" x14ac:dyDescent="0.35">
      <c r="A21" s="43">
        <v>2027</v>
      </c>
      <c r="B21" s="44">
        <v>15892685.038766488</v>
      </c>
      <c r="C21" s="45">
        <v>-3.7141325400654734E-3</v>
      </c>
      <c r="D21" s="46">
        <v>-0.13494736626114656</v>
      </c>
      <c r="E21" s="47">
        <v>-2479243.349078007</v>
      </c>
    </row>
    <row r="22" spans="1:5" s="53" customFormat="1" ht="18" customHeight="1" x14ac:dyDescent="0.35">
      <c r="A22" s="43">
        <v>2028</v>
      </c>
      <c r="B22" s="44">
        <v>16056784.541734004</v>
      </c>
      <c r="C22" s="45">
        <v>1.0325473799249973E-2</v>
      </c>
      <c r="D22" s="46">
        <v>-0.13628826676997541</v>
      </c>
      <c r="E22" s="47">
        <v>-2533659.3806686867</v>
      </c>
    </row>
    <row r="23" spans="1:5" s="53" customFormat="1" ht="18" customHeight="1" x14ac:dyDescent="0.35">
      <c r="A23" s="43">
        <v>2029</v>
      </c>
      <c r="B23" s="44">
        <v>15934885.774858918</v>
      </c>
      <c r="C23" s="45">
        <v>-7.5917296242129506E-3</v>
      </c>
      <c r="D23" s="46">
        <v>-0.13642739653262315</v>
      </c>
      <c r="E23" s="47">
        <v>-2517396.883110892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148</v>
      </c>
      <c r="B25" s="30"/>
      <c r="C25" s="30"/>
    </row>
    <row r="26" spans="1:5" ht="21.75" customHeight="1" x14ac:dyDescent="0.35">
      <c r="A26" s="72" t="s">
        <v>158</v>
      </c>
      <c r="B26" s="3"/>
      <c r="C26" s="3"/>
    </row>
    <row r="27" spans="1:5" ht="21.75" customHeight="1" x14ac:dyDescent="0.35">
      <c r="A27" s="119" t="s">
        <v>242</v>
      </c>
      <c r="B27" s="3"/>
      <c r="C27" s="3"/>
    </row>
    <row r="28" spans="1:5" ht="21.75" customHeight="1" x14ac:dyDescent="0.35">
      <c r="A28" s="119"/>
    </row>
    <row r="29" spans="1:5" ht="21.75" customHeight="1" x14ac:dyDescent="0.35">
      <c r="A29" s="119"/>
    </row>
    <row r="30" spans="1:5" ht="21.75" customHeight="1" x14ac:dyDescent="0.35">
      <c r="A30" s="217" t="str">
        <f>Headings!F10</f>
        <v>Page 10</v>
      </c>
      <c r="B30" s="218"/>
      <c r="C30" s="218"/>
      <c r="D30" s="218"/>
      <c r="E30" s="225"/>
    </row>
    <row r="32" spans="1:5" ht="21.75" customHeight="1" x14ac:dyDescent="0.35">
      <c r="A32" s="11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Headings!E11</f>
        <v>June 2020 Hotel Sales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2011</v>
      </c>
      <c r="B5" s="39">
        <v>19914695.420000002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21267812.480999999</v>
      </c>
      <c r="C6" s="45">
        <v>6.7945656835960655E-2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20243998</v>
      </c>
      <c r="C7" s="46">
        <v>-4.8139153094124865E-2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23237103.519999899</v>
      </c>
      <c r="C8" s="45">
        <v>0.14785150245519185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26115934.079999898</v>
      </c>
      <c r="C9" s="45">
        <v>0.12388938911952696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28699357.100000001</v>
      </c>
      <c r="C10" s="45">
        <v>9.8921333316526416E-2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31591980.010000002</v>
      </c>
      <c r="C11" s="45">
        <v>0.10079051248154958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34525943.560000002</v>
      </c>
      <c r="C12" s="45">
        <v>9.2870518057788676E-2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35876830.18</v>
      </c>
      <c r="C13" s="50">
        <v>3.912671112528443E-2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2020</v>
      </c>
      <c r="B14" s="44">
        <v>16479280.549129399</v>
      </c>
      <c r="C14" s="45">
        <v>-0.54067066498210359</v>
      </c>
      <c r="D14" s="46">
        <v>-0.53257291949265384</v>
      </c>
      <c r="E14" s="47">
        <v>-18776016.450870603</v>
      </c>
    </row>
    <row r="15" spans="1:5" s="53" customFormat="1" ht="18" customHeight="1" x14ac:dyDescent="0.35">
      <c r="A15" s="43">
        <v>2021</v>
      </c>
      <c r="B15" s="44">
        <v>24520299.683208749</v>
      </c>
      <c r="C15" s="45">
        <v>0.48794722015362235</v>
      </c>
      <c r="D15" s="46">
        <v>-0.3665208176236876</v>
      </c>
      <c r="E15" s="47">
        <v>-14187049.137991652</v>
      </c>
    </row>
    <row r="16" spans="1:5" s="53" customFormat="1" ht="18" customHeight="1" x14ac:dyDescent="0.35">
      <c r="A16" s="43">
        <v>2022</v>
      </c>
      <c r="B16" s="44">
        <v>30967125.179568201</v>
      </c>
      <c r="C16" s="45">
        <v>0.26291789169176316</v>
      </c>
      <c r="D16" s="46">
        <v>-0.23578345083651642</v>
      </c>
      <c r="E16" s="47">
        <v>-9554275.7420227006</v>
      </c>
    </row>
    <row r="17" spans="1:5" s="53" customFormat="1" ht="18" customHeight="1" x14ac:dyDescent="0.35">
      <c r="A17" s="43">
        <v>2023</v>
      </c>
      <c r="B17" s="44">
        <v>34163775.177268595</v>
      </c>
      <c r="C17" s="45">
        <v>0.10322721205678831</v>
      </c>
      <c r="D17" s="46">
        <v>-0.19568844053981216</v>
      </c>
      <c r="E17" s="47">
        <v>-8312022.6344619095</v>
      </c>
    </row>
    <row r="18" spans="1:5" s="53" customFormat="1" ht="18" customHeight="1" x14ac:dyDescent="0.35">
      <c r="A18" s="43">
        <v>2024</v>
      </c>
      <c r="B18" s="44">
        <v>36595551.881919906</v>
      </c>
      <c r="C18" s="45">
        <v>7.1179976218475272E-2</v>
      </c>
      <c r="D18" s="46">
        <v>-0.18010552605670005</v>
      </c>
      <c r="E18" s="47">
        <v>-8038913.9486799985</v>
      </c>
    </row>
    <row r="19" spans="1:5" s="53" customFormat="1" ht="18" customHeight="1" x14ac:dyDescent="0.35">
      <c r="A19" s="43">
        <v>2025</v>
      </c>
      <c r="B19" s="44">
        <v>37884393.883338504</v>
      </c>
      <c r="C19" s="45">
        <v>3.521854255886625E-2</v>
      </c>
      <c r="D19" s="46">
        <v>-0.18117975600064284</v>
      </c>
      <c r="E19" s="47">
        <v>-8382652.1026034951</v>
      </c>
    </row>
    <row r="20" spans="1:5" s="53" customFormat="1" ht="18" customHeight="1" x14ac:dyDescent="0.35">
      <c r="A20" s="43">
        <v>2026</v>
      </c>
      <c r="B20" s="44">
        <v>39239666.772409402</v>
      </c>
      <c r="C20" s="45">
        <v>3.5773909785763891E-2</v>
      </c>
      <c r="D20" s="46">
        <v>-0.18156067029791401</v>
      </c>
      <c r="E20" s="47">
        <v>-8704836.0738708973</v>
      </c>
    </row>
    <row r="21" spans="1:5" s="53" customFormat="1" ht="18" customHeight="1" x14ac:dyDescent="0.35">
      <c r="A21" s="43">
        <v>2027</v>
      </c>
      <c r="B21" s="44">
        <v>40731515.975740194</v>
      </c>
      <c r="C21" s="45">
        <v>3.8018906021387355E-2</v>
      </c>
      <c r="D21" s="46">
        <v>-0.17896182668626104</v>
      </c>
      <c r="E21" s="47">
        <v>-8878255.2865951061</v>
      </c>
    </row>
    <row r="22" spans="1:5" s="53" customFormat="1" ht="18" customHeight="1" x14ac:dyDescent="0.35">
      <c r="A22" s="43">
        <v>2028</v>
      </c>
      <c r="B22" s="44">
        <v>42324637.344139941</v>
      </c>
      <c r="C22" s="45">
        <v>3.9112744277640221E-2</v>
      </c>
      <c r="D22" s="46">
        <v>-0.18148781288354177</v>
      </c>
      <c r="E22" s="47">
        <v>-9384595.591347158</v>
      </c>
    </row>
    <row r="23" spans="1:5" s="53" customFormat="1" ht="18" customHeight="1" x14ac:dyDescent="0.35">
      <c r="A23" s="43">
        <v>2029</v>
      </c>
      <c r="B23" s="44">
        <v>44125774.378226146</v>
      </c>
      <c r="C23" s="45">
        <v>4.2555285694269029E-2</v>
      </c>
      <c r="D23" s="46">
        <v>-0.18379494548191</v>
      </c>
      <c r="E23" s="47">
        <v>-9936344.1224724576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128</v>
      </c>
      <c r="B25" s="3"/>
      <c r="C25" s="3"/>
    </row>
    <row r="26" spans="1:5" ht="21.75" customHeight="1" x14ac:dyDescent="0.35">
      <c r="A26" s="119" t="s">
        <v>160</v>
      </c>
      <c r="B26" s="3"/>
      <c r="C26" s="3"/>
    </row>
    <row r="27" spans="1:5" ht="21.75" customHeight="1" x14ac:dyDescent="0.35">
      <c r="A27" s="119" t="s">
        <v>189</v>
      </c>
      <c r="B27" s="3"/>
      <c r="C27" s="3"/>
    </row>
    <row r="28" spans="1:5" ht="21.75" customHeight="1" x14ac:dyDescent="0.35">
      <c r="A28" s="122" t="s">
        <v>168</v>
      </c>
      <c r="B28" s="3"/>
      <c r="C28" s="3"/>
    </row>
    <row r="29" spans="1:5" s="93" customFormat="1" ht="21.75" customHeight="1" x14ac:dyDescent="0.35">
      <c r="A29" s="119"/>
    </row>
    <row r="30" spans="1:5" ht="21.75" customHeight="1" x14ac:dyDescent="0.35">
      <c r="A30" s="217" t="str">
        <f>Headings!F11</f>
        <v>Page 11</v>
      </c>
      <c r="B30" s="218"/>
      <c r="C30" s="218"/>
      <c r="D30" s="218"/>
      <c r="E30" s="225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76" customWidth="1"/>
    <col min="2" max="2" width="17.7265625" style="176" customWidth="1"/>
    <col min="3" max="3" width="10.7265625" style="176" customWidth="1"/>
    <col min="4" max="4" width="17.7265625" style="28" customWidth="1"/>
    <col min="5" max="5" width="17.7265625" style="177" customWidth="1"/>
    <col min="6" max="16384" width="10.7265625" style="177"/>
  </cols>
  <sheetData>
    <row r="1" spans="1:5" ht="23.4" x14ac:dyDescent="0.35">
      <c r="A1" s="224" t="str">
        <f>Headings!E12</f>
        <v>June 2020 Hotel Tax (HB 2015) Forecast</v>
      </c>
      <c r="B1" s="226"/>
      <c r="C1" s="226"/>
      <c r="D1" s="226"/>
      <c r="E1" s="226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37" t="s">
        <v>79</v>
      </c>
      <c r="B4" s="32" t="s">
        <v>84</v>
      </c>
      <c r="C4" s="32" t="s">
        <v>6</v>
      </c>
      <c r="D4" s="35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59" t="s">
        <v>152</v>
      </c>
      <c r="B5" s="205">
        <v>362983.85</v>
      </c>
      <c r="C5" s="78" t="s">
        <v>82</v>
      </c>
      <c r="D5" s="183">
        <v>0</v>
      </c>
      <c r="E5" s="209">
        <v>0</v>
      </c>
    </row>
    <row r="6" spans="1:5" s="53" customFormat="1" ht="18" customHeight="1" x14ac:dyDescent="0.35">
      <c r="A6" s="52" t="s">
        <v>153</v>
      </c>
      <c r="B6" s="69">
        <v>514938.14</v>
      </c>
      <c r="C6" s="87" t="s">
        <v>82</v>
      </c>
      <c r="D6" s="182">
        <v>0</v>
      </c>
      <c r="E6" s="208">
        <v>0</v>
      </c>
    </row>
    <row r="7" spans="1:5" s="53" customFormat="1" ht="18" customHeight="1" x14ac:dyDescent="0.35">
      <c r="A7" s="52" t="s">
        <v>154</v>
      </c>
      <c r="B7" s="69">
        <v>715156.6</v>
      </c>
      <c r="C7" s="87" t="s">
        <v>82</v>
      </c>
      <c r="D7" s="182">
        <v>0</v>
      </c>
      <c r="E7" s="208">
        <v>0</v>
      </c>
    </row>
    <row r="8" spans="1:5" s="53" customFormat="1" ht="18" customHeight="1" thickBot="1" x14ac:dyDescent="0.4">
      <c r="A8" s="52" t="s">
        <v>155</v>
      </c>
      <c r="B8" s="69">
        <v>324770.42000000004</v>
      </c>
      <c r="C8" s="87" t="s">
        <v>82</v>
      </c>
      <c r="D8" s="182">
        <v>-0.25383615602511167</v>
      </c>
      <c r="E8" s="208">
        <v>-110483.07374999998</v>
      </c>
    </row>
    <row r="9" spans="1:5" s="53" customFormat="1" ht="18" customHeight="1" thickTop="1" x14ac:dyDescent="0.35">
      <c r="A9" s="211" t="s">
        <v>214</v>
      </c>
      <c r="B9" s="212">
        <v>219451.55190446335</v>
      </c>
      <c r="C9" s="179">
        <v>-0.39542337240496139</v>
      </c>
      <c r="D9" s="213">
        <v>-0.3738523195001211</v>
      </c>
      <c r="E9" s="214">
        <v>-131027.35065933174</v>
      </c>
    </row>
    <row r="10" spans="1:5" s="53" customFormat="1" ht="18" customHeight="1" x14ac:dyDescent="0.35">
      <c r="A10" s="52" t="s">
        <v>215</v>
      </c>
      <c r="B10" s="69">
        <v>36009.705990000009</v>
      </c>
      <c r="C10" s="56">
        <v>-0.93006984102983714</v>
      </c>
      <c r="D10" s="182">
        <v>-0.92025274551866421</v>
      </c>
      <c r="E10" s="208">
        <v>-415538.20276500017</v>
      </c>
    </row>
    <row r="11" spans="1:5" s="53" customFormat="1" ht="18" customHeight="1" x14ac:dyDescent="0.35">
      <c r="A11" s="52" t="s">
        <v>216</v>
      </c>
      <c r="B11" s="69">
        <v>291405.59666000004</v>
      </c>
      <c r="C11" s="56">
        <v>-0.59252896965503776</v>
      </c>
      <c r="D11" s="182">
        <v>-0.6050654326203242</v>
      </c>
      <c r="E11" s="208">
        <v>-446452.31887630513</v>
      </c>
    </row>
    <row r="12" spans="1:5" s="53" customFormat="1" ht="18" customHeight="1" x14ac:dyDescent="0.35">
      <c r="A12" s="52" t="s">
        <v>217</v>
      </c>
      <c r="B12" s="69">
        <v>312378.41691299999</v>
      </c>
      <c r="C12" s="56">
        <v>-3.8156193802994842E-2</v>
      </c>
      <c r="D12" s="182">
        <v>-0.32895496866259244</v>
      </c>
      <c r="E12" s="208">
        <v>-153131.94725797512</v>
      </c>
    </row>
    <row r="13" spans="1:5" s="53" customFormat="1" ht="18" customHeight="1" x14ac:dyDescent="0.35">
      <c r="A13" s="52" t="s">
        <v>230</v>
      </c>
      <c r="B13" s="69">
        <v>190131.24351000015</v>
      </c>
      <c r="C13" s="56">
        <v>-0.1336072045971568</v>
      </c>
      <c r="D13" s="182">
        <v>-0.53589471334297767</v>
      </c>
      <c r="E13" s="208">
        <v>-219541.40831331056</v>
      </c>
    </row>
    <row r="14" spans="1:5" s="53" customFormat="1" ht="18" customHeight="1" x14ac:dyDescent="0.35">
      <c r="A14" s="52" t="s">
        <v>231</v>
      </c>
      <c r="B14" s="69">
        <v>298206.98649999982</v>
      </c>
      <c r="C14" s="56">
        <v>7.2812946760190904</v>
      </c>
      <c r="D14" s="182">
        <v>-0.49603095088075644</v>
      </c>
      <c r="E14" s="208">
        <v>-293509.8798852638</v>
      </c>
    </row>
    <row r="15" spans="1:5" s="53" customFormat="1" ht="18" customHeight="1" x14ac:dyDescent="0.35">
      <c r="A15" s="52" t="s">
        <v>232</v>
      </c>
      <c r="B15" s="69">
        <v>450046.76699779433</v>
      </c>
      <c r="C15" s="56">
        <v>0.54439987480024365</v>
      </c>
      <c r="D15" s="182">
        <v>-0.39980565566212167</v>
      </c>
      <c r="E15" s="208">
        <v>-299788.30099884997</v>
      </c>
    </row>
    <row r="16" spans="1:5" s="53" customFormat="1" ht="18" customHeight="1" x14ac:dyDescent="0.35">
      <c r="A16" s="52" t="s">
        <v>233</v>
      </c>
      <c r="B16" s="69">
        <v>331590.84269855992</v>
      </c>
      <c r="C16" s="56">
        <v>6.1503691501550772E-2</v>
      </c>
      <c r="D16" s="182">
        <v>-0.29958289004950589</v>
      </c>
      <c r="E16" s="208">
        <v>-141828.26427042455</v>
      </c>
    </row>
    <row r="17" spans="1:5" s="53" customFormat="1" ht="18" customHeight="1" x14ac:dyDescent="0.35">
      <c r="A17" s="52" t="s">
        <v>249</v>
      </c>
      <c r="B17" s="69">
        <v>251370.80008580277</v>
      </c>
      <c r="C17" s="56">
        <v>0.32209096961269101</v>
      </c>
      <c r="D17" s="182">
        <v>-0.40210915643017009</v>
      </c>
      <c r="E17" s="208">
        <v>-169058.45182403052</v>
      </c>
    </row>
    <row r="18" spans="1:5" s="53" customFormat="1" ht="18" customHeight="1" x14ac:dyDescent="0.35">
      <c r="A18" s="52" t="s">
        <v>250</v>
      </c>
      <c r="B18" s="69">
        <v>378023.65284200007</v>
      </c>
      <c r="C18" s="56">
        <v>0.26765525274506041</v>
      </c>
      <c r="D18" s="182">
        <v>-0.37841326477953763</v>
      </c>
      <c r="E18" s="208">
        <v>-230135.48476881761</v>
      </c>
    </row>
    <row r="19" spans="1:5" s="53" customFormat="1" ht="18" customHeight="1" x14ac:dyDescent="0.35">
      <c r="A19" s="52" t="s">
        <v>251</v>
      </c>
      <c r="B19" s="69">
        <v>539287.98813483818</v>
      </c>
      <c r="C19" s="56">
        <v>0.19829321679691403</v>
      </c>
      <c r="D19" s="182">
        <v>-0.31405593631506423</v>
      </c>
      <c r="E19" s="208">
        <v>-246910.21181421936</v>
      </c>
    </row>
    <row r="20" spans="1:5" s="53" customFormat="1" ht="18" customHeight="1" x14ac:dyDescent="0.35">
      <c r="A20" s="52" t="s">
        <v>252</v>
      </c>
      <c r="B20" s="69">
        <v>344729.72350597708</v>
      </c>
      <c r="C20" s="56">
        <v>3.9623774590667349E-2</v>
      </c>
      <c r="D20" s="182">
        <v>-0.29124069067461056</v>
      </c>
      <c r="E20" s="208">
        <v>-141655.03217941546</v>
      </c>
    </row>
    <row r="21" spans="1:5" s="53" customFormat="1" ht="18" customHeight="1" x14ac:dyDescent="0.35">
      <c r="A21" s="43"/>
      <c r="B21" s="97"/>
      <c r="C21" s="45"/>
      <c r="D21" s="192"/>
      <c r="E21" s="193"/>
    </row>
    <row r="22" spans="1:5" s="53" customFormat="1" ht="18" customHeight="1" x14ac:dyDescent="0.35">
      <c r="A22" s="43"/>
      <c r="B22" s="97"/>
      <c r="C22" s="45"/>
      <c r="D22" s="192"/>
      <c r="E22" s="193"/>
    </row>
    <row r="23" spans="1:5" s="53" customFormat="1" ht="18" customHeight="1" x14ac:dyDescent="0.35">
      <c r="A23" s="43"/>
      <c r="B23" s="97"/>
      <c r="C23" s="45"/>
      <c r="D23" s="192"/>
      <c r="E23" s="193"/>
    </row>
    <row r="24" spans="1:5" s="53" customFormat="1" ht="18" customHeight="1" x14ac:dyDescent="0.35">
      <c r="A24" s="43"/>
      <c r="B24" s="97"/>
      <c r="C24" s="45"/>
      <c r="D24" s="192"/>
      <c r="E24" s="193"/>
    </row>
    <row r="25" spans="1:5" s="53" customFormat="1" ht="18" customHeight="1" x14ac:dyDescent="0.35">
      <c r="A25" s="43"/>
      <c r="B25" s="98"/>
      <c r="C25" s="45"/>
      <c r="D25" s="162"/>
      <c r="E25" s="163"/>
    </row>
    <row r="26" spans="1:5" ht="21.75" customHeight="1" x14ac:dyDescent="0.35">
      <c r="A26" s="25" t="s">
        <v>4</v>
      </c>
      <c r="C26" s="177"/>
      <c r="D26" s="177"/>
    </row>
    <row r="27" spans="1:5" ht="21.75" customHeight="1" x14ac:dyDescent="0.35">
      <c r="A27" s="30" t="s">
        <v>267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7"/>
      <c r="C30" s="177"/>
      <c r="D30" s="177"/>
    </row>
    <row r="31" spans="1:5" ht="21.75" customHeight="1" x14ac:dyDescent="0.35">
      <c r="A31" s="227" t="str">
        <f>Headings!F12</f>
        <v>Page 12</v>
      </c>
      <c r="B31" s="218"/>
      <c r="C31" s="218"/>
      <c r="D31" s="218"/>
      <c r="E31" s="225"/>
    </row>
  </sheetData>
  <mergeCells count="3">
    <mergeCell ref="A1:E1"/>
    <mergeCell ref="A2:E2"/>
    <mergeCell ref="A31:E31"/>
  </mergeCells>
  <pageMargins left="0.75" right="0.75" top="1" bottom="1" header="0.5" footer="0.5"/>
  <pageSetup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Headings!E13</f>
        <v>June 2020 Rental Car Sales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2737771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2811096.72</v>
      </c>
      <c r="C6" s="45">
        <v>2.6782999746874481E-2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2857442.9599999902</v>
      </c>
      <c r="C7" s="45">
        <v>1.648688914552543E-2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3112670.25</v>
      </c>
      <c r="C8" s="46">
        <v>8.9320169666662563E-2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3494071.77</v>
      </c>
      <c r="C9" s="45">
        <v>0.12253193861444212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3734599.0666999999</v>
      </c>
      <c r="C10" s="45">
        <v>6.8838682354827485E-2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3938032.52</v>
      </c>
      <c r="C11" s="45">
        <v>5.4472635393164159E-2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3990916.1599999997</v>
      </c>
      <c r="C12" s="45">
        <v>1.3428949540518209E-2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4267531.57</v>
      </c>
      <c r="C13" s="45">
        <v>6.9311255588992537E-2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4229569.63</v>
      </c>
      <c r="C14" s="50">
        <v>-8.8955264600422135E-3</v>
      </c>
      <c r="D14" s="55">
        <v>8.1967826034787805E-3</v>
      </c>
      <c r="E14" s="77">
        <v>34387</v>
      </c>
    </row>
    <row r="15" spans="1:5" s="53" customFormat="1" ht="18" customHeight="1" thickTop="1" x14ac:dyDescent="0.35">
      <c r="A15" s="43">
        <v>2020</v>
      </c>
      <c r="B15" s="44">
        <v>2058933.5348030101</v>
      </c>
      <c r="C15" s="45">
        <v>-0.51320495584251435</v>
      </c>
      <c r="D15" s="46">
        <v>-0.49361276412414434</v>
      </c>
      <c r="E15" s="47">
        <v>-2006993.4651969899</v>
      </c>
    </row>
    <row r="16" spans="1:5" s="53" customFormat="1" ht="18" customHeight="1" x14ac:dyDescent="0.35">
      <c r="A16" s="43">
        <v>2021</v>
      </c>
      <c r="B16" s="44">
        <v>2920107.6308884998</v>
      </c>
      <c r="C16" s="45">
        <v>0.41826221270803821</v>
      </c>
      <c r="D16" s="46">
        <v>-0.31414456084378006</v>
      </c>
      <c r="E16" s="47">
        <v>-1337506.2395810406</v>
      </c>
    </row>
    <row r="17" spans="1:5" s="53" customFormat="1" ht="18" customHeight="1" x14ac:dyDescent="0.35">
      <c r="A17" s="43">
        <v>2022</v>
      </c>
      <c r="B17" s="44">
        <v>3636826.0684080804</v>
      </c>
      <c r="C17" s="45">
        <v>0.24544247271512565</v>
      </c>
      <c r="D17" s="46">
        <v>-0.15922733742318995</v>
      </c>
      <c r="E17" s="47">
        <v>-688749.95265555941</v>
      </c>
    </row>
    <row r="18" spans="1:5" s="53" customFormat="1" ht="18" customHeight="1" x14ac:dyDescent="0.35">
      <c r="A18" s="43">
        <v>2023</v>
      </c>
      <c r="B18" s="44">
        <v>3905436.6221619099</v>
      </c>
      <c r="C18" s="45">
        <v>7.3858509783341519E-2</v>
      </c>
      <c r="D18" s="46">
        <v>-0.11740192807001382</v>
      </c>
      <c r="E18" s="47">
        <v>-519495.57106376998</v>
      </c>
    </row>
    <row r="19" spans="1:5" s="53" customFormat="1" ht="18" customHeight="1" x14ac:dyDescent="0.35">
      <c r="A19" s="43">
        <v>2024</v>
      </c>
      <c r="B19" s="44">
        <v>4029950.8264613398</v>
      </c>
      <c r="C19" s="45">
        <v>3.1882274978643377E-2</v>
      </c>
      <c r="D19" s="46">
        <v>-0.11415658339292278</v>
      </c>
      <c r="E19" s="47">
        <v>-519330.40192629071</v>
      </c>
    </row>
    <row r="20" spans="1:5" s="53" customFormat="1" ht="18" customHeight="1" x14ac:dyDescent="0.35">
      <c r="A20" s="43">
        <v>2025</v>
      </c>
      <c r="B20" s="44">
        <v>4152775.4838088998</v>
      </c>
      <c r="C20" s="45">
        <v>3.0477954356433523E-2</v>
      </c>
      <c r="D20" s="46">
        <v>-0.10841505715975064</v>
      </c>
      <c r="E20" s="47">
        <v>-504969.71159530012</v>
      </c>
    </row>
    <row r="21" spans="1:5" s="53" customFormat="1" ht="18" customHeight="1" x14ac:dyDescent="0.35">
      <c r="A21" s="43">
        <v>2026</v>
      </c>
      <c r="B21" s="44">
        <v>4290900.4743379503</v>
      </c>
      <c r="C21" s="45">
        <v>3.3260885657695916E-2</v>
      </c>
      <c r="D21" s="46">
        <v>-0.10489156964256774</v>
      </c>
      <c r="E21" s="47">
        <v>-502820.96634216886</v>
      </c>
    </row>
    <row r="22" spans="1:5" s="53" customFormat="1" ht="18" customHeight="1" x14ac:dyDescent="0.35">
      <c r="A22" s="43">
        <v>2027</v>
      </c>
      <c r="B22" s="44">
        <v>4396327.4391477201</v>
      </c>
      <c r="C22" s="45">
        <v>2.4569892832584594E-2</v>
      </c>
      <c r="D22" s="46">
        <v>-0.10223327073724309</v>
      </c>
      <c r="E22" s="47">
        <v>-500632.20064419974</v>
      </c>
    </row>
    <row r="23" spans="1:5" s="53" customFormat="1" ht="18" customHeight="1" x14ac:dyDescent="0.35">
      <c r="A23" s="43">
        <v>2028</v>
      </c>
      <c r="B23" s="44">
        <v>4506481.5854823003</v>
      </c>
      <c r="C23" s="45">
        <v>2.5055946778144156E-2</v>
      </c>
      <c r="D23" s="46">
        <v>-9.9037003587712169E-2</v>
      </c>
      <c r="E23" s="47">
        <v>-495368.21681534965</v>
      </c>
    </row>
    <row r="24" spans="1:5" s="53" customFormat="1" ht="18" customHeight="1" x14ac:dyDescent="0.35">
      <c r="A24" s="43">
        <v>2029</v>
      </c>
      <c r="B24" s="44">
        <v>4631091.9915654799</v>
      </c>
      <c r="C24" s="45">
        <v>2.7651373631396581E-2</v>
      </c>
      <c r="D24" s="46">
        <v>-9.5100870638437751E-2</v>
      </c>
      <c r="E24" s="47">
        <v>-486707.1545480499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107</v>
      </c>
      <c r="B26" s="3"/>
      <c r="C26" s="3"/>
    </row>
    <row r="27" spans="1:5" ht="21.75" customHeight="1" x14ac:dyDescent="0.35">
      <c r="A27" s="30" t="s">
        <v>259</v>
      </c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17" t="str">
        <f>Headings!F13</f>
        <v>Page 13</v>
      </c>
      <c r="B30" s="218"/>
      <c r="C30" s="218"/>
      <c r="D30" s="218"/>
      <c r="E30" s="225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24" t="str">
        <f>Headings!E14</f>
        <v>June 2020 Real Estate Excise Tax (REET 1) Forecast</v>
      </c>
      <c r="B1" s="225"/>
      <c r="C1" s="225"/>
      <c r="D1" s="225"/>
      <c r="E1" s="225"/>
    </row>
    <row r="2" spans="1:9" ht="21.75" customHeight="1" x14ac:dyDescent="0.35">
      <c r="A2" s="224" t="s">
        <v>88</v>
      </c>
      <c r="B2" s="225"/>
      <c r="C2" s="225"/>
      <c r="D2" s="225"/>
      <c r="E2" s="225"/>
    </row>
    <row r="4" spans="1:9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9" s="53" customFormat="1" ht="18" customHeight="1" x14ac:dyDescent="0.35">
      <c r="A5" s="38">
        <v>2010</v>
      </c>
      <c r="B5" s="39">
        <v>3647888.19</v>
      </c>
      <c r="C5" s="74" t="s">
        <v>82</v>
      </c>
      <c r="D5" s="51">
        <v>0</v>
      </c>
      <c r="E5" s="42">
        <v>0</v>
      </c>
    </row>
    <row r="6" spans="1:9" s="53" customFormat="1" ht="18" customHeight="1" x14ac:dyDescent="0.35">
      <c r="A6" s="43">
        <v>2011</v>
      </c>
      <c r="B6" s="44">
        <v>3293751.37</v>
      </c>
      <c r="C6" s="45">
        <v>-9.7079954635342025E-2</v>
      </c>
      <c r="D6" s="46">
        <v>0</v>
      </c>
      <c r="E6" s="47">
        <v>0</v>
      </c>
    </row>
    <row r="7" spans="1:9" s="53" customFormat="1" ht="18" customHeight="1" x14ac:dyDescent="0.35">
      <c r="A7" s="43">
        <v>2012</v>
      </c>
      <c r="B7" s="44">
        <v>4047144.57</v>
      </c>
      <c r="C7" s="45">
        <v>0.22873408322863176</v>
      </c>
      <c r="D7" s="46">
        <v>0</v>
      </c>
      <c r="E7" s="47">
        <v>0</v>
      </c>
    </row>
    <row r="8" spans="1:9" s="53" customFormat="1" ht="18" customHeight="1" x14ac:dyDescent="0.35">
      <c r="A8" s="43">
        <v>2013</v>
      </c>
      <c r="B8" s="44">
        <v>5650866.3900000043</v>
      </c>
      <c r="C8" s="46">
        <v>0.39626007726232637</v>
      </c>
      <c r="D8" s="46">
        <v>0</v>
      </c>
      <c r="E8" s="47">
        <v>0</v>
      </c>
    </row>
    <row r="9" spans="1:9" s="53" customFormat="1" ht="18" customHeight="1" x14ac:dyDescent="0.35">
      <c r="A9" s="43">
        <v>2014</v>
      </c>
      <c r="B9" s="44">
        <v>5460691.6899999995</v>
      </c>
      <c r="C9" s="45">
        <v>-3.365407830851308E-2</v>
      </c>
      <c r="D9" s="46">
        <v>0</v>
      </c>
      <c r="E9" s="47">
        <v>0</v>
      </c>
      <c r="H9" s="126"/>
      <c r="I9" s="128"/>
    </row>
    <row r="10" spans="1:9" s="53" customFormat="1" ht="18" customHeight="1" x14ac:dyDescent="0.35">
      <c r="A10" s="43">
        <v>2015</v>
      </c>
      <c r="B10" s="44">
        <v>7300582.5899999999</v>
      </c>
      <c r="C10" s="45">
        <v>0.33693367149244802</v>
      </c>
      <c r="D10" s="46">
        <v>0</v>
      </c>
      <c r="E10" s="47">
        <v>0</v>
      </c>
      <c r="H10" s="126"/>
      <c r="I10" s="128"/>
    </row>
    <row r="11" spans="1:9" s="53" customFormat="1" ht="18" customHeight="1" x14ac:dyDescent="0.35">
      <c r="A11" s="43">
        <v>2016</v>
      </c>
      <c r="B11" s="44">
        <v>7431560.2699999996</v>
      </c>
      <c r="C11" s="45">
        <v>1.7940716153174829E-2</v>
      </c>
      <c r="D11" s="46">
        <v>0</v>
      </c>
      <c r="E11" s="47">
        <v>0</v>
      </c>
      <c r="H11" s="126"/>
      <c r="I11" s="128"/>
    </row>
    <row r="12" spans="1:9" s="53" customFormat="1" ht="18" customHeight="1" x14ac:dyDescent="0.35">
      <c r="A12" s="43">
        <v>2017</v>
      </c>
      <c r="B12" s="44">
        <v>7943445.1999999993</v>
      </c>
      <c r="C12" s="45">
        <v>6.887987332436718E-2</v>
      </c>
      <c r="D12" s="46">
        <v>0</v>
      </c>
      <c r="E12" s="47">
        <v>0</v>
      </c>
      <c r="H12" s="126"/>
      <c r="I12" s="128"/>
    </row>
    <row r="13" spans="1:9" s="53" customFormat="1" ht="18" customHeight="1" x14ac:dyDescent="0.35">
      <c r="A13" s="43">
        <v>2018</v>
      </c>
      <c r="B13" s="44">
        <v>7997142.709999999</v>
      </c>
      <c r="C13" s="45">
        <v>6.7599773962059295E-3</v>
      </c>
      <c r="D13" s="46">
        <v>0</v>
      </c>
      <c r="E13" s="47">
        <v>0</v>
      </c>
      <c r="H13" s="126"/>
      <c r="I13" s="128"/>
    </row>
    <row r="14" spans="1:9" s="53" customFormat="1" ht="18" customHeight="1" thickBot="1" x14ac:dyDescent="0.4">
      <c r="A14" s="48">
        <v>2019</v>
      </c>
      <c r="B14" s="49">
        <v>7768147.6199999992</v>
      </c>
      <c r="C14" s="50">
        <v>-2.8634613424323829E-2</v>
      </c>
      <c r="D14" s="55">
        <v>0</v>
      </c>
      <c r="E14" s="77">
        <v>0</v>
      </c>
      <c r="H14" s="126"/>
      <c r="I14" s="128"/>
    </row>
    <row r="15" spans="1:9" s="53" customFormat="1" ht="18" customHeight="1" thickTop="1" x14ac:dyDescent="0.35">
      <c r="A15" s="43">
        <v>2020</v>
      </c>
      <c r="B15" s="44">
        <v>6594354.3665527264</v>
      </c>
      <c r="C15" s="45">
        <v>-0.15110336606184027</v>
      </c>
      <c r="D15" s="46">
        <v>-0.15948971649011656</v>
      </c>
      <c r="E15" s="47">
        <v>-1251301.4165215613</v>
      </c>
      <c r="H15" s="126"/>
      <c r="I15" s="128"/>
    </row>
    <row r="16" spans="1:9" s="53" customFormat="1" ht="18" customHeight="1" x14ac:dyDescent="0.35">
      <c r="A16" s="43">
        <v>2021</v>
      </c>
      <c r="B16" s="44">
        <v>7082679.394985145</v>
      </c>
      <c r="C16" s="45">
        <v>7.4051984665740145E-2</v>
      </c>
      <c r="D16" s="46">
        <v>-0.1223053757830217</v>
      </c>
      <c r="E16" s="47">
        <v>-986960.31746478379</v>
      </c>
      <c r="H16" s="126"/>
      <c r="I16" s="128"/>
    </row>
    <row r="17" spans="1:9" s="53" customFormat="1" ht="18" customHeight="1" x14ac:dyDescent="0.35">
      <c r="A17" s="43">
        <v>2022</v>
      </c>
      <c r="B17" s="44">
        <v>7575327.8470193911</v>
      </c>
      <c r="C17" s="45">
        <v>6.955679123116365E-2</v>
      </c>
      <c r="D17" s="46">
        <v>-8.7207769734847784E-2</v>
      </c>
      <c r="E17" s="47">
        <v>-723743.50333475694</v>
      </c>
      <c r="H17" s="126"/>
      <c r="I17" s="128"/>
    </row>
    <row r="18" spans="1:9" s="53" customFormat="1" ht="18" customHeight="1" x14ac:dyDescent="0.35">
      <c r="A18" s="43">
        <v>2023</v>
      </c>
      <c r="B18" s="44">
        <v>7867358.0060154144</v>
      </c>
      <c r="C18" s="45">
        <v>3.8550167714645589E-2</v>
      </c>
      <c r="D18" s="46">
        <v>-7.5396599179455737E-2</v>
      </c>
      <c r="E18" s="47">
        <v>-641542.13325887918</v>
      </c>
      <c r="H18" s="126"/>
      <c r="I18" s="128"/>
    </row>
    <row r="19" spans="1:9" s="53" customFormat="1" ht="18" customHeight="1" x14ac:dyDescent="0.35">
      <c r="A19" s="43">
        <v>2024</v>
      </c>
      <c r="B19" s="44">
        <v>7603771.4117198493</v>
      </c>
      <c r="C19" s="45">
        <v>-3.3503826074016918E-2</v>
      </c>
      <c r="D19" s="46">
        <v>-8.7934734141241644E-2</v>
      </c>
      <c r="E19" s="47">
        <v>-733100.62622635067</v>
      </c>
      <c r="H19" s="127"/>
      <c r="I19" s="128"/>
    </row>
    <row r="20" spans="1:9" s="53" customFormat="1" ht="18" customHeight="1" x14ac:dyDescent="0.35">
      <c r="A20" s="43">
        <v>2025</v>
      </c>
      <c r="B20" s="44">
        <v>7407560.5388414944</v>
      </c>
      <c r="C20" s="45">
        <v>-2.5804414974381129E-2</v>
      </c>
      <c r="D20" s="46">
        <v>-0.10415222733299756</v>
      </c>
      <c r="E20" s="47">
        <v>-861210.9699480636</v>
      </c>
      <c r="H20" s="127"/>
      <c r="I20" s="128"/>
    </row>
    <row r="21" spans="1:9" s="53" customFormat="1" ht="18" customHeight="1" x14ac:dyDescent="0.35">
      <c r="A21" s="43">
        <v>2026</v>
      </c>
      <c r="B21" s="44">
        <v>6823873.0384526215</v>
      </c>
      <c r="C21" s="45">
        <v>-7.8796183619197047E-2</v>
      </c>
      <c r="D21" s="46">
        <v>-0.10660301226793945</v>
      </c>
      <c r="E21" s="47">
        <v>-814246.55693062954</v>
      </c>
      <c r="H21" s="127"/>
      <c r="I21" s="128"/>
    </row>
    <row r="22" spans="1:9" s="53" customFormat="1" ht="18" customHeight="1" x14ac:dyDescent="0.35">
      <c r="A22" s="43">
        <v>2027</v>
      </c>
      <c r="B22" s="44">
        <v>6828433.5933314934</v>
      </c>
      <c r="C22" s="45">
        <v>6.6832352436407838E-4</v>
      </c>
      <c r="D22" s="46">
        <v>-0.11095253608634859</v>
      </c>
      <c r="E22" s="47">
        <v>-852184.00077561289</v>
      </c>
      <c r="H22" s="127"/>
      <c r="I22" s="128"/>
    </row>
    <row r="23" spans="1:9" s="53" customFormat="1" ht="18" customHeight="1" x14ac:dyDescent="0.35">
      <c r="A23" s="43">
        <v>2028</v>
      </c>
      <c r="B23" s="44">
        <v>6487637.0688861022</v>
      </c>
      <c r="C23" s="45">
        <v>-4.9908448224232016E-2</v>
      </c>
      <c r="D23" s="46">
        <v>-0.1087502790453192</v>
      </c>
      <c r="E23" s="47">
        <v>-791621.38848175388</v>
      </c>
      <c r="H23" s="127"/>
      <c r="I23" s="128"/>
    </row>
    <row r="24" spans="1:9" s="53" customFormat="1" ht="18" customHeight="1" x14ac:dyDescent="0.35">
      <c r="A24" s="43">
        <v>2029</v>
      </c>
      <c r="B24" s="44">
        <v>6671063.3763818769</v>
      </c>
      <c r="C24" s="45">
        <v>2.827320726300564E-2</v>
      </c>
      <c r="D24" s="46">
        <v>-0.11784533965682042</v>
      </c>
      <c r="E24" s="47">
        <v>-891174.48992001545</v>
      </c>
      <c r="H24" s="127"/>
      <c r="I24" s="128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87</v>
      </c>
      <c r="B26" s="3"/>
      <c r="C26" s="3"/>
    </row>
    <row r="27" spans="1:9" ht="21.75" customHeight="1" x14ac:dyDescent="0.35">
      <c r="A27" s="30" t="s">
        <v>190</v>
      </c>
      <c r="B27" s="3"/>
      <c r="C27" s="3"/>
    </row>
    <row r="28" spans="1:9" ht="21.75" customHeight="1" x14ac:dyDescent="0.35">
      <c r="A28" s="119" t="s">
        <v>228</v>
      </c>
      <c r="B28" s="3"/>
      <c r="C28" s="3"/>
    </row>
    <row r="29" spans="1:9" ht="21.75" customHeight="1" x14ac:dyDescent="0.35">
      <c r="A29" s="117"/>
      <c r="B29" s="3"/>
      <c r="C29" s="3"/>
    </row>
    <row r="30" spans="1:9" ht="21.75" customHeight="1" x14ac:dyDescent="0.35">
      <c r="A30" s="217" t="str">
        <f>Headings!F14</f>
        <v>Page 14</v>
      </c>
      <c r="B30" s="218"/>
      <c r="C30" s="218"/>
      <c r="D30" s="218"/>
      <c r="E30" s="225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4" t="str">
        <f>Headings!E15</f>
        <v>June 2020 Investment Pool Nominal Rate of Return Forecast</v>
      </c>
      <c r="B1" s="228"/>
      <c r="C1" s="228"/>
      <c r="D1" s="228"/>
    </row>
    <row r="2" spans="1:4" ht="21.75" customHeight="1" x14ac:dyDescent="0.35">
      <c r="A2" s="224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41">
        <v>9.6100000000000005E-3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6.1999999999999998E-3</v>
      </c>
      <c r="C6" s="45">
        <v>-3.4100000000000007E-3</v>
      </c>
      <c r="D6" s="46">
        <v>0</v>
      </c>
    </row>
    <row r="7" spans="1:4" s="53" customFormat="1" ht="18" customHeight="1" x14ac:dyDescent="0.35">
      <c r="A7" s="43">
        <v>2012</v>
      </c>
      <c r="B7" s="56">
        <v>5.5999999999999904E-3</v>
      </c>
      <c r="C7" s="45">
        <v>-6.0000000000000938E-4</v>
      </c>
      <c r="D7" s="46">
        <v>0</v>
      </c>
    </row>
    <row r="8" spans="1:4" s="53" customFormat="1" ht="18" customHeight="1" x14ac:dyDescent="0.35">
      <c r="A8" s="43">
        <v>2013</v>
      </c>
      <c r="B8" s="56">
        <v>5.1000000000000004E-3</v>
      </c>
      <c r="C8" s="45">
        <v>-4.9999999999999004E-4</v>
      </c>
      <c r="D8" s="46">
        <v>0</v>
      </c>
    </row>
    <row r="9" spans="1:4" s="53" customFormat="1" ht="18" customHeight="1" x14ac:dyDescent="0.35">
      <c r="A9" s="43">
        <v>2014</v>
      </c>
      <c r="B9" s="56">
        <v>5.0556999999999894E-3</v>
      </c>
      <c r="C9" s="45">
        <v>-4.4300000000010997E-5</v>
      </c>
      <c r="D9" s="46">
        <v>0</v>
      </c>
    </row>
    <row r="10" spans="1:4" s="53" customFormat="1" ht="18" customHeight="1" x14ac:dyDescent="0.35">
      <c r="A10" s="43">
        <v>2015</v>
      </c>
      <c r="B10" s="56">
        <v>5.9749E-3</v>
      </c>
      <c r="C10" s="45">
        <v>9.1920000000001063E-4</v>
      </c>
      <c r="D10" s="46">
        <v>0</v>
      </c>
    </row>
    <row r="11" spans="1:4" s="53" customFormat="1" ht="18" customHeight="1" x14ac:dyDescent="0.35">
      <c r="A11" s="43">
        <v>2016</v>
      </c>
      <c r="B11" s="56">
        <v>8.2862999999999999E-3</v>
      </c>
      <c r="C11" s="45">
        <v>2.3113999999999999E-3</v>
      </c>
      <c r="D11" s="46">
        <v>0</v>
      </c>
    </row>
    <row r="12" spans="1:4" s="53" customFormat="1" ht="18" customHeight="1" x14ac:dyDescent="0.35">
      <c r="A12" s="43">
        <v>2017</v>
      </c>
      <c r="B12" s="56">
        <v>1.1222000000000001E-2</v>
      </c>
      <c r="C12" s="45">
        <v>2.9357000000000012E-3</v>
      </c>
      <c r="D12" s="46">
        <v>0</v>
      </c>
    </row>
    <row r="13" spans="1:4" s="53" customFormat="1" ht="18" customHeight="1" x14ac:dyDescent="0.35">
      <c r="A13" s="43">
        <v>2018</v>
      </c>
      <c r="B13" s="56">
        <v>1.7256000000000001E-2</v>
      </c>
      <c r="C13" s="45">
        <v>6.0339999999999994E-3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2.2456E-2</v>
      </c>
      <c r="C14" s="50">
        <v>5.1999999999999998E-3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1.3999999999999999E-2</v>
      </c>
      <c r="C15" s="45">
        <v>-8.4560000000000017E-3</v>
      </c>
      <c r="D15" s="46">
        <v>-3.0000000000000027E-3</v>
      </c>
    </row>
    <row r="16" spans="1:4" s="53" customFormat="1" ht="18" customHeight="1" x14ac:dyDescent="0.35">
      <c r="A16" s="43">
        <v>2021</v>
      </c>
      <c r="B16" s="56">
        <v>8.0000000000000002E-3</v>
      </c>
      <c r="C16" s="45">
        <v>-5.9999999999999984E-3</v>
      </c>
      <c r="D16" s="46">
        <v>-4.5000000000000005E-3</v>
      </c>
    </row>
    <row r="17" spans="1:4" s="53" customFormat="1" ht="18" customHeight="1" x14ac:dyDescent="0.35">
      <c r="A17" s="43">
        <v>2022</v>
      </c>
      <c r="B17" s="56">
        <v>5.5000000000000005E-3</v>
      </c>
      <c r="C17" s="45">
        <v>-2.4999999999999996E-3</v>
      </c>
      <c r="D17" s="46">
        <v>-9.499999999999998E-3</v>
      </c>
    </row>
    <row r="18" spans="1:4" s="53" customFormat="1" ht="18" customHeight="1" x14ac:dyDescent="0.35">
      <c r="A18" s="43">
        <v>2023</v>
      </c>
      <c r="B18" s="56">
        <v>5.3181380746517804E-3</v>
      </c>
      <c r="C18" s="45">
        <v>-1.818619253482201E-4</v>
      </c>
      <c r="D18" s="46">
        <v>-1.236422445646072E-2</v>
      </c>
    </row>
    <row r="19" spans="1:4" s="53" customFormat="1" ht="18" customHeight="1" x14ac:dyDescent="0.35">
      <c r="A19" s="43">
        <v>2024</v>
      </c>
      <c r="B19" s="56">
        <v>5.61856932394966E-3</v>
      </c>
      <c r="C19" s="45">
        <v>3.0043124929787952E-4</v>
      </c>
      <c r="D19" s="46">
        <v>-1.5047574591306939E-2</v>
      </c>
    </row>
    <row r="20" spans="1:4" ht="18" customHeight="1" x14ac:dyDescent="0.35">
      <c r="A20" s="43">
        <v>2025</v>
      </c>
      <c r="B20" s="56">
        <v>6.4068262728341997E-3</v>
      </c>
      <c r="C20" s="45">
        <v>7.8825694888453972E-4</v>
      </c>
      <c r="D20" s="46">
        <v>-1.6830473653807798E-2</v>
      </c>
    </row>
    <row r="21" spans="1:4" s="136" customFormat="1" ht="18" customHeight="1" x14ac:dyDescent="0.35">
      <c r="A21" s="43">
        <v>2026</v>
      </c>
      <c r="B21" s="56">
        <v>7.3867443858603799E-3</v>
      </c>
      <c r="C21" s="45">
        <v>9.7991811302618019E-4</v>
      </c>
      <c r="D21" s="46">
        <v>-1.7908143768167319E-2</v>
      </c>
    </row>
    <row r="22" spans="1:4" s="159" customFormat="1" ht="18" customHeight="1" x14ac:dyDescent="0.35">
      <c r="A22" s="43">
        <v>2027</v>
      </c>
      <c r="B22" s="56">
        <v>8.6563071271084108E-3</v>
      </c>
      <c r="C22" s="45">
        <v>1.269562741248031E-3</v>
      </c>
      <c r="D22" s="46">
        <v>-1.8321209078898094E-2</v>
      </c>
    </row>
    <row r="23" spans="1:4" s="161" customFormat="1" ht="18" customHeight="1" x14ac:dyDescent="0.35">
      <c r="A23" s="43">
        <v>2028</v>
      </c>
      <c r="B23" s="56">
        <v>1.02376563331361E-2</v>
      </c>
      <c r="C23" s="45">
        <v>1.581349206027689E-3</v>
      </c>
      <c r="D23" s="46">
        <v>-1.80300981003233E-2</v>
      </c>
    </row>
    <row r="24" spans="1:4" s="173" customFormat="1" ht="18" customHeight="1" x14ac:dyDescent="0.35">
      <c r="A24" s="43">
        <v>2029</v>
      </c>
      <c r="B24" s="56">
        <v>1.1929310347892099E-2</v>
      </c>
      <c r="C24" s="45">
        <v>1.6916540147559993E-3</v>
      </c>
      <c r="D24" s="46">
        <v>-1.7301638117174001E-2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18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Headings!F15</f>
        <v>Page 15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4" t="str">
        <f>Headings!E16</f>
        <v>June 2020 Investment Pool Real Rate of Return Forecast</v>
      </c>
      <c r="B1" s="228"/>
      <c r="C1" s="228"/>
      <c r="D1" s="228"/>
    </row>
    <row r="2" spans="1:4" ht="21.75" customHeight="1" x14ac:dyDescent="0.35">
      <c r="A2" s="224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41">
        <v>6.6483265032442063E-3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-2.0048131806757796E-2</v>
      </c>
      <c r="C6" s="45">
        <v>-2.6696458310002003E-2</v>
      </c>
      <c r="D6" s="46">
        <v>0</v>
      </c>
    </row>
    <row r="7" spans="1:4" s="53" customFormat="1" ht="18" customHeight="1" x14ac:dyDescent="0.35">
      <c r="A7" s="43">
        <v>2012</v>
      </c>
      <c r="B7" s="56">
        <v>-1.9251061119654134E-2</v>
      </c>
      <c r="C7" s="45">
        <v>7.9707068710366258E-4</v>
      </c>
      <c r="D7" s="46">
        <v>0</v>
      </c>
    </row>
    <row r="8" spans="1:4" s="53" customFormat="1" ht="18" customHeight="1" x14ac:dyDescent="0.35">
      <c r="A8" s="43">
        <v>2013</v>
      </c>
      <c r="B8" s="56">
        <v>-6.9663760592472146E-3</v>
      </c>
      <c r="C8" s="45">
        <v>1.2284685060406919E-2</v>
      </c>
      <c r="D8" s="46">
        <v>0</v>
      </c>
    </row>
    <row r="9" spans="1:4" s="53" customFormat="1" ht="18" customHeight="1" x14ac:dyDescent="0.35">
      <c r="A9" s="43">
        <v>2014</v>
      </c>
      <c r="B9" s="56">
        <v>-1.3144281885471898E-2</v>
      </c>
      <c r="C9" s="45">
        <v>-6.1779058262246833E-3</v>
      </c>
      <c r="D9" s="46">
        <v>0</v>
      </c>
    </row>
    <row r="10" spans="1:4" s="53" customFormat="1" ht="18" customHeight="1" x14ac:dyDescent="0.35">
      <c r="A10" s="43">
        <v>2015</v>
      </c>
      <c r="B10" s="56">
        <v>-7.5234077565325963E-3</v>
      </c>
      <c r="C10" s="45">
        <v>5.6208741289393016E-3</v>
      </c>
      <c r="D10" s="46">
        <v>0</v>
      </c>
    </row>
    <row r="11" spans="1:4" s="53" customFormat="1" ht="18" customHeight="1" x14ac:dyDescent="0.35">
      <c r="A11" s="43">
        <v>2016</v>
      </c>
      <c r="B11" s="56">
        <v>-1.3557806575488662E-2</v>
      </c>
      <c r="C11" s="45">
        <v>-6.034398818956066E-3</v>
      </c>
      <c r="D11" s="46">
        <v>0</v>
      </c>
    </row>
    <row r="12" spans="1:4" s="53" customFormat="1" ht="18" customHeight="1" x14ac:dyDescent="0.35">
      <c r="A12" s="43">
        <v>2017</v>
      </c>
      <c r="B12" s="56">
        <v>-1.8737224587692447E-2</v>
      </c>
      <c r="C12" s="45">
        <v>-5.1794180122037847E-3</v>
      </c>
      <c r="D12" s="46">
        <v>0</v>
      </c>
    </row>
    <row r="13" spans="1:4" s="53" customFormat="1" ht="18" customHeight="1" x14ac:dyDescent="0.35">
      <c r="A13" s="43">
        <v>2018</v>
      </c>
      <c r="B13" s="56">
        <v>-1.4343632504454362E-2</v>
      </c>
      <c r="C13" s="45">
        <v>4.3935920832380848E-3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-2.9045751410152754E-3</v>
      </c>
      <c r="C14" s="50">
        <v>1.1439057363439087E-2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-7.7104820338547153E-4</v>
      </c>
      <c r="C15" s="45">
        <v>2.1335269376298038E-3</v>
      </c>
      <c r="D15" s="46">
        <v>6.7149561809498604E-3</v>
      </c>
    </row>
    <row r="16" spans="1:4" s="53" customFormat="1" ht="18" customHeight="1" x14ac:dyDescent="0.35">
      <c r="A16" s="43">
        <v>2021</v>
      </c>
      <c r="B16" s="56">
        <v>-1.2730025276934787E-2</v>
      </c>
      <c r="C16" s="45">
        <v>-1.1958977073549315E-2</v>
      </c>
      <c r="D16" s="46">
        <v>-2.7235687734474823E-3</v>
      </c>
    </row>
    <row r="17" spans="1:4" s="53" customFormat="1" ht="18" customHeight="1" x14ac:dyDescent="0.35">
      <c r="A17" s="43">
        <v>2022</v>
      </c>
      <c r="B17" s="56">
        <v>-1.8844822507184777E-2</v>
      </c>
      <c r="C17" s="45">
        <v>-6.1147972302499909E-3</v>
      </c>
      <c r="D17" s="46">
        <v>-1.1407935788379397E-2</v>
      </c>
    </row>
    <row r="18" spans="1:4" s="53" customFormat="1" ht="18" customHeight="1" x14ac:dyDescent="0.35">
      <c r="A18" s="43">
        <v>2023</v>
      </c>
      <c r="B18" s="56">
        <v>-1.8215712866298417E-2</v>
      </c>
      <c r="C18" s="45">
        <v>6.2910964088636057E-4</v>
      </c>
      <c r="D18" s="46">
        <v>-1.3373938962084941E-2</v>
      </c>
    </row>
    <row r="19" spans="1:4" s="53" customFormat="1" ht="18" customHeight="1" x14ac:dyDescent="0.35">
      <c r="A19" s="43">
        <v>2024</v>
      </c>
      <c r="B19" s="56">
        <v>-1.9297181044978573E-2</v>
      </c>
      <c r="C19" s="45">
        <v>-1.0814681786801561E-3</v>
      </c>
      <c r="D19" s="46">
        <v>-1.6620717406333751E-2</v>
      </c>
    </row>
    <row r="20" spans="1:4" ht="18" customHeight="1" x14ac:dyDescent="0.35">
      <c r="A20" s="43">
        <v>2025</v>
      </c>
      <c r="B20" s="56">
        <v>-1.9011850346470238E-2</v>
      </c>
      <c r="C20" s="45">
        <v>2.8533069850833481E-4</v>
      </c>
      <c r="D20" s="46">
        <v>-1.8900606316671231E-2</v>
      </c>
    </row>
    <row r="21" spans="1:4" s="136" customFormat="1" ht="18" customHeight="1" x14ac:dyDescent="0.35">
      <c r="A21" s="43">
        <v>2026</v>
      </c>
      <c r="B21" s="56">
        <v>-1.6921587548434314E-2</v>
      </c>
      <c r="C21" s="45">
        <v>2.0902627980359245E-3</v>
      </c>
      <c r="D21" s="46">
        <v>-1.9039538983776971E-2</v>
      </c>
    </row>
    <row r="22" spans="1:4" s="159" customFormat="1" ht="18" customHeight="1" x14ac:dyDescent="0.35">
      <c r="A22" s="43">
        <v>2027</v>
      </c>
      <c r="B22" s="56">
        <v>-1.711446977434683E-2</v>
      </c>
      <c r="C22" s="45">
        <v>-1.9288222591251625E-4</v>
      </c>
      <c r="D22" s="46">
        <v>-2.1239764770221159E-2</v>
      </c>
    </row>
    <row r="23" spans="1:4" s="161" customFormat="1" ht="18" customHeight="1" x14ac:dyDescent="0.35">
      <c r="A23" s="43">
        <v>2028</v>
      </c>
      <c r="B23" s="56">
        <v>-1.5767935177227743E-2</v>
      </c>
      <c r="C23" s="45">
        <v>1.3465345971190867E-3</v>
      </c>
      <c r="D23" s="46">
        <v>-2.1467565052329052E-2</v>
      </c>
    </row>
    <row r="24" spans="1:4" s="173" customFormat="1" ht="18" customHeight="1" x14ac:dyDescent="0.35">
      <c r="A24" s="43">
        <v>2029</v>
      </c>
      <c r="B24" s="56">
        <v>-1.4145333606412569E-2</v>
      </c>
      <c r="C24" s="45">
        <v>1.6226015708151742E-3</v>
      </c>
      <c r="D24" s="46">
        <v>-2.0931989123669226E-2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36</v>
      </c>
      <c r="B26" s="3"/>
      <c r="C26" s="3"/>
    </row>
    <row r="27" spans="1:4" ht="21.75" customHeight="1" x14ac:dyDescent="0.35">
      <c r="A27" s="30" t="s">
        <v>191</v>
      </c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Headings!F16</f>
        <v>Page 16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4" t="str">
        <f>Headings!E17</f>
        <v>June 2020 National CPI-U Forecast</v>
      </c>
      <c r="B1" s="228"/>
      <c r="C1" s="228"/>
      <c r="D1" s="228"/>
    </row>
    <row r="2" spans="1:4" ht="21.75" customHeight="1" x14ac:dyDescent="0.35">
      <c r="A2" s="224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41">
        <v>1.64027650242148E-2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3.1565285981582696E-2</v>
      </c>
      <c r="C6" s="45">
        <v>1.5162520957367896E-2</v>
      </c>
      <c r="D6" s="46">
        <v>0</v>
      </c>
    </row>
    <row r="7" spans="1:4" s="53" customFormat="1" ht="18" customHeight="1" x14ac:dyDescent="0.35">
      <c r="A7" s="43">
        <v>2012</v>
      </c>
      <c r="B7" s="56">
        <v>2.0694499397614301E-2</v>
      </c>
      <c r="C7" s="45">
        <v>-1.0870786583968395E-2</v>
      </c>
      <c r="D7" s="46">
        <v>0</v>
      </c>
    </row>
    <row r="8" spans="1:4" s="53" customFormat="1" ht="18" customHeight="1" x14ac:dyDescent="0.35">
      <c r="A8" s="43">
        <v>2013</v>
      </c>
      <c r="B8" s="56">
        <v>1.46475953204352E-2</v>
      </c>
      <c r="C8" s="45">
        <v>-6.0469040771791004E-3</v>
      </c>
      <c r="D8" s="46">
        <v>0</v>
      </c>
    </row>
    <row r="9" spans="1:4" s="53" customFormat="1" ht="18" customHeight="1" x14ac:dyDescent="0.35">
      <c r="A9" s="43">
        <v>2014</v>
      </c>
      <c r="B9" s="56">
        <v>1.62218778572869E-2</v>
      </c>
      <c r="C9" s="45">
        <v>1.5742825368517E-3</v>
      </c>
      <c r="D9" s="46">
        <v>0</v>
      </c>
    </row>
    <row r="10" spans="1:4" s="53" customFormat="1" ht="18" customHeight="1" x14ac:dyDescent="0.35">
      <c r="A10" s="43">
        <v>2015</v>
      </c>
      <c r="B10" s="56">
        <v>1.1869762097864701E-3</v>
      </c>
      <c r="C10" s="45">
        <v>-1.503490164750043E-2</v>
      </c>
      <c r="D10" s="46">
        <v>0</v>
      </c>
    </row>
    <row r="11" spans="1:4" s="53" customFormat="1" ht="18" customHeight="1" x14ac:dyDescent="0.35">
      <c r="A11" s="43">
        <v>2016</v>
      </c>
      <c r="B11" s="56">
        <v>1.26151288726126E-2</v>
      </c>
      <c r="C11" s="45">
        <v>1.142815266282613E-2</v>
      </c>
      <c r="D11" s="46">
        <v>0</v>
      </c>
    </row>
    <row r="12" spans="1:4" s="53" customFormat="1" ht="18" customHeight="1" x14ac:dyDescent="0.35">
      <c r="A12" s="43">
        <v>2017</v>
      </c>
      <c r="B12" s="56">
        <v>2.1303545313261698E-2</v>
      </c>
      <c r="C12" s="45">
        <v>8.688416440649098E-3</v>
      </c>
      <c r="D12" s="46">
        <v>0</v>
      </c>
    </row>
    <row r="13" spans="1:4" s="53" customFormat="1" ht="18" customHeight="1" x14ac:dyDescent="0.35">
      <c r="A13" s="43">
        <v>2018</v>
      </c>
      <c r="B13" s="56">
        <v>2.4425832969281899E-2</v>
      </c>
      <c r="C13" s="45">
        <v>3.1222876560202013E-3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1.8122100752601299E-2</v>
      </c>
      <c r="C14" s="50">
        <v>-6.3037322166805999E-3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9.92246738116845E-3</v>
      </c>
      <c r="C15" s="45">
        <v>-8.1996333714328493E-3</v>
      </c>
      <c r="D15" s="46">
        <v>-1.3133906315347053E-2</v>
      </c>
    </row>
    <row r="16" spans="1:4" s="53" customFormat="1" ht="18" customHeight="1" x14ac:dyDescent="0.35">
      <c r="A16" s="43">
        <v>2021</v>
      </c>
      <c r="B16" s="56">
        <v>1.6702227796644698E-2</v>
      </c>
      <c r="C16" s="45">
        <v>6.7797604154762482E-3</v>
      </c>
      <c r="D16" s="46">
        <v>-5.6881588867266006E-3</v>
      </c>
    </row>
    <row r="17" spans="1:4" s="53" customFormat="1" ht="18" customHeight="1" x14ac:dyDescent="0.35">
      <c r="A17" s="43">
        <v>2022</v>
      </c>
      <c r="B17" s="56">
        <v>2.23410746074337E-2</v>
      </c>
      <c r="C17" s="45">
        <v>5.6388468107890014E-3</v>
      </c>
      <c r="D17" s="46">
        <v>-1.3582061935949012E-3</v>
      </c>
    </row>
    <row r="18" spans="1:4" s="53" customFormat="1" ht="18" customHeight="1" x14ac:dyDescent="0.35">
      <c r="A18" s="43">
        <v>2023</v>
      </c>
      <c r="B18" s="56">
        <v>2.2873759218851299E-2</v>
      </c>
      <c r="C18" s="45">
        <v>5.3268461141759912E-4</v>
      </c>
      <c r="D18" s="46">
        <v>-1.5781983115694016E-3</v>
      </c>
    </row>
    <row r="19" spans="1:4" s="53" customFormat="1" ht="18" customHeight="1" x14ac:dyDescent="0.35">
      <c r="A19" s="43">
        <v>2024</v>
      </c>
      <c r="B19" s="56">
        <v>2.3112418020069702E-2</v>
      </c>
      <c r="C19" s="45">
        <v>2.3865880121840335E-4</v>
      </c>
      <c r="D19" s="46">
        <v>-1.6153627633851975E-3</v>
      </c>
    </row>
    <row r="20" spans="1:4" ht="18" customHeight="1" x14ac:dyDescent="0.35">
      <c r="A20" s="43">
        <v>2025</v>
      </c>
      <c r="B20" s="56">
        <v>2.2659469397216202E-2</v>
      </c>
      <c r="C20" s="45">
        <v>-4.5294862285349957E-4</v>
      </c>
      <c r="D20" s="46">
        <v>-2.1287998146397973E-3</v>
      </c>
    </row>
    <row r="21" spans="1:4" s="136" customFormat="1" ht="18" customHeight="1" x14ac:dyDescent="0.35">
      <c r="A21" s="43">
        <v>2026</v>
      </c>
      <c r="B21" s="56">
        <v>2.4710241519173799E-2</v>
      </c>
      <c r="C21" s="45">
        <v>2.0507721219575961E-3</v>
      </c>
      <c r="D21" s="46">
        <v>1.9837596570679641E-4</v>
      </c>
    </row>
    <row r="22" spans="1:4" s="159" customFormat="1" ht="18" customHeight="1" x14ac:dyDescent="0.35">
      <c r="A22" s="43">
        <v>2027</v>
      </c>
      <c r="B22" s="56">
        <v>2.58799775493091E-2</v>
      </c>
      <c r="C22" s="45">
        <v>1.1697360301353016E-3</v>
      </c>
      <c r="D22" s="46">
        <v>1.6879950374380989E-3</v>
      </c>
    </row>
    <row r="23" spans="1:4" s="161" customFormat="1" ht="18" customHeight="1" x14ac:dyDescent="0.35">
      <c r="A23" s="43">
        <v>2028</v>
      </c>
      <c r="B23" s="56">
        <v>2.4871024645475099E-2</v>
      </c>
      <c r="C23" s="45">
        <v>-1.0089529038340012E-3</v>
      </c>
      <c r="D23" s="46">
        <v>8.2517750180390037E-4</v>
      </c>
    </row>
    <row r="24" spans="1:4" s="173" customFormat="1" ht="18" customHeight="1" x14ac:dyDescent="0.35">
      <c r="A24" s="43">
        <v>2029</v>
      </c>
      <c r="B24" s="56">
        <v>2.4351181160171001E-2</v>
      </c>
      <c r="C24" s="45">
        <v>-5.1984348530409799E-4</v>
      </c>
      <c r="D24" s="46">
        <v>2.996869799892013E-4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131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Headings!F17</f>
        <v>Page 17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24" t="str">
        <f>Headings!E18</f>
        <v>June 2020 National CPI-W Forecast</v>
      </c>
      <c r="B1" s="228"/>
      <c r="C1" s="228"/>
      <c r="D1" s="228"/>
    </row>
    <row r="2" spans="1:5" ht="21.75" customHeight="1" x14ac:dyDescent="0.35">
      <c r="A2" s="224" t="s">
        <v>88</v>
      </c>
      <c r="B2" s="225"/>
      <c r="C2" s="225"/>
      <c r="D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5" s="53" customFormat="1" ht="18" customHeight="1" x14ac:dyDescent="0.35">
      <c r="A5" s="38">
        <v>2010</v>
      </c>
      <c r="B5" s="41">
        <v>2.0688832705242501E-2</v>
      </c>
      <c r="C5" s="74" t="s">
        <v>82</v>
      </c>
      <c r="D5" s="83">
        <v>0</v>
      </c>
    </row>
    <row r="6" spans="1:5" s="53" customFormat="1" ht="18" customHeight="1" x14ac:dyDescent="0.35">
      <c r="A6" s="43">
        <v>2011</v>
      </c>
      <c r="B6" s="56">
        <v>3.5556884940200997E-2</v>
      </c>
      <c r="C6" s="45">
        <v>1.4868052234958497E-2</v>
      </c>
      <c r="D6" s="75">
        <v>0</v>
      </c>
    </row>
    <row r="7" spans="1:5" s="53" customFormat="1" ht="18" customHeight="1" x14ac:dyDescent="0.35">
      <c r="A7" s="43">
        <v>2012</v>
      </c>
      <c r="B7" s="56">
        <v>2.10041746586935E-2</v>
      </c>
      <c r="C7" s="45">
        <v>-1.4552710281507498E-2</v>
      </c>
      <c r="D7" s="75">
        <v>0</v>
      </c>
    </row>
    <row r="8" spans="1:5" s="53" customFormat="1" ht="18" customHeight="1" x14ac:dyDescent="0.35">
      <c r="A8" s="43">
        <v>2013</v>
      </c>
      <c r="B8" s="56">
        <v>1.3680827833743602E-2</v>
      </c>
      <c r="C8" s="45">
        <v>-7.323346824949898E-3</v>
      </c>
      <c r="D8" s="75">
        <v>0</v>
      </c>
    </row>
    <row r="9" spans="1:5" s="53" customFormat="1" ht="18" customHeight="1" x14ac:dyDescent="0.35">
      <c r="A9" s="43">
        <v>2014</v>
      </c>
      <c r="B9" s="56">
        <v>1.50311349880516E-2</v>
      </c>
      <c r="C9" s="45">
        <v>1.3503071543079989E-3</v>
      </c>
      <c r="D9" s="75">
        <v>0</v>
      </c>
      <c r="E9" s="58"/>
    </row>
    <row r="10" spans="1:5" s="53" customFormat="1" ht="18" customHeight="1" x14ac:dyDescent="0.35">
      <c r="A10" s="43">
        <v>2015</v>
      </c>
      <c r="B10" s="56">
        <v>-4.1285211645779498E-3</v>
      </c>
      <c r="C10" s="45">
        <v>-1.9159656152629552E-2</v>
      </c>
      <c r="D10" s="75">
        <v>0</v>
      </c>
    </row>
    <row r="11" spans="1:5" s="53" customFormat="1" ht="18" customHeight="1" x14ac:dyDescent="0.35">
      <c r="A11" s="43">
        <v>2016</v>
      </c>
      <c r="B11" s="56">
        <v>9.7752469695009305E-3</v>
      </c>
      <c r="C11" s="45">
        <v>1.390376813407888E-2</v>
      </c>
      <c r="D11" s="75">
        <v>0</v>
      </c>
    </row>
    <row r="12" spans="1:5" s="53" customFormat="1" ht="18" customHeight="1" x14ac:dyDescent="0.35">
      <c r="A12" s="43">
        <v>2017</v>
      </c>
      <c r="B12" s="56">
        <v>2.12537808233224E-2</v>
      </c>
      <c r="C12" s="45">
        <v>1.1478533853821469E-2</v>
      </c>
      <c r="D12" s="75">
        <v>0</v>
      </c>
    </row>
    <row r="13" spans="1:5" s="53" customFormat="1" ht="18" customHeight="1" x14ac:dyDescent="0.35">
      <c r="A13" s="43">
        <v>2018</v>
      </c>
      <c r="B13" s="56">
        <v>2.5496651342182101E-2</v>
      </c>
      <c r="C13" s="45">
        <v>4.242870518859701E-3</v>
      </c>
      <c r="D13" s="75">
        <v>0</v>
      </c>
    </row>
    <row r="14" spans="1:5" s="53" customFormat="1" ht="18" customHeight="1" thickBot="1" x14ac:dyDescent="0.4">
      <c r="A14" s="48">
        <v>2019</v>
      </c>
      <c r="B14" s="57">
        <v>1.6626826462597898E-2</v>
      </c>
      <c r="C14" s="50">
        <v>-8.8698248795842025E-3</v>
      </c>
      <c r="D14" s="85">
        <v>0</v>
      </c>
    </row>
    <row r="15" spans="1:5" s="53" customFormat="1" ht="18" customHeight="1" thickTop="1" x14ac:dyDescent="0.35">
      <c r="A15" s="43">
        <v>2020</v>
      </c>
      <c r="B15" s="56">
        <v>9.5791260196673497E-3</v>
      </c>
      <c r="C15" s="45">
        <v>-7.0477004429305486E-3</v>
      </c>
      <c r="D15" s="75">
        <v>-1.2619038471000451E-2</v>
      </c>
    </row>
    <row r="16" spans="1:5" s="53" customFormat="1" ht="18" customHeight="1" x14ac:dyDescent="0.35">
      <c r="A16" s="43">
        <v>2021</v>
      </c>
      <c r="B16" s="56">
        <v>1.7066831225854999E-2</v>
      </c>
      <c r="C16" s="45">
        <v>7.4877052061876493E-3</v>
      </c>
      <c r="D16" s="75">
        <v>-4.5843938482681042E-3</v>
      </c>
    </row>
    <row r="17" spans="1:4" s="53" customFormat="1" ht="18" customHeight="1" x14ac:dyDescent="0.35">
      <c r="A17" s="43">
        <v>2022</v>
      </c>
      <c r="B17" s="56">
        <v>2.2824877045499702E-2</v>
      </c>
      <c r="C17" s="45">
        <v>5.7580458196447026E-3</v>
      </c>
      <c r="D17" s="75">
        <v>-2.1198131214684966E-3</v>
      </c>
    </row>
    <row r="18" spans="1:4" s="53" customFormat="1" ht="18" customHeight="1" x14ac:dyDescent="0.35">
      <c r="A18" s="43">
        <v>2023</v>
      </c>
      <c r="B18" s="56">
        <v>2.2555132710110101E-2</v>
      </c>
      <c r="C18" s="45">
        <v>-2.6974433538960035E-4</v>
      </c>
      <c r="D18" s="75">
        <v>-2.8417246289689987E-3</v>
      </c>
    </row>
    <row r="19" spans="1:4" s="53" customFormat="1" ht="18" customHeight="1" x14ac:dyDescent="0.35">
      <c r="A19" s="43">
        <v>2024</v>
      </c>
      <c r="B19" s="56">
        <v>2.3646347354726701E-2</v>
      </c>
      <c r="C19" s="45">
        <v>1.0912146446165998E-3</v>
      </c>
      <c r="D19" s="75">
        <v>-1.9723834491736959E-3</v>
      </c>
    </row>
    <row r="20" spans="1:4" ht="18" customHeight="1" x14ac:dyDescent="0.35">
      <c r="A20" s="43">
        <v>2025</v>
      </c>
      <c r="B20" s="56">
        <v>2.3952161175636498E-2</v>
      </c>
      <c r="C20" s="45">
        <v>3.05813820909797E-4</v>
      </c>
      <c r="D20" s="75">
        <v>-1.7508844820193006E-3</v>
      </c>
    </row>
    <row r="21" spans="1:4" s="136" customFormat="1" ht="18" customHeight="1" x14ac:dyDescent="0.35">
      <c r="A21" s="43">
        <v>2026</v>
      </c>
      <c r="B21" s="56">
        <v>2.3375630509257398E-2</v>
      </c>
      <c r="C21" s="45">
        <v>-5.7653066637909992E-4</v>
      </c>
      <c r="D21" s="75">
        <v>-1.9576473601073015E-3</v>
      </c>
    </row>
    <row r="22" spans="1:4" s="159" customFormat="1" ht="18" customHeight="1" x14ac:dyDescent="0.35">
      <c r="A22" s="43">
        <v>2027</v>
      </c>
      <c r="B22" s="56">
        <v>2.4564144707784702E-2</v>
      </c>
      <c r="C22" s="45">
        <v>1.1885141985273039E-3</v>
      </c>
      <c r="D22" s="75">
        <v>-2.8756734234099482E-4</v>
      </c>
    </row>
    <row r="23" spans="1:4" s="161" customFormat="1" ht="18" customHeight="1" x14ac:dyDescent="0.35">
      <c r="A23" s="43">
        <v>2028</v>
      </c>
      <c r="B23" s="56">
        <v>2.42849311824124E-2</v>
      </c>
      <c r="C23" s="45">
        <v>-2.792135253723016E-4</v>
      </c>
      <c r="D23" s="75">
        <v>-2.5049504843260156E-4</v>
      </c>
    </row>
    <row r="24" spans="1:4" s="173" customFormat="1" ht="18" customHeight="1" x14ac:dyDescent="0.35">
      <c r="A24" s="43">
        <v>2029</v>
      </c>
      <c r="B24" s="56">
        <v>2.4502720051929199E-2</v>
      </c>
      <c r="C24" s="45">
        <v>2.1778886951679885E-4</v>
      </c>
      <c r="D24" s="75">
        <v>3.4806987223995334E-6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161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Headings!F18</f>
        <v>Page 18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4" t="str">
        <f>Headings!E19</f>
        <v>June 2020 Seattle Annual CPI-U Forecast</v>
      </c>
      <c r="B1" s="228"/>
      <c r="C1" s="228"/>
      <c r="D1" s="228"/>
    </row>
    <row r="2" spans="1:4" ht="21.75" customHeight="1" x14ac:dyDescent="0.35">
      <c r="A2" s="224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41">
        <v>2.9421133664857503E-3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2.67851234930058E-2</v>
      </c>
      <c r="C6" s="45">
        <v>2.3843010126520049E-2</v>
      </c>
      <c r="D6" s="46">
        <v>0</v>
      </c>
    </row>
    <row r="7" spans="1:4" s="53" customFormat="1" ht="18" customHeight="1" x14ac:dyDescent="0.35">
      <c r="A7" s="43">
        <v>2012</v>
      </c>
      <c r="B7" s="56">
        <v>2.53388610830667E-2</v>
      </c>
      <c r="C7" s="45">
        <v>-1.4462624099391003E-3</v>
      </c>
      <c r="D7" s="46">
        <v>0</v>
      </c>
    </row>
    <row r="8" spans="1:4" s="53" customFormat="1" ht="18" customHeight="1" x14ac:dyDescent="0.35">
      <c r="A8" s="43">
        <v>2013</v>
      </c>
      <c r="B8" s="56">
        <v>1.2151024666579899E-2</v>
      </c>
      <c r="C8" s="45">
        <v>-1.3187836416486801E-2</v>
      </c>
      <c r="D8" s="46">
        <v>0</v>
      </c>
    </row>
    <row r="9" spans="1:4" s="53" customFormat="1" ht="18" customHeight="1" x14ac:dyDescent="0.35">
      <c r="A9" s="43">
        <v>2014</v>
      </c>
      <c r="B9" s="56">
        <v>1.8442393909663398E-2</v>
      </c>
      <c r="C9" s="46">
        <v>6.2913692430834993E-3</v>
      </c>
      <c r="D9" s="46">
        <v>0</v>
      </c>
    </row>
    <row r="10" spans="1:4" s="53" customFormat="1" ht="18" customHeight="1" x14ac:dyDescent="0.35">
      <c r="A10" s="43">
        <v>2015</v>
      </c>
      <c r="B10" s="56">
        <v>1.36006308481493E-2</v>
      </c>
      <c r="C10" s="45">
        <v>-4.8417630615140983E-3</v>
      </c>
      <c r="D10" s="46">
        <v>0</v>
      </c>
    </row>
    <row r="11" spans="1:4" s="53" customFormat="1" ht="18" customHeight="1" x14ac:dyDescent="0.35">
      <c r="A11" s="43">
        <v>2016</v>
      </c>
      <c r="B11" s="56">
        <v>2.2144335188720003E-2</v>
      </c>
      <c r="C11" s="45">
        <v>8.5437043405707028E-3</v>
      </c>
      <c r="D11" s="46">
        <v>0</v>
      </c>
    </row>
    <row r="12" spans="1:4" s="53" customFormat="1" ht="18" customHeight="1" x14ac:dyDescent="0.35">
      <c r="A12" s="43">
        <v>2017</v>
      </c>
      <c r="B12" s="56">
        <v>3.0531296344248098E-2</v>
      </c>
      <c r="C12" s="45">
        <v>8.3869611555280957E-3</v>
      </c>
      <c r="D12" s="46">
        <v>0</v>
      </c>
    </row>
    <row r="13" spans="1:4" s="53" customFormat="1" ht="18" customHeight="1" x14ac:dyDescent="0.35">
      <c r="A13" s="43">
        <v>2018</v>
      </c>
      <c r="B13" s="56">
        <v>3.2059481931563799E-2</v>
      </c>
      <c r="C13" s="45">
        <v>1.5281855873157009E-3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2.5434451416324499E-2</v>
      </c>
      <c r="C14" s="50">
        <v>-6.6250305152392996E-3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1.47824461819557E-2</v>
      </c>
      <c r="C15" s="45">
        <v>-1.06520052343688E-2</v>
      </c>
      <c r="D15" s="46">
        <v>-1.07007242385331E-2</v>
      </c>
    </row>
    <row r="16" spans="1:4" s="53" customFormat="1" ht="18" customHeight="1" x14ac:dyDescent="0.35">
      <c r="A16" s="43">
        <v>2021</v>
      </c>
      <c r="B16" s="56">
        <v>2.0997321713090301E-2</v>
      </c>
      <c r="C16" s="45">
        <v>6.2148755311346015E-3</v>
      </c>
      <c r="D16" s="46">
        <v>-2.0910404633345987E-3</v>
      </c>
    </row>
    <row r="17" spans="1:4" s="53" customFormat="1" ht="18" customHeight="1" x14ac:dyDescent="0.35">
      <c r="A17" s="43">
        <v>2022</v>
      </c>
      <c r="B17" s="56">
        <v>2.4812407930613199E-2</v>
      </c>
      <c r="C17" s="45">
        <v>3.8150862175228978E-3</v>
      </c>
      <c r="D17" s="46">
        <v>1.2787521555575991E-3</v>
      </c>
    </row>
    <row r="18" spans="1:4" s="53" customFormat="1" ht="18" customHeight="1" x14ac:dyDescent="0.35">
      <c r="A18" s="43">
        <v>2023</v>
      </c>
      <c r="B18" s="56">
        <v>2.39704905134068E-2</v>
      </c>
      <c r="C18" s="45">
        <v>-8.4191741720639895E-4</v>
      </c>
      <c r="D18" s="46">
        <v>-7.9246151804319986E-4</v>
      </c>
    </row>
    <row r="19" spans="1:4" s="53" customFormat="1" ht="18" customHeight="1" x14ac:dyDescent="0.35">
      <c r="A19" s="43">
        <v>2024</v>
      </c>
      <c r="B19" s="56">
        <v>2.5406014836866601E-2</v>
      </c>
      <c r="C19" s="45">
        <v>1.4355243234598011E-3</v>
      </c>
      <c r="D19" s="46">
        <v>-9.1539369624980133E-4</v>
      </c>
    </row>
    <row r="20" spans="1:4" ht="18" customHeight="1" x14ac:dyDescent="0.35">
      <c r="A20" s="43">
        <v>2025</v>
      </c>
      <c r="B20" s="56">
        <v>2.5911298345736303E-2</v>
      </c>
      <c r="C20" s="45">
        <v>5.0528350886970205E-4</v>
      </c>
      <c r="D20" s="46">
        <v>3.1569154538890407E-4</v>
      </c>
    </row>
    <row r="21" spans="1:4" s="136" customFormat="1" ht="18" customHeight="1" x14ac:dyDescent="0.35">
      <c r="A21" s="43">
        <v>2026</v>
      </c>
      <c r="B21" s="56">
        <v>2.4726747761325898E-2</v>
      </c>
      <c r="C21" s="45">
        <v>-1.184550584410405E-3</v>
      </c>
      <c r="D21" s="46">
        <v>-5.9004393543119968E-4</v>
      </c>
    </row>
    <row r="22" spans="1:4" s="159" customFormat="1" ht="18" customHeight="1" x14ac:dyDescent="0.35">
      <c r="A22" s="43">
        <v>2027</v>
      </c>
      <c r="B22" s="56">
        <v>2.6219509911330999E-2</v>
      </c>
      <c r="C22" s="45">
        <v>1.4927621500051003E-3</v>
      </c>
      <c r="D22" s="46">
        <v>1.3985472885998003E-3</v>
      </c>
    </row>
    <row r="23" spans="1:4" s="161" customFormat="1" ht="18" customHeight="1" x14ac:dyDescent="0.35">
      <c r="A23" s="43">
        <v>2028</v>
      </c>
      <c r="B23" s="56">
        <v>2.6422215288268099E-2</v>
      </c>
      <c r="C23" s="45">
        <v>2.0270537693710053E-4</v>
      </c>
      <c r="D23" s="46">
        <v>2.0125629152843993E-3</v>
      </c>
    </row>
    <row r="24" spans="1:4" s="173" customFormat="1" ht="18" customHeight="1" x14ac:dyDescent="0.35">
      <c r="A24" s="43">
        <v>2029</v>
      </c>
      <c r="B24" s="56">
        <v>2.6448770638465201E-2</v>
      </c>
      <c r="C24" s="45">
        <v>2.6555350197101507E-5</v>
      </c>
      <c r="D24" s="46">
        <v>2.1942918856537007E-3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222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117"/>
    </row>
    <row r="30" spans="1:4" ht="21.75" customHeight="1" x14ac:dyDescent="0.35">
      <c r="A30" s="217" t="str">
        <f>Headings!F19</f>
        <v>Page 19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Headings!E2</f>
        <v>June 2020 Countywide Assessed Value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ht="18" customHeight="1" x14ac:dyDescent="0.35">
      <c r="A5" s="38">
        <v>2010</v>
      </c>
      <c r="B5" s="39">
        <v>341971517510</v>
      </c>
      <c r="C5" s="74" t="s">
        <v>82</v>
      </c>
      <c r="D5" s="51">
        <v>0</v>
      </c>
      <c r="E5" s="42">
        <v>0</v>
      </c>
    </row>
    <row r="6" spans="1:5" ht="18" customHeight="1" x14ac:dyDescent="0.35">
      <c r="A6" s="43">
        <v>2011</v>
      </c>
      <c r="B6" s="44">
        <v>330414998630</v>
      </c>
      <c r="C6" s="45">
        <v>-3.3793805297431145E-2</v>
      </c>
      <c r="D6" s="46">
        <v>0</v>
      </c>
      <c r="E6" s="47">
        <v>0</v>
      </c>
    </row>
    <row r="7" spans="1:5" ht="18" customHeight="1" x14ac:dyDescent="0.35">
      <c r="A7" s="43">
        <v>2012</v>
      </c>
      <c r="B7" s="44">
        <v>319460937270</v>
      </c>
      <c r="C7" s="45">
        <v>-3.3152433773947387E-2</v>
      </c>
      <c r="D7" s="46">
        <v>0</v>
      </c>
      <c r="E7" s="47">
        <v>0</v>
      </c>
    </row>
    <row r="8" spans="1:5" ht="18" customHeight="1" x14ac:dyDescent="0.35">
      <c r="A8" s="43">
        <v>2013</v>
      </c>
      <c r="B8" s="44">
        <v>314746206667</v>
      </c>
      <c r="C8" s="46">
        <v>-1.4758394698551891E-2</v>
      </c>
      <c r="D8" s="46">
        <v>0</v>
      </c>
      <c r="E8" s="47">
        <v>0</v>
      </c>
    </row>
    <row r="9" spans="1:5" ht="18" customHeight="1" x14ac:dyDescent="0.35">
      <c r="A9" s="43">
        <v>2014</v>
      </c>
      <c r="B9" s="44">
        <v>340643616342</v>
      </c>
      <c r="C9" s="45">
        <v>8.228029163318662E-2</v>
      </c>
      <c r="D9" s="46">
        <v>0</v>
      </c>
      <c r="E9" s="47">
        <v>0</v>
      </c>
    </row>
    <row r="10" spans="1:5" ht="18" customHeight="1" x14ac:dyDescent="0.35">
      <c r="A10" s="43">
        <v>2015</v>
      </c>
      <c r="B10" s="44">
        <v>388118855592</v>
      </c>
      <c r="C10" s="45">
        <v>0.13936923216061592</v>
      </c>
      <c r="D10" s="46">
        <v>0</v>
      </c>
      <c r="E10" s="47">
        <v>0</v>
      </c>
    </row>
    <row r="11" spans="1:5" ht="18" customHeight="1" x14ac:dyDescent="0.35">
      <c r="A11" s="43">
        <v>2016</v>
      </c>
      <c r="B11" s="44">
        <v>426335605836</v>
      </c>
      <c r="C11" s="45">
        <v>9.8466615814652325E-2</v>
      </c>
      <c r="D11" s="46">
        <v>0</v>
      </c>
      <c r="E11" s="47">
        <v>0</v>
      </c>
    </row>
    <row r="12" spans="1:5" ht="18" customHeight="1" x14ac:dyDescent="0.35">
      <c r="A12" s="43">
        <v>2017</v>
      </c>
      <c r="B12" s="44">
        <v>471456288020</v>
      </c>
      <c r="C12" s="45">
        <v>0.1058337177715265</v>
      </c>
      <c r="D12" s="46">
        <v>0</v>
      </c>
      <c r="E12" s="47">
        <v>0</v>
      </c>
    </row>
    <row r="13" spans="1:5" ht="18" customHeight="1" x14ac:dyDescent="0.35">
      <c r="A13" s="43">
        <v>2018</v>
      </c>
      <c r="B13" s="44">
        <v>534662434752.99994</v>
      </c>
      <c r="C13" s="45">
        <v>0.13406576248765312</v>
      </c>
      <c r="D13" s="46">
        <v>0</v>
      </c>
      <c r="E13" s="47">
        <v>0</v>
      </c>
    </row>
    <row r="14" spans="1:5" ht="18" customHeight="1" x14ac:dyDescent="0.35">
      <c r="A14" s="43">
        <v>2019</v>
      </c>
      <c r="B14" s="44">
        <v>606623698131</v>
      </c>
      <c r="C14" s="45">
        <v>0.13459195690687387</v>
      </c>
      <c r="D14" s="46">
        <v>0</v>
      </c>
      <c r="E14" s="47">
        <v>0</v>
      </c>
    </row>
    <row r="15" spans="1:5" ht="18" customHeight="1" thickBot="1" x14ac:dyDescent="0.4">
      <c r="A15" s="48">
        <v>2020</v>
      </c>
      <c r="B15" s="49">
        <v>642490492043.99902</v>
      </c>
      <c r="C15" s="50">
        <v>5.9125276548714023E-2</v>
      </c>
      <c r="D15" s="55">
        <v>0</v>
      </c>
      <c r="E15" s="77">
        <v>0</v>
      </c>
    </row>
    <row r="16" spans="1:5" ht="18" customHeight="1" thickTop="1" x14ac:dyDescent="0.35">
      <c r="A16" s="43">
        <v>2021</v>
      </c>
      <c r="B16" s="44">
        <v>657107664495.29004</v>
      </c>
      <c r="C16" s="45">
        <v>2.2750799634074559E-2</v>
      </c>
      <c r="D16" s="46">
        <v>-1.1836222816034248E-2</v>
      </c>
      <c r="E16" s="47">
        <v>-7870833672.1820068</v>
      </c>
    </row>
    <row r="17" spans="1:5" ht="18" customHeight="1" x14ac:dyDescent="0.35">
      <c r="A17" s="43">
        <v>2022</v>
      </c>
      <c r="B17" s="44">
        <v>624458614366.005</v>
      </c>
      <c r="C17" s="45">
        <v>-4.9685998038635049E-2</v>
      </c>
      <c r="D17" s="46">
        <v>-9.9004834983792755E-2</v>
      </c>
      <c r="E17" s="47">
        <v>-68617928785.890991</v>
      </c>
    </row>
    <row r="18" spans="1:5" ht="18" customHeight="1" x14ac:dyDescent="0.35">
      <c r="A18" s="43">
        <v>2023</v>
      </c>
      <c r="B18" s="44">
        <v>646766673482.90698</v>
      </c>
      <c r="C18" s="45">
        <v>3.572383918436417E-2</v>
      </c>
      <c r="D18" s="46">
        <v>-0.11454822192420255</v>
      </c>
      <c r="E18" s="47">
        <v>-83670250917.89502</v>
      </c>
    </row>
    <row r="19" spans="1:5" ht="18" customHeight="1" x14ac:dyDescent="0.35">
      <c r="A19" s="43">
        <v>2024</v>
      </c>
      <c r="B19" s="44">
        <v>671634147100.052</v>
      </c>
      <c r="C19" s="45">
        <v>3.8448909995982161E-2</v>
      </c>
      <c r="D19" s="46">
        <v>-0.12490198234391447</v>
      </c>
      <c r="E19" s="47">
        <v>-95861760271.555054</v>
      </c>
    </row>
    <row r="20" spans="1:5" ht="18" customHeight="1" x14ac:dyDescent="0.35">
      <c r="A20" s="43">
        <v>2025</v>
      </c>
      <c r="B20" s="44">
        <v>702655405298.43298</v>
      </c>
      <c r="C20" s="45">
        <v>4.618773231278217E-2</v>
      </c>
      <c r="D20" s="46">
        <v>-0.12456461764110038</v>
      </c>
      <c r="E20" s="47">
        <v>-99979968434.230957</v>
      </c>
    </row>
    <row r="21" spans="1:5" s="136" customFormat="1" ht="18" customHeight="1" x14ac:dyDescent="0.35">
      <c r="A21" s="43">
        <v>2026</v>
      </c>
      <c r="B21" s="44">
        <v>733365133657.51892</v>
      </c>
      <c r="C21" s="45">
        <v>4.3705247447776818E-2</v>
      </c>
      <c r="D21" s="46">
        <v>-0.12507420175887629</v>
      </c>
      <c r="E21" s="47">
        <v>-104837528936.05615</v>
      </c>
    </row>
    <row r="22" spans="1:5" s="159" customFormat="1" ht="18" customHeight="1" x14ac:dyDescent="0.35">
      <c r="A22" s="43">
        <v>2027</v>
      </c>
      <c r="B22" s="44">
        <v>767322334567.64502</v>
      </c>
      <c r="C22" s="45">
        <v>4.6303266069892102E-2</v>
      </c>
      <c r="D22" s="46">
        <v>-0.12479625717989573</v>
      </c>
      <c r="E22" s="47">
        <v>-109413329399.19202</v>
      </c>
    </row>
    <row r="23" spans="1:5" s="161" customFormat="1" ht="18" customHeight="1" x14ac:dyDescent="0.35">
      <c r="A23" s="43">
        <v>2028</v>
      </c>
      <c r="B23" s="44">
        <v>802120055454.51306</v>
      </c>
      <c r="C23" s="45">
        <v>4.5349547796592171E-2</v>
      </c>
      <c r="D23" s="46">
        <v>-0.12495597008760562</v>
      </c>
      <c r="E23" s="47">
        <v>-114542452984.99695</v>
      </c>
    </row>
    <row r="24" spans="1:5" s="172" customFormat="1" ht="18" customHeight="1" x14ac:dyDescent="0.35">
      <c r="A24" s="43">
        <v>2029</v>
      </c>
      <c r="B24" s="44">
        <v>837321115074.75098</v>
      </c>
      <c r="C24" s="45">
        <v>4.3885026163934526E-2</v>
      </c>
      <c r="D24" s="46">
        <v>-0.12617674785764221</v>
      </c>
      <c r="E24" s="47">
        <v>-120905978358.48706</v>
      </c>
    </row>
    <row r="25" spans="1:5" s="100" customFormat="1" ht="21.75" customHeight="1" x14ac:dyDescent="0.35">
      <c r="A25" s="25" t="s">
        <v>4</v>
      </c>
      <c r="B25" s="97"/>
      <c r="C25" s="45"/>
      <c r="D25" s="45"/>
      <c r="E25" s="71"/>
    </row>
    <row r="26" spans="1:5" ht="21.75" customHeight="1" x14ac:dyDescent="0.35">
      <c r="A26" s="29" t="s">
        <v>156</v>
      </c>
      <c r="B26" s="3"/>
      <c r="C26" s="3"/>
    </row>
    <row r="27" spans="1:5" ht="21.75" customHeight="1" x14ac:dyDescent="0.35">
      <c r="A27" s="23" t="s">
        <v>183</v>
      </c>
      <c r="B27" s="3"/>
      <c r="C27" s="3"/>
      <c r="D27" s="100"/>
      <c r="E27" s="100"/>
    </row>
    <row r="28" spans="1:5" ht="21.75" customHeight="1" x14ac:dyDescent="0.35">
      <c r="A28" s="28"/>
      <c r="B28" s="3"/>
      <c r="C28" s="3"/>
      <c r="D28" s="100"/>
      <c r="E28" s="100"/>
    </row>
    <row r="29" spans="1:5" ht="21.75" customHeight="1" x14ac:dyDescent="0.35">
      <c r="A29" s="23"/>
      <c r="B29" s="100"/>
      <c r="C29" s="100"/>
      <c r="D29" s="100"/>
      <c r="E29" s="100"/>
    </row>
    <row r="30" spans="1:5" ht="21.75" customHeight="1" x14ac:dyDescent="0.35">
      <c r="A30" s="217" t="str">
        <f>Headings!F2</f>
        <v>Page 2</v>
      </c>
      <c r="B30" s="217"/>
      <c r="C30" s="217"/>
      <c r="D30" s="217"/>
      <c r="E30" s="21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4" t="str">
        <f>Headings!E20</f>
        <v>June 2020 June-June Seattle CPI-W Forecast</v>
      </c>
      <c r="B1" s="228"/>
      <c r="C1" s="228"/>
      <c r="D1" s="228"/>
    </row>
    <row r="2" spans="1:4" ht="21.75" customHeight="1" x14ac:dyDescent="0.35">
      <c r="A2" s="224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35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41">
        <v>-5.9999999999999995E-4</v>
      </c>
      <c r="C5" s="74" t="s">
        <v>82</v>
      </c>
      <c r="D5" s="83">
        <v>0</v>
      </c>
    </row>
    <row r="6" spans="1:4" s="53" customFormat="1" ht="18" customHeight="1" x14ac:dyDescent="0.35">
      <c r="A6" s="43">
        <v>2011</v>
      </c>
      <c r="B6" s="56">
        <v>3.7000000000000005E-2</v>
      </c>
      <c r="C6" s="45">
        <v>3.7600000000000008E-2</v>
      </c>
      <c r="D6" s="75">
        <v>0</v>
      </c>
    </row>
    <row r="7" spans="1:4" s="53" customFormat="1" ht="18" customHeight="1" x14ac:dyDescent="0.35">
      <c r="A7" s="43">
        <v>2012</v>
      </c>
      <c r="B7" s="56">
        <v>2.6699999999999998E-2</v>
      </c>
      <c r="C7" s="45">
        <v>-1.0300000000000007E-2</v>
      </c>
      <c r="D7" s="75">
        <v>0</v>
      </c>
    </row>
    <row r="8" spans="1:4" s="53" customFormat="1" ht="18" customHeight="1" x14ac:dyDescent="0.35">
      <c r="A8" s="43">
        <v>2013</v>
      </c>
      <c r="B8" s="56">
        <v>1.1599999999999999E-2</v>
      </c>
      <c r="C8" s="45">
        <v>-1.5099999999999999E-2</v>
      </c>
      <c r="D8" s="75">
        <v>0</v>
      </c>
    </row>
    <row r="9" spans="1:4" s="53" customFormat="1" ht="18" customHeight="1" x14ac:dyDescent="0.35">
      <c r="A9" s="43">
        <v>2014</v>
      </c>
      <c r="B9" s="56">
        <v>2.23E-2</v>
      </c>
      <c r="C9" s="45">
        <v>1.0700000000000001E-2</v>
      </c>
      <c r="D9" s="75">
        <v>0</v>
      </c>
    </row>
    <row r="10" spans="1:4" s="53" customFormat="1" ht="18" customHeight="1" x14ac:dyDescent="0.35">
      <c r="A10" s="43">
        <v>2015</v>
      </c>
      <c r="B10" s="56">
        <v>1.0800000000000001E-2</v>
      </c>
      <c r="C10" s="46">
        <v>-1.15E-2</v>
      </c>
      <c r="D10" s="75">
        <v>0</v>
      </c>
    </row>
    <row r="11" spans="1:4" s="53" customFormat="1" ht="18" customHeight="1" x14ac:dyDescent="0.35">
      <c r="A11" s="43">
        <v>2016</v>
      </c>
      <c r="B11" s="56">
        <v>1.9900000000000001E-2</v>
      </c>
      <c r="C11" s="45">
        <v>9.1000000000000004E-3</v>
      </c>
      <c r="D11" s="75">
        <v>0</v>
      </c>
    </row>
    <row r="12" spans="1:4" s="53" customFormat="1" ht="18" customHeight="1" x14ac:dyDescent="0.35">
      <c r="A12" s="43">
        <v>2017</v>
      </c>
      <c r="B12" s="56">
        <v>3.0299999999999997E-2</v>
      </c>
      <c r="C12" s="45">
        <v>1.0399999999999996E-2</v>
      </c>
      <c r="D12" s="75">
        <v>0</v>
      </c>
    </row>
    <row r="13" spans="1:4" s="53" customFormat="1" ht="18" customHeight="1" x14ac:dyDescent="0.35">
      <c r="A13" s="43">
        <v>2018</v>
      </c>
      <c r="B13" s="56">
        <v>3.6495E-2</v>
      </c>
      <c r="C13" s="45">
        <v>6.1950000000000026E-3</v>
      </c>
      <c r="D13" s="75">
        <v>0</v>
      </c>
    </row>
    <row r="14" spans="1:4" s="53" customFormat="1" ht="18" customHeight="1" thickBot="1" x14ac:dyDescent="0.4">
      <c r="A14" s="48">
        <v>2019</v>
      </c>
      <c r="B14" s="57">
        <v>1.68466E-2</v>
      </c>
      <c r="C14" s="50">
        <v>-1.96484E-2</v>
      </c>
      <c r="D14" s="85">
        <v>0</v>
      </c>
    </row>
    <row r="15" spans="1:4" s="53" customFormat="1" ht="18" customHeight="1" thickTop="1" x14ac:dyDescent="0.35">
      <c r="A15" s="43">
        <v>2020</v>
      </c>
      <c r="B15" s="56">
        <v>8.1359068237141004E-3</v>
      </c>
      <c r="C15" s="45">
        <v>-8.7106931762858993E-3</v>
      </c>
      <c r="D15" s="75">
        <v>-1.7849062341355595E-2</v>
      </c>
    </row>
    <row r="16" spans="1:4" s="53" customFormat="1" ht="18" customHeight="1" x14ac:dyDescent="0.35">
      <c r="A16" s="43">
        <v>2021</v>
      </c>
      <c r="B16" s="56">
        <v>2.1318799490992003E-2</v>
      </c>
      <c r="C16" s="45">
        <v>1.3182892667277903E-2</v>
      </c>
      <c r="D16" s="75">
        <v>-2.6222174251256981E-3</v>
      </c>
    </row>
    <row r="17" spans="1:8" s="53" customFormat="1" ht="18" customHeight="1" x14ac:dyDescent="0.35">
      <c r="A17" s="43">
        <v>2022</v>
      </c>
      <c r="B17" s="56">
        <v>2.4168866924494398E-2</v>
      </c>
      <c r="C17" s="45">
        <v>2.850067433502395E-3</v>
      </c>
      <c r="D17" s="75">
        <v>-4.9936742354520294E-4</v>
      </c>
      <c r="H17" s="29" t="s">
        <v>20</v>
      </c>
    </row>
    <row r="18" spans="1:8" s="53" customFormat="1" ht="18" customHeight="1" x14ac:dyDescent="0.35">
      <c r="A18" s="43">
        <v>2023</v>
      </c>
      <c r="B18" s="56">
        <v>2.32949666977036E-2</v>
      </c>
      <c r="C18" s="45">
        <v>-8.7390022679079832E-4</v>
      </c>
      <c r="D18" s="75">
        <v>-1.1350649494053996E-3</v>
      </c>
    </row>
    <row r="19" spans="1:8" s="53" customFormat="1" ht="18" customHeight="1" x14ac:dyDescent="0.35">
      <c r="A19" s="43">
        <v>2024</v>
      </c>
      <c r="B19" s="56">
        <v>2.4022517550512899E-2</v>
      </c>
      <c r="C19" s="45">
        <v>7.2755085280929929E-4</v>
      </c>
      <c r="D19" s="75">
        <v>-1.5416677934842991E-3</v>
      </c>
    </row>
    <row r="20" spans="1:8" ht="18" customHeight="1" x14ac:dyDescent="0.35">
      <c r="A20" s="43">
        <v>2025</v>
      </c>
      <c r="B20" s="56">
        <v>2.4328324019231601E-2</v>
      </c>
      <c r="C20" s="45">
        <v>3.0580646871870149E-4</v>
      </c>
      <c r="D20" s="75">
        <v>-1.2908364501932022E-3</v>
      </c>
    </row>
    <row r="21" spans="1:8" s="136" customFormat="1" ht="18" customHeight="1" x14ac:dyDescent="0.35">
      <c r="A21" s="43">
        <v>2026</v>
      </c>
      <c r="B21" s="56">
        <v>2.5424771423428499E-2</v>
      </c>
      <c r="C21" s="45">
        <v>1.0964474041968986E-3</v>
      </c>
      <c r="D21" s="75">
        <v>1.9976178235050004E-4</v>
      </c>
    </row>
    <row r="22" spans="1:8" s="159" customFormat="1" ht="18" customHeight="1" x14ac:dyDescent="0.35">
      <c r="A22" s="43">
        <v>2027</v>
      </c>
      <c r="B22" s="56">
        <v>2.66631917168983E-2</v>
      </c>
      <c r="C22" s="45">
        <v>1.238420293469801E-3</v>
      </c>
      <c r="D22" s="75">
        <v>1.9510418634134004E-3</v>
      </c>
    </row>
    <row r="23" spans="1:8" s="161" customFormat="1" ht="18" customHeight="1" x14ac:dyDescent="0.35">
      <c r="A23" s="43">
        <v>2028</v>
      </c>
      <c r="B23" s="56">
        <v>2.6399231002108402E-2</v>
      </c>
      <c r="C23" s="45">
        <v>-2.6396071478989799E-4</v>
      </c>
      <c r="D23" s="75">
        <v>2.0323429662823037E-3</v>
      </c>
    </row>
    <row r="24" spans="1:8" s="173" customFormat="1" ht="18" customHeight="1" x14ac:dyDescent="0.35">
      <c r="A24" s="43">
        <v>2029</v>
      </c>
      <c r="B24" s="56">
        <v>2.65971671569185E-2</v>
      </c>
      <c r="C24" s="45">
        <v>1.9793615481009802E-4</v>
      </c>
      <c r="D24" s="75">
        <v>2.2858139183208025E-3</v>
      </c>
    </row>
    <row r="25" spans="1:8" ht="21.75" customHeight="1" x14ac:dyDescent="0.35">
      <c r="A25" s="25" t="s">
        <v>4</v>
      </c>
      <c r="B25" s="3"/>
      <c r="C25" s="3"/>
    </row>
    <row r="26" spans="1:8" ht="21.75" customHeight="1" x14ac:dyDescent="0.35">
      <c r="A26" s="30" t="s">
        <v>223</v>
      </c>
      <c r="B26" s="3"/>
      <c r="C26" s="3"/>
    </row>
    <row r="27" spans="1:8" ht="21.75" customHeight="1" x14ac:dyDescent="0.35">
      <c r="A27" s="30" t="s">
        <v>192</v>
      </c>
      <c r="B27" s="3"/>
      <c r="C27" s="3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3"/>
      <c r="B29" s="19"/>
      <c r="C29" s="19"/>
    </row>
    <row r="30" spans="1:8" ht="21.75" customHeight="1" x14ac:dyDescent="0.35">
      <c r="A30" s="217" t="str">
        <f>Headings!F20</f>
        <v>Page 20</v>
      </c>
      <c r="B30" s="218"/>
      <c r="C30" s="218"/>
      <c r="D30" s="218"/>
    </row>
    <row r="32" spans="1:8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1:D31"/>
    </sheetView>
  </sheetViews>
  <sheetFormatPr defaultColWidth="10.7265625" defaultRowHeight="21.75" customHeight="1" x14ac:dyDescent="0.35"/>
  <cols>
    <col min="1" max="1" width="11.6328125" style="82" customWidth="1"/>
    <col min="2" max="3" width="22.7265625" style="82" customWidth="1"/>
    <col min="4" max="4" width="16.7265625" style="1" customWidth="1"/>
    <col min="5" max="16384" width="10.7265625" style="1"/>
  </cols>
  <sheetData>
    <row r="1" spans="1:9" ht="23.4" x14ac:dyDescent="0.45">
      <c r="A1" s="224" t="str">
        <f>Headings!E21</f>
        <v>June 2020 Outyear COLA Comparison Forecast</v>
      </c>
      <c r="B1" s="224"/>
      <c r="C1" s="224"/>
      <c r="D1" s="229"/>
    </row>
    <row r="2" spans="1:9" ht="21.75" customHeight="1" x14ac:dyDescent="0.35">
      <c r="A2" s="224" t="s">
        <v>88</v>
      </c>
      <c r="B2" s="224"/>
      <c r="C2" s="224"/>
      <c r="D2" s="230"/>
    </row>
    <row r="3" spans="1:9" ht="21.75" customHeight="1" x14ac:dyDescent="0.35">
      <c r="A3" s="231"/>
      <c r="B3" s="231"/>
      <c r="C3" s="231"/>
      <c r="D3" s="230"/>
    </row>
    <row r="4" spans="1:9" ht="66" customHeight="1" x14ac:dyDescent="0.35">
      <c r="A4" s="4" t="s">
        <v>83</v>
      </c>
      <c r="B4" s="18" t="s">
        <v>100</v>
      </c>
      <c r="C4" s="81"/>
      <c r="D4" s="81"/>
    </row>
    <row r="5" spans="1:9" s="60" customFormat="1" ht="18" customHeight="1" x14ac:dyDescent="0.35">
      <c r="A5" s="59">
        <v>2016</v>
      </c>
      <c r="B5" s="41">
        <v>1.0500000000000001E-2</v>
      </c>
      <c r="C5" s="45"/>
      <c r="D5" s="90"/>
    </row>
    <row r="6" spans="1:9" s="60" customFormat="1" ht="18" customHeight="1" x14ac:dyDescent="0.35">
      <c r="A6" s="52">
        <v>2017</v>
      </c>
      <c r="B6" s="56">
        <v>1.78E-2</v>
      </c>
      <c r="C6" s="45"/>
      <c r="D6" s="90"/>
    </row>
    <row r="7" spans="1:9" s="60" customFormat="1" ht="18" customHeight="1" x14ac:dyDescent="0.35">
      <c r="A7" s="52">
        <v>2018</v>
      </c>
      <c r="B7" s="56">
        <v>2.7E-2</v>
      </c>
      <c r="C7" s="45"/>
      <c r="D7" s="90"/>
    </row>
    <row r="8" spans="1:9" s="60" customFormat="1" ht="18" customHeight="1" x14ac:dyDescent="0.35">
      <c r="A8" s="52">
        <v>2019</v>
      </c>
      <c r="B8" s="56">
        <v>3.32E-2</v>
      </c>
      <c r="C8" s="45"/>
      <c r="D8" s="90"/>
      <c r="I8" s="125"/>
    </row>
    <row r="9" spans="1:9" s="60" customFormat="1" ht="18" customHeight="1" thickBot="1" x14ac:dyDescent="0.4">
      <c r="A9" s="66">
        <v>2020</v>
      </c>
      <c r="B9" s="57">
        <v>2.4299999999999999E-2</v>
      </c>
      <c r="C9" s="45"/>
      <c r="D9" s="90"/>
      <c r="G9" s="125"/>
      <c r="H9" s="125"/>
      <c r="I9" s="125"/>
    </row>
    <row r="10" spans="1:9" s="60" customFormat="1" ht="18" customHeight="1" thickTop="1" x14ac:dyDescent="0.35">
      <c r="A10" s="52">
        <v>2021</v>
      </c>
      <c r="B10" s="56">
        <v>1.7600000000000001E-2</v>
      </c>
      <c r="C10" s="45"/>
      <c r="D10" s="90"/>
      <c r="G10" s="125"/>
      <c r="H10" s="125"/>
      <c r="I10" s="125"/>
    </row>
    <row r="11" spans="1:9" s="60" customFormat="1" ht="18" customHeight="1" x14ac:dyDescent="0.35">
      <c r="A11" s="52">
        <v>2022</v>
      </c>
      <c r="B11" s="56">
        <v>1.66E-2</v>
      </c>
      <c r="C11" s="45"/>
      <c r="D11" s="90"/>
      <c r="G11" s="125"/>
      <c r="H11" s="125"/>
    </row>
    <row r="12" spans="1:9" s="60" customFormat="1" ht="18" customHeight="1" x14ac:dyDescent="0.35">
      <c r="A12" s="52">
        <v>2023</v>
      </c>
      <c r="B12" s="56">
        <v>2.1499999999999998E-2</v>
      </c>
      <c r="C12" s="45"/>
      <c r="D12" s="90"/>
      <c r="G12" s="125"/>
      <c r="H12" s="125"/>
    </row>
    <row r="13" spans="1:9" s="60" customFormat="1" ht="18" customHeight="1" x14ac:dyDescent="0.35">
      <c r="A13" s="52">
        <v>2024</v>
      </c>
      <c r="B13" s="56">
        <v>2.23E-2</v>
      </c>
      <c r="C13" s="45"/>
      <c r="D13" s="90"/>
      <c r="G13" s="125"/>
      <c r="H13" s="125"/>
    </row>
    <row r="14" spans="1:9" s="60" customFormat="1" ht="18" customHeight="1" x14ac:dyDescent="0.35">
      <c r="A14" s="43"/>
      <c r="B14" s="45"/>
      <c r="C14" s="45"/>
      <c r="D14" s="90"/>
      <c r="H14" s="125"/>
    </row>
    <row r="15" spans="1:9" s="60" customFormat="1" ht="17.25" customHeight="1" x14ac:dyDescent="0.35">
      <c r="A15" s="25" t="s">
        <v>4</v>
      </c>
      <c r="B15" s="45"/>
      <c r="C15" s="45"/>
      <c r="D15" s="90"/>
    </row>
    <row r="16" spans="1:9" s="60" customFormat="1" ht="21.75" customHeight="1" x14ac:dyDescent="0.35">
      <c r="A16" s="30" t="s">
        <v>162</v>
      </c>
      <c r="B16" s="45"/>
      <c r="C16" s="45"/>
      <c r="D16" s="90"/>
    </row>
    <row r="17" spans="1:5" s="60" customFormat="1" ht="21.75" customHeight="1" x14ac:dyDescent="0.35">
      <c r="A17" s="30" t="s">
        <v>163</v>
      </c>
      <c r="B17" s="45"/>
      <c r="C17" s="45"/>
      <c r="D17" s="90"/>
    </row>
    <row r="18" spans="1:5" s="60" customFormat="1" ht="21.75" customHeight="1" x14ac:dyDescent="0.35">
      <c r="A18" s="30" t="s">
        <v>164</v>
      </c>
      <c r="B18" s="45"/>
      <c r="C18" s="45"/>
      <c r="D18" s="90"/>
    </row>
    <row r="19" spans="1:5" s="60" customFormat="1" ht="21.75" customHeight="1" x14ac:dyDescent="0.35">
      <c r="A19" s="30" t="s">
        <v>170</v>
      </c>
      <c r="B19" s="45"/>
      <c r="C19" s="45"/>
      <c r="D19" s="90"/>
    </row>
    <row r="20" spans="1:5" ht="21.75" customHeight="1" x14ac:dyDescent="0.35">
      <c r="A20" s="30" t="s">
        <v>193</v>
      </c>
      <c r="B20" s="3"/>
      <c r="C20" s="3"/>
    </row>
    <row r="21" spans="1:5" ht="18" customHeight="1" x14ac:dyDescent="0.35">
      <c r="A21" s="89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27" t="str">
        <f>Headings!F21</f>
        <v>Page 21</v>
      </c>
      <c r="B31" s="225"/>
      <c r="C31" s="225"/>
      <c r="D31" s="225"/>
    </row>
    <row r="32" spans="1:5" ht="21.75" customHeight="1" x14ac:dyDescent="0.35">
      <c r="A32" s="1"/>
      <c r="B32" s="1"/>
      <c r="C32" s="1"/>
      <c r="E32" s="80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4" t="str">
        <f>Headings!E22</f>
        <v>June 2020 Pharmaceuticals PPI Forecast</v>
      </c>
      <c r="B1" s="228"/>
      <c r="C1" s="228"/>
      <c r="D1" s="228"/>
    </row>
    <row r="2" spans="1:4" ht="21.75" customHeight="1" x14ac:dyDescent="0.35">
      <c r="A2" s="224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41">
        <v>-5.9031877213722096E-4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-5.0206733608978101E-2</v>
      </c>
      <c r="C6" s="45">
        <v>-4.9616414836840879E-2</v>
      </c>
      <c r="D6" s="46">
        <v>0</v>
      </c>
    </row>
    <row r="7" spans="1:4" s="53" customFormat="1" ht="18" customHeight="1" x14ac:dyDescent="0.35">
      <c r="A7" s="43">
        <v>2012</v>
      </c>
      <c r="B7" s="56">
        <v>3.2398753894080798E-2</v>
      </c>
      <c r="C7" s="45">
        <v>8.2605487503058905E-2</v>
      </c>
      <c r="D7" s="46">
        <v>0</v>
      </c>
    </row>
    <row r="8" spans="1:4" s="53" customFormat="1" ht="18" customHeight="1" x14ac:dyDescent="0.35">
      <c r="A8" s="43">
        <v>2013</v>
      </c>
      <c r="B8" s="56">
        <v>4.8854041013268901E-2</v>
      </c>
      <c r="C8" s="46">
        <v>1.6455287119188103E-2</v>
      </c>
      <c r="D8" s="46">
        <v>0</v>
      </c>
    </row>
    <row r="9" spans="1:4" s="53" customFormat="1" ht="18" customHeight="1" x14ac:dyDescent="0.35">
      <c r="A9" s="43">
        <v>2014</v>
      </c>
      <c r="B9" s="56">
        <v>2.8562392179413299E-2</v>
      </c>
      <c r="C9" s="46">
        <v>-2.0291648833855602E-2</v>
      </c>
      <c r="D9" s="46">
        <v>0</v>
      </c>
    </row>
    <row r="10" spans="1:4" s="53" customFormat="1" ht="18" customHeight="1" x14ac:dyDescent="0.35">
      <c r="A10" s="43">
        <v>2015</v>
      </c>
      <c r="B10" s="56">
        <v>-4.17013758826391E-2</v>
      </c>
      <c r="C10" s="45">
        <v>-7.0263768062052395E-2</v>
      </c>
      <c r="D10" s="46">
        <v>0</v>
      </c>
    </row>
    <row r="11" spans="1:4" s="53" customFormat="1" ht="18" customHeight="1" x14ac:dyDescent="0.35">
      <c r="A11" s="43">
        <v>2016</v>
      </c>
      <c r="B11" s="56">
        <v>-1.4682299999999999E-2</v>
      </c>
      <c r="C11" s="45">
        <v>2.7019075882639101E-2</v>
      </c>
      <c r="D11" s="46">
        <v>0</v>
      </c>
    </row>
    <row r="12" spans="1:4" s="53" customFormat="1" ht="18" customHeight="1" x14ac:dyDescent="0.35">
      <c r="A12" s="43">
        <v>2017</v>
      </c>
      <c r="B12" s="56">
        <v>-1.5197E-2</v>
      </c>
      <c r="C12" s="45">
        <v>-5.1470000000000161E-4</v>
      </c>
      <c r="D12" s="46">
        <v>0</v>
      </c>
    </row>
    <row r="13" spans="1:4" s="53" customFormat="1" ht="18" customHeight="1" x14ac:dyDescent="0.35">
      <c r="A13" s="43">
        <v>2018</v>
      </c>
      <c r="B13" s="56">
        <v>3.1465E-2</v>
      </c>
      <c r="C13" s="45">
        <v>4.6662000000000002E-2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2.6812999999999997E-2</v>
      </c>
      <c r="C14" s="50">
        <v>-4.6520000000000034E-3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2.8127980614060098E-2</v>
      </c>
      <c r="C15" s="45">
        <v>1.3149806140601017E-3</v>
      </c>
      <c r="D15" s="46">
        <v>-7.7968093953995066E-3</v>
      </c>
    </row>
    <row r="16" spans="1:4" s="53" customFormat="1" ht="18" customHeight="1" x14ac:dyDescent="0.35">
      <c r="A16" s="43">
        <v>2021</v>
      </c>
      <c r="B16" s="56">
        <v>3.0434245512600201E-2</v>
      </c>
      <c r="C16" s="45">
        <v>2.3062648985401023E-3</v>
      </c>
      <c r="D16" s="46">
        <v>-1.5897134275332497E-2</v>
      </c>
    </row>
    <row r="17" spans="1:4" s="53" customFormat="1" ht="18" customHeight="1" x14ac:dyDescent="0.35">
      <c r="A17" s="43">
        <v>2022</v>
      </c>
      <c r="B17" s="56">
        <v>2.82324946009729E-2</v>
      </c>
      <c r="C17" s="45">
        <v>-2.2017509116273003E-3</v>
      </c>
      <c r="D17" s="46">
        <v>-1.4591746889535004E-2</v>
      </c>
    </row>
    <row r="18" spans="1:4" s="53" customFormat="1" ht="18" customHeight="1" x14ac:dyDescent="0.35">
      <c r="A18" s="43">
        <v>2023</v>
      </c>
      <c r="B18" s="56">
        <v>2.3995438698354802E-2</v>
      </c>
      <c r="C18" s="45">
        <v>-4.2370559026180983E-3</v>
      </c>
      <c r="D18" s="46">
        <v>-1.4045913999207096E-2</v>
      </c>
    </row>
    <row r="19" spans="1:4" s="53" customFormat="1" ht="18" customHeight="1" x14ac:dyDescent="0.35">
      <c r="A19" s="43">
        <v>2024</v>
      </c>
      <c r="B19" s="56">
        <v>2.9765367336037397E-2</v>
      </c>
      <c r="C19" s="45">
        <v>5.7699286376825948E-3</v>
      </c>
      <c r="D19" s="46">
        <v>-7.2016040177116068E-3</v>
      </c>
    </row>
    <row r="20" spans="1:4" ht="18" customHeight="1" x14ac:dyDescent="0.35">
      <c r="A20" s="43">
        <v>2025</v>
      </c>
      <c r="B20" s="56">
        <v>3.8223857202792699E-2</v>
      </c>
      <c r="C20" s="45">
        <v>8.4584898667553025E-3</v>
      </c>
      <c r="D20" s="46">
        <v>1.6144310155778024E-3</v>
      </c>
    </row>
    <row r="21" spans="1:4" s="136" customFormat="1" ht="18" customHeight="1" x14ac:dyDescent="0.35">
      <c r="A21" s="43">
        <v>2026</v>
      </c>
      <c r="B21" s="56">
        <v>3.2907920787099296E-2</v>
      </c>
      <c r="C21" s="45">
        <v>-5.3159364156934036E-3</v>
      </c>
      <c r="D21" s="46">
        <v>-2.1102196470879075E-3</v>
      </c>
    </row>
    <row r="22" spans="1:4" s="159" customFormat="1" ht="18" customHeight="1" x14ac:dyDescent="0.35">
      <c r="A22" s="43">
        <v>2027</v>
      </c>
      <c r="B22" s="56">
        <v>3.39140291963278E-2</v>
      </c>
      <c r="C22" s="45">
        <v>1.0061084092285039E-3</v>
      </c>
      <c r="D22" s="46">
        <v>1.0685906692323027E-3</v>
      </c>
    </row>
    <row r="23" spans="1:4" s="161" customFormat="1" ht="18" customHeight="1" x14ac:dyDescent="0.35">
      <c r="A23" s="43">
        <v>2028</v>
      </c>
      <c r="B23" s="56">
        <v>3.21563264986316E-2</v>
      </c>
      <c r="C23" s="45">
        <v>-1.7577026976961993E-3</v>
      </c>
      <c r="D23" s="46">
        <v>1.4655944168170017E-3</v>
      </c>
    </row>
    <row r="24" spans="1:4" s="173" customFormat="1" ht="18" customHeight="1" x14ac:dyDescent="0.35">
      <c r="A24" s="43">
        <v>2029</v>
      </c>
      <c r="B24" s="56">
        <v>2.9912170226715901E-2</v>
      </c>
      <c r="C24" s="45">
        <v>-2.2441562719156989E-3</v>
      </c>
      <c r="D24" s="46">
        <v>3.1656018298980085E-4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95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Headings!F22</f>
        <v>Page 22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4" t="str">
        <f>Headings!E23</f>
        <v>June 2020 Transportation CPI Forecast</v>
      </c>
      <c r="B1" s="224"/>
      <c r="C1" s="224"/>
      <c r="D1" s="224"/>
    </row>
    <row r="2" spans="1:4" ht="21.75" customHeight="1" x14ac:dyDescent="0.35">
      <c r="A2" s="224" t="s">
        <v>88</v>
      </c>
      <c r="B2" s="224"/>
      <c r="C2" s="224"/>
      <c r="D2" s="224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41">
        <v>7.8902701916152507E-2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9.8089368484598399E-2</v>
      </c>
      <c r="C6" s="45">
        <v>1.9186666568445893E-2</v>
      </c>
      <c r="D6" s="46">
        <v>0</v>
      </c>
    </row>
    <row r="7" spans="1:4" s="53" customFormat="1" ht="18" customHeight="1" x14ac:dyDescent="0.35">
      <c r="A7" s="43">
        <v>2012</v>
      </c>
      <c r="B7" s="56">
        <v>2.3409663819381001E-2</v>
      </c>
      <c r="C7" s="45">
        <v>-7.4679704665217395E-2</v>
      </c>
      <c r="D7" s="46">
        <v>0</v>
      </c>
    </row>
    <row r="8" spans="1:4" s="53" customFormat="1" ht="18" customHeight="1" x14ac:dyDescent="0.35">
      <c r="A8" s="43">
        <v>2013</v>
      </c>
      <c r="B8" s="56">
        <v>1.6870848668859499E-4</v>
      </c>
      <c r="C8" s="45">
        <v>-2.3240955332692406E-2</v>
      </c>
      <c r="D8" s="46">
        <v>0</v>
      </c>
    </row>
    <row r="9" spans="1:4" s="53" customFormat="1" ht="18" customHeight="1" x14ac:dyDescent="0.35">
      <c r="A9" s="43">
        <v>2014</v>
      </c>
      <c r="B9" s="56">
        <v>-6.6007562232389605E-3</v>
      </c>
      <c r="C9" s="45">
        <v>-6.7694647099275553E-3</v>
      </c>
      <c r="D9" s="46">
        <v>0</v>
      </c>
    </row>
    <row r="10" spans="1:4" s="53" customFormat="1" ht="18" customHeight="1" x14ac:dyDescent="0.35">
      <c r="A10" s="43">
        <v>2015</v>
      </c>
      <c r="B10" s="56">
        <v>-7.8136173329613007E-2</v>
      </c>
      <c r="C10" s="45">
        <v>-7.1535417106374052E-2</v>
      </c>
      <c r="D10" s="46">
        <v>0</v>
      </c>
    </row>
    <row r="11" spans="1:4" s="53" customFormat="1" ht="18" customHeight="1" x14ac:dyDescent="0.35">
      <c r="A11" s="43">
        <v>2016</v>
      </c>
      <c r="B11" s="56">
        <v>-2.0962835299244399E-2</v>
      </c>
      <c r="C11" s="45">
        <v>5.7173338030368608E-2</v>
      </c>
      <c r="D11" s="46">
        <v>0</v>
      </c>
    </row>
    <row r="12" spans="1:4" s="53" customFormat="1" ht="18" customHeight="1" x14ac:dyDescent="0.35">
      <c r="A12" s="43">
        <v>2017</v>
      </c>
      <c r="B12" s="56">
        <v>3.4231501550205004E-2</v>
      </c>
      <c r="C12" s="45">
        <v>5.5194336849449403E-2</v>
      </c>
      <c r="D12" s="46">
        <v>0</v>
      </c>
    </row>
    <row r="13" spans="1:4" s="53" customFormat="1" ht="18" customHeight="1" x14ac:dyDescent="0.35">
      <c r="A13" s="43">
        <v>2018</v>
      </c>
      <c r="B13" s="56">
        <v>4.5138853000747006E-2</v>
      </c>
      <c r="C13" s="45">
        <v>1.0907351450542002E-2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-2.8255962708300096E-3</v>
      </c>
      <c r="C14" s="50">
        <v>-4.7964449271577017E-2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-5.5319127962293504E-2</v>
      </c>
      <c r="C15" s="45">
        <v>-5.2493531691463494E-2</v>
      </c>
      <c r="D15" s="46">
        <v>-7.5003361727144502E-2</v>
      </c>
    </row>
    <row r="16" spans="1:4" s="53" customFormat="1" ht="18" customHeight="1" x14ac:dyDescent="0.35">
      <c r="A16" s="43">
        <v>2021</v>
      </c>
      <c r="B16" s="56">
        <v>3.1834002634217901E-2</v>
      </c>
      <c r="C16" s="45">
        <v>8.7153130596511405E-2</v>
      </c>
      <c r="D16" s="46">
        <v>1.59346388299587E-2</v>
      </c>
    </row>
    <row r="17" spans="1:4" s="53" customFormat="1" ht="18" customHeight="1" x14ac:dyDescent="0.35">
      <c r="A17" s="43">
        <v>2022</v>
      </c>
      <c r="B17" s="56">
        <v>4.90476737961036E-2</v>
      </c>
      <c r="C17" s="45">
        <v>1.7213671161885699E-2</v>
      </c>
      <c r="D17" s="46">
        <v>2.6465440780942501E-2</v>
      </c>
    </row>
    <row r="18" spans="1:4" s="53" customFormat="1" ht="18" customHeight="1" x14ac:dyDescent="0.35">
      <c r="A18" s="43">
        <v>2023</v>
      </c>
      <c r="B18" s="56">
        <v>2.6397175680213301E-2</v>
      </c>
      <c r="C18" s="45">
        <v>-2.2650498115890299E-2</v>
      </c>
      <c r="D18" s="46">
        <v>-4.4314626946883005E-3</v>
      </c>
    </row>
    <row r="19" spans="1:4" s="53" customFormat="1" ht="18" customHeight="1" x14ac:dyDescent="0.35">
      <c r="A19" s="43">
        <v>2024</v>
      </c>
      <c r="B19" s="56">
        <v>2.72395058710612E-2</v>
      </c>
      <c r="C19" s="45">
        <v>8.4233019084789876E-4</v>
      </c>
      <c r="D19" s="46">
        <v>5.9882559806496982E-5</v>
      </c>
    </row>
    <row r="20" spans="1:4" ht="18" customHeight="1" x14ac:dyDescent="0.35">
      <c r="A20" s="43">
        <v>2025</v>
      </c>
      <c r="B20" s="56">
        <v>2.8841183140810599E-2</v>
      </c>
      <c r="C20" s="45">
        <v>1.6016772697493992E-3</v>
      </c>
      <c r="D20" s="46">
        <v>1.916305342256501E-3</v>
      </c>
    </row>
    <row r="21" spans="1:4" s="136" customFormat="1" ht="18" customHeight="1" x14ac:dyDescent="0.35">
      <c r="A21" s="43">
        <v>2026</v>
      </c>
      <c r="B21" s="56">
        <v>2.8907484395101098E-2</v>
      </c>
      <c r="C21" s="45">
        <v>6.6301254290499628E-5</v>
      </c>
      <c r="D21" s="46">
        <v>3.2335151614834995E-3</v>
      </c>
    </row>
    <row r="22" spans="1:4" s="159" customFormat="1" ht="18" customHeight="1" x14ac:dyDescent="0.35">
      <c r="A22" s="43">
        <v>2027</v>
      </c>
      <c r="B22" s="56">
        <v>2.9347477448732701E-2</v>
      </c>
      <c r="C22" s="45">
        <v>4.3999305363160227E-4</v>
      </c>
      <c r="D22" s="46">
        <v>5.0402175454450984E-3</v>
      </c>
    </row>
    <row r="23" spans="1:4" s="161" customFormat="1" ht="18" customHeight="1" x14ac:dyDescent="0.35">
      <c r="A23" s="43">
        <v>2028</v>
      </c>
      <c r="B23" s="56">
        <v>2.21143864705243E-2</v>
      </c>
      <c r="C23" s="45">
        <v>-7.2330909782084007E-3</v>
      </c>
      <c r="D23" s="46">
        <v>-9.133345361547994E-4</v>
      </c>
    </row>
    <row r="24" spans="1:4" s="173" customFormat="1" ht="18" customHeight="1" x14ac:dyDescent="0.35">
      <c r="A24" s="43">
        <v>2029</v>
      </c>
      <c r="B24" s="56">
        <v>2.0754553170731497E-2</v>
      </c>
      <c r="C24" s="45">
        <v>-1.359833299792803E-3</v>
      </c>
      <c r="D24" s="46">
        <v>-2.4082626751229033E-3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51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Headings!F23</f>
        <v>Page 23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24" t="s">
        <v>275</v>
      </c>
      <c r="B1" s="224"/>
      <c r="C1" s="224"/>
      <c r="D1" s="229"/>
      <c r="E1" s="228"/>
    </row>
    <row r="2" spans="1:14" ht="21.75" customHeight="1" x14ac:dyDescent="0.35">
      <c r="A2" s="224" t="s">
        <v>88</v>
      </c>
      <c r="B2" s="224"/>
      <c r="C2" s="224"/>
      <c r="D2" s="230"/>
      <c r="E2" s="225"/>
    </row>
    <row r="3" spans="1:14" ht="21.75" customHeight="1" x14ac:dyDescent="0.35">
      <c r="A3" s="231"/>
      <c r="B3" s="231"/>
      <c r="C3" s="231"/>
      <c r="D3" s="230"/>
    </row>
    <row r="4" spans="1:14" s="22" customFormat="1" ht="66" customHeight="1" x14ac:dyDescent="0.35">
      <c r="A4" s="21" t="s">
        <v>83</v>
      </c>
      <c r="B4" s="32" t="s">
        <v>80</v>
      </c>
      <c r="C4" s="32" t="s">
        <v>30</v>
      </c>
      <c r="D4" s="32" t="s">
        <v>81</v>
      </c>
      <c r="E4" s="33" t="s">
        <v>30</v>
      </c>
    </row>
    <row r="5" spans="1:14" s="60" customFormat="1" ht="18" customHeight="1" x14ac:dyDescent="0.35">
      <c r="A5" s="38">
        <v>2010</v>
      </c>
      <c r="B5" s="61">
        <v>2.3091057264464925</v>
      </c>
      <c r="C5" s="78" t="s">
        <v>82</v>
      </c>
      <c r="D5" s="79" t="s">
        <v>82</v>
      </c>
      <c r="E5" s="83" t="s">
        <v>82</v>
      </c>
    </row>
    <row r="6" spans="1:14" s="60" customFormat="1" ht="18" customHeight="1" x14ac:dyDescent="0.35">
      <c r="A6" s="43">
        <v>2011</v>
      </c>
      <c r="B6" s="62">
        <v>3.1120411597542237</v>
      </c>
      <c r="C6" s="56">
        <v>0.34772571221473569</v>
      </c>
      <c r="D6" s="64" t="s">
        <v>82</v>
      </c>
      <c r="E6" s="75" t="s">
        <v>82</v>
      </c>
    </row>
    <row r="7" spans="1:14" s="60" customFormat="1" ht="18" customHeight="1" x14ac:dyDescent="0.35">
      <c r="A7" s="52">
        <v>2012</v>
      </c>
      <c r="B7" s="62">
        <v>3.2200291935483878</v>
      </c>
      <c r="C7" s="56">
        <v>3.4700066050120215E-2</v>
      </c>
      <c r="D7" s="62" t="s">
        <v>82</v>
      </c>
      <c r="E7" s="75" t="s">
        <v>82</v>
      </c>
    </row>
    <row r="8" spans="1:14" s="60" customFormat="1" ht="18" customHeight="1" x14ac:dyDescent="0.35">
      <c r="A8" s="52">
        <v>2013</v>
      </c>
      <c r="B8" s="62">
        <v>3.0727322832955708</v>
      </c>
      <c r="C8" s="56">
        <v>-4.5743967336674851E-2</v>
      </c>
      <c r="D8" s="62" t="s">
        <v>82</v>
      </c>
      <c r="E8" s="75" t="s">
        <v>82</v>
      </c>
      <c r="M8" s="84"/>
      <c r="N8" s="84"/>
    </row>
    <row r="9" spans="1:14" s="60" customFormat="1" ht="18" customHeight="1" x14ac:dyDescent="0.35">
      <c r="A9" s="52">
        <v>2014</v>
      </c>
      <c r="B9" s="102">
        <v>2.8801839505785964</v>
      </c>
      <c r="C9" s="56">
        <v>-6.2663556393680375E-2</v>
      </c>
      <c r="D9" s="102">
        <v>2.8242224104958393</v>
      </c>
      <c r="E9" s="75" t="s">
        <v>82</v>
      </c>
      <c r="M9" s="84"/>
      <c r="N9" s="84"/>
    </row>
    <row r="10" spans="1:14" s="60" customFormat="1" ht="18" customHeight="1" x14ac:dyDescent="0.35">
      <c r="A10" s="52">
        <v>2015</v>
      </c>
      <c r="B10" s="102">
        <v>1.7715901884504606</v>
      </c>
      <c r="C10" s="56">
        <v>-0.38490380515641431</v>
      </c>
      <c r="D10" s="102">
        <v>2.1089905463641303</v>
      </c>
      <c r="E10" s="46">
        <v>-0.25324912849414649</v>
      </c>
      <c r="M10" s="84"/>
      <c r="N10" s="84"/>
    </row>
    <row r="11" spans="1:14" s="60" customFormat="1" ht="18" customHeight="1" x14ac:dyDescent="0.35">
      <c r="A11" s="52">
        <v>2016</v>
      </c>
      <c r="B11" s="102">
        <v>1.4279053011080214</v>
      </c>
      <c r="C11" s="56">
        <v>-0.19399796272469017</v>
      </c>
      <c r="D11" s="102">
        <v>1.8130092214897344</v>
      </c>
      <c r="E11" s="46">
        <v>-0.14034265131470758</v>
      </c>
      <c r="M11" s="84"/>
      <c r="N11" s="84"/>
    </row>
    <row r="12" spans="1:14" s="60" customFormat="1" ht="18" customHeight="1" x14ac:dyDescent="0.35">
      <c r="A12" s="52">
        <v>2017</v>
      </c>
      <c r="B12" s="102">
        <v>1.8102133466781876</v>
      </c>
      <c r="C12" s="56">
        <v>0.26774047639819254</v>
      </c>
      <c r="D12" s="102">
        <v>2.1067205148272401</v>
      </c>
      <c r="E12" s="46">
        <v>0.16200209566290313</v>
      </c>
      <c r="M12" s="84"/>
      <c r="N12" s="84"/>
    </row>
    <row r="13" spans="1:14" s="60" customFormat="1" ht="18" customHeight="1" x14ac:dyDescent="0.35">
      <c r="A13" s="52">
        <v>2018</v>
      </c>
      <c r="B13" s="62">
        <v>2.2156500000000001</v>
      </c>
      <c r="C13" s="56">
        <v>0.22397175121142743</v>
      </c>
      <c r="D13" s="62">
        <v>2.39</v>
      </c>
      <c r="E13" s="46">
        <v>0.13446467302094423</v>
      </c>
    </row>
    <row r="14" spans="1:14" s="60" customFormat="1" ht="18" customHeight="1" thickBot="1" x14ac:dyDescent="0.4">
      <c r="A14" s="66">
        <v>2019</v>
      </c>
      <c r="B14" s="67">
        <v>2.0499999999999998</v>
      </c>
      <c r="C14" s="57">
        <v>-7.4763613386590988E-2</v>
      </c>
      <c r="D14" s="67">
        <v>2.37</v>
      </c>
      <c r="E14" s="55">
        <v>-8.3682008368201055E-3</v>
      </c>
    </row>
    <row r="15" spans="1:14" s="60" customFormat="1" ht="18" customHeight="1" thickTop="1" x14ac:dyDescent="0.35">
      <c r="A15" s="52">
        <v>2020</v>
      </c>
      <c r="B15" s="62">
        <v>1.41</v>
      </c>
      <c r="C15" s="56">
        <v>-0.31219512195121946</v>
      </c>
      <c r="D15" s="62">
        <v>1.73</v>
      </c>
      <c r="E15" s="46">
        <v>-0.27004219409282704</v>
      </c>
    </row>
    <row r="16" spans="1:14" s="60" customFormat="1" ht="18" customHeight="1" x14ac:dyDescent="0.35">
      <c r="A16" s="52">
        <v>2021</v>
      </c>
      <c r="B16" s="62">
        <v>1.55</v>
      </c>
      <c r="C16" s="56">
        <v>9.9290780141844115E-2</v>
      </c>
      <c r="D16" s="62">
        <v>1.74</v>
      </c>
      <c r="E16" s="46">
        <v>5.7803468208093012E-3</v>
      </c>
    </row>
    <row r="17" spans="1:7" s="60" customFormat="1" ht="18" customHeight="1" x14ac:dyDescent="0.35">
      <c r="A17" s="52">
        <v>2022</v>
      </c>
      <c r="B17" s="102">
        <v>1.74</v>
      </c>
      <c r="C17" s="56">
        <v>0.1225806451612903</v>
      </c>
      <c r="D17" s="102">
        <v>1.83</v>
      </c>
      <c r="E17" s="46">
        <v>5.1724137931034475E-2</v>
      </c>
    </row>
    <row r="18" spans="1:7" s="60" customFormat="1" ht="18" customHeight="1" x14ac:dyDescent="0.35">
      <c r="A18" s="52">
        <v>2023</v>
      </c>
      <c r="B18" s="102">
        <v>1.84</v>
      </c>
      <c r="C18" s="56">
        <v>5.7471264367816133E-2</v>
      </c>
      <c r="D18" s="102">
        <v>1.88</v>
      </c>
      <c r="E18" s="46">
        <v>2.7322404371584508E-2</v>
      </c>
    </row>
    <row r="19" spans="1:7" s="60" customFormat="1" ht="18" customHeight="1" x14ac:dyDescent="0.35">
      <c r="A19" s="52">
        <v>2024</v>
      </c>
      <c r="B19" s="56" t="s">
        <v>82</v>
      </c>
      <c r="C19" s="56" t="s">
        <v>82</v>
      </c>
      <c r="D19" s="64" t="s">
        <v>82</v>
      </c>
      <c r="E19" s="65" t="s">
        <v>82</v>
      </c>
    </row>
    <row r="20" spans="1:7" ht="18" customHeight="1" x14ac:dyDescent="0.35">
      <c r="A20" s="52">
        <v>2025</v>
      </c>
      <c r="B20" s="56" t="s">
        <v>82</v>
      </c>
      <c r="C20" s="56" t="s">
        <v>82</v>
      </c>
      <c r="D20" s="64" t="s">
        <v>82</v>
      </c>
      <c r="E20" s="65" t="s">
        <v>82</v>
      </c>
    </row>
    <row r="21" spans="1:7" ht="18" customHeight="1" x14ac:dyDescent="0.35">
      <c r="A21" s="52">
        <v>2026</v>
      </c>
      <c r="B21" s="56" t="s">
        <v>82</v>
      </c>
      <c r="C21" s="56" t="s">
        <v>82</v>
      </c>
      <c r="D21" s="64" t="s">
        <v>82</v>
      </c>
      <c r="E21" s="65" t="s">
        <v>82</v>
      </c>
    </row>
    <row r="22" spans="1:7" ht="18" customHeight="1" x14ac:dyDescent="0.35">
      <c r="A22" s="52">
        <v>2027</v>
      </c>
      <c r="B22" s="56" t="s">
        <v>82</v>
      </c>
      <c r="C22" s="56" t="s">
        <v>82</v>
      </c>
      <c r="D22" s="64" t="s">
        <v>82</v>
      </c>
      <c r="E22" s="65" t="s">
        <v>82</v>
      </c>
    </row>
    <row r="23" spans="1:7" ht="18" customHeight="1" x14ac:dyDescent="0.35">
      <c r="A23" s="52">
        <v>2028</v>
      </c>
      <c r="B23" s="56" t="s">
        <v>82</v>
      </c>
      <c r="C23" s="56" t="s">
        <v>82</v>
      </c>
      <c r="D23" s="64" t="s">
        <v>82</v>
      </c>
      <c r="E23" s="65" t="s">
        <v>82</v>
      </c>
    </row>
    <row r="24" spans="1:7" ht="18" customHeight="1" x14ac:dyDescent="0.35">
      <c r="A24" s="52">
        <v>2029</v>
      </c>
      <c r="B24" s="56" t="s">
        <v>82</v>
      </c>
      <c r="C24" s="56" t="s">
        <v>82</v>
      </c>
      <c r="D24" s="64" t="s">
        <v>82</v>
      </c>
      <c r="E24" s="65" t="s">
        <v>82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219</v>
      </c>
      <c r="D26" s="2"/>
      <c r="E26" s="2"/>
      <c r="F26" s="2"/>
      <c r="G26" s="2"/>
    </row>
    <row r="27" spans="1:7" ht="21.75" customHeight="1" x14ac:dyDescent="0.35">
      <c r="A27" s="30" t="s">
        <v>218</v>
      </c>
      <c r="D27" s="2"/>
      <c r="E27" s="2"/>
      <c r="F27" s="2"/>
      <c r="G27" s="2"/>
    </row>
    <row r="28" spans="1:7" ht="21.75" customHeight="1" x14ac:dyDescent="0.35">
      <c r="A28" s="30" t="s">
        <v>221</v>
      </c>
      <c r="B28" s="1"/>
      <c r="C28" s="1"/>
    </row>
    <row r="29" spans="1:7" ht="21.75" customHeight="1" x14ac:dyDescent="0.35">
      <c r="A29" s="30" t="s">
        <v>220</v>
      </c>
      <c r="B29" s="1"/>
      <c r="C29" s="1"/>
    </row>
    <row r="30" spans="1:7" ht="21.75" customHeight="1" x14ac:dyDescent="0.35">
      <c r="A30" s="227" t="str">
        <f>Headings!F25</f>
        <v>Page 25</v>
      </c>
      <c r="B30" s="218"/>
      <c r="C30" s="218"/>
      <c r="D30" s="218"/>
      <c r="E30" s="225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24" t="str">
        <f>Headings!E24</f>
        <v>June 2020 Retail Gas Forecast</v>
      </c>
      <c r="B1" s="226"/>
      <c r="C1" s="226"/>
      <c r="D1" s="226"/>
      <c r="E1" s="226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37" t="s">
        <v>79</v>
      </c>
      <c r="B4" s="32" t="s">
        <v>84</v>
      </c>
      <c r="C4" s="32" t="s">
        <v>6</v>
      </c>
      <c r="D4" s="35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 t="s">
        <v>142</v>
      </c>
      <c r="B5" s="61">
        <v>3.0456666666666599</v>
      </c>
      <c r="C5" s="41">
        <v>0.10497037126617381</v>
      </c>
      <c r="D5" s="195">
        <v>0</v>
      </c>
      <c r="E5" s="101">
        <v>0</v>
      </c>
    </row>
    <row r="6" spans="1:5" s="53" customFormat="1" ht="18" customHeight="1" x14ac:dyDescent="0.35">
      <c r="A6" s="43" t="s">
        <v>143</v>
      </c>
      <c r="B6" s="62">
        <v>3.3596666666666599</v>
      </c>
      <c r="C6" s="56">
        <v>0.17224936031635019</v>
      </c>
      <c r="D6" s="194">
        <v>0</v>
      </c>
      <c r="E6" s="63">
        <v>0</v>
      </c>
    </row>
    <row r="7" spans="1:5" s="53" customFormat="1" ht="18" customHeight="1" x14ac:dyDescent="0.35">
      <c r="A7" s="43" t="s">
        <v>144</v>
      </c>
      <c r="B7" s="62">
        <v>3.3213333333333299</v>
      </c>
      <c r="C7" s="56">
        <v>0.14239853244668654</v>
      </c>
      <c r="D7" s="194">
        <v>0</v>
      </c>
      <c r="E7" s="63">
        <v>0</v>
      </c>
    </row>
    <row r="8" spans="1:5" s="53" customFormat="1" ht="18" customHeight="1" x14ac:dyDescent="0.35">
      <c r="A8" s="43" t="s">
        <v>145</v>
      </c>
      <c r="B8" s="62">
        <v>3.359</v>
      </c>
      <c r="C8" s="56">
        <v>0.12945527908540688</v>
      </c>
      <c r="D8" s="194">
        <v>0</v>
      </c>
      <c r="E8" s="63">
        <v>0</v>
      </c>
    </row>
    <row r="9" spans="1:5" s="53" customFormat="1" ht="18" customHeight="1" x14ac:dyDescent="0.35">
      <c r="A9" s="43" t="s">
        <v>152</v>
      </c>
      <c r="B9" s="62">
        <v>3.03266666666666</v>
      </c>
      <c r="C9" s="56">
        <v>-4.2683594177519435E-3</v>
      </c>
      <c r="D9" s="194">
        <v>0</v>
      </c>
      <c r="E9" s="63">
        <v>0</v>
      </c>
    </row>
    <row r="10" spans="1:5" s="53" customFormat="1" ht="18" customHeight="1" x14ac:dyDescent="0.35">
      <c r="A10" s="43" t="s">
        <v>153</v>
      </c>
      <c r="B10" s="62">
        <v>3.4740000000000002</v>
      </c>
      <c r="C10" s="56">
        <v>3.4031153884316101E-2</v>
      </c>
      <c r="D10" s="194">
        <v>0</v>
      </c>
      <c r="E10" s="63">
        <v>0</v>
      </c>
    </row>
    <row r="11" spans="1:5" s="53" customFormat="1" ht="18" customHeight="1" x14ac:dyDescent="0.35">
      <c r="A11" s="43" t="s">
        <v>154</v>
      </c>
      <c r="B11" s="62">
        <v>3.3006666666666602</v>
      </c>
      <c r="C11" s="56">
        <v>-6.2224006423132749E-3</v>
      </c>
      <c r="D11" s="194">
        <v>0</v>
      </c>
      <c r="E11" s="63">
        <v>0</v>
      </c>
    </row>
    <row r="12" spans="1:5" s="53" customFormat="1" ht="18" customHeight="1" x14ac:dyDescent="0.35">
      <c r="A12" s="43" t="s">
        <v>155</v>
      </c>
      <c r="B12" s="62">
        <v>3.3406666666666598</v>
      </c>
      <c r="C12" s="56">
        <v>-5.4579736032569492E-3</v>
      </c>
      <c r="D12" s="194">
        <v>0</v>
      </c>
      <c r="E12" s="63">
        <v>0</v>
      </c>
    </row>
    <row r="13" spans="1:5" s="53" customFormat="1" ht="18" customHeight="1" thickBot="1" x14ac:dyDescent="0.4">
      <c r="A13" s="48" t="s">
        <v>214</v>
      </c>
      <c r="B13" s="67">
        <v>3.0859999999999999</v>
      </c>
      <c r="C13" s="57">
        <v>1.758628269949658E-2</v>
      </c>
      <c r="D13" s="206">
        <v>-9.9454603785691376E-3</v>
      </c>
      <c r="E13" s="207">
        <v>-3.1000000000000139E-2</v>
      </c>
    </row>
    <row r="14" spans="1:5" s="53" customFormat="1" ht="18" customHeight="1" thickTop="1" x14ac:dyDescent="0.35">
      <c r="A14" s="43" t="s">
        <v>215</v>
      </c>
      <c r="B14" s="62">
        <v>2.5896666666666599</v>
      </c>
      <c r="C14" s="56">
        <v>-0.25455766647476696</v>
      </c>
      <c r="D14" s="194">
        <v>-0.24462885068295537</v>
      </c>
      <c r="E14" s="63">
        <v>-0.83867007747304001</v>
      </c>
    </row>
    <row r="15" spans="1:5" s="53" customFormat="1" ht="18" customHeight="1" x14ac:dyDescent="0.35">
      <c r="A15" s="43" t="s">
        <v>216</v>
      </c>
      <c r="B15" s="62">
        <v>2.6474413440137399</v>
      </c>
      <c r="C15" s="56">
        <v>-0.1979070862410387</v>
      </c>
      <c r="D15" s="194">
        <v>-0.20782010492636127</v>
      </c>
      <c r="E15" s="63">
        <v>-0.69452852984634017</v>
      </c>
    </row>
    <row r="16" spans="1:5" s="53" customFormat="1" ht="18" customHeight="1" x14ac:dyDescent="0.35">
      <c r="A16" s="43" t="s">
        <v>217</v>
      </c>
      <c r="B16" s="62">
        <v>2.6762920037584301</v>
      </c>
      <c r="C16" s="56">
        <v>-0.1988748741493408</v>
      </c>
      <c r="D16" s="194">
        <v>-0.12750010849184423</v>
      </c>
      <c r="E16" s="63">
        <v>-0.39109176305480986</v>
      </c>
    </row>
    <row r="17" spans="1:5" s="53" customFormat="1" ht="18" customHeight="1" x14ac:dyDescent="0.35">
      <c r="A17" s="43" t="s">
        <v>230</v>
      </c>
      <c r="B17" s="62">
        <v>2.8750684780395699</v>
      </c>
      <c r="C17" s="56">
        <v>-6.8351108865985055E-2</v>
      </c>
      <c r="D17" s="194">
        <v>-3.5712856214696997E-2</v>
      </c>
      <c r="E17" s="63">
        <v>-0.10647959772706006</v>
      </c>
    </row>
    <row r="18" spans="1:5" s="53" customFormat="1" ht="18" customHeight="1" x14ac:dyDescent="0.35">
      <c r="A18" s="43" t="s">
        <v>231</v>
      </c>
      <c r="B18" s="62">
        <v>3.2418791060437799</v>
      </c>
      <c r="C18" s="56">
        <v>0.25185188803338465</v>
      </c>
      <c r="D18" s="194">
        <v>-1.2615530698125377E-2</v>
      </c>
      <c r="E18" s="63">
        <v>-4.1420567826860211E-2</v>
      </c>
    </row>
    <row r="19" spans="1:5" s="53" customFormat="1" ht="18" customHeight="1" x14ac:dyDescent="0.35">
      <c r="A19" s="43" t="s">
        <v>232</v>
      </c>
      <c r="B19" s="62">
        <v>3.2470226230195398</v>
      </c>
      <c r="C19" s="56">
        <v>0.2264757556806849</v>
      </c>
      <c r="D19" s="194">
        <v>-2.0358556682293139E-2</v>
      </c>
      <c r="E19" s="63">
        <v>-6.7478458134190067E-2</v>
      </c>
    </row>
    <row r="20" spans="1:5" s="53" customFormat="1" ht="18" customHeight="1" x14ac:dyDescent="0.35">
      <c r="A20" s="43" t="s">
        <v>233</v>
      </c>
      <c r="B20" s="62">
        <v>3.0694979305200998</v>
      </c>
      <c r="C20" s="56">
        <v>0.14692190770269975</v>
      </c>
      <c r="D20" s="194">
        <v>-5.2101525792689118E-2</v>
      </c>
      <c r="E20" s="63">
        <v>-0.16871588039145013</v>
      </c>
    </row>
    <row r="21" spans="1:5" s="53" customFormat="1" ht="18" customHeight="1" x14ac:dyDescent="0.35">
      <c r="A21" s="43" t="s">
        <v>249</v>
      </c>
      <c r="B21" s="62">
        <v>3.2754492440662699</v>
      </c>
      <c r="C21" s="56">
        <v>0.13925955819310043</v>
      </c>
      <c r="D21" s="194">
        <v>4.3477076753249522E-2</v>
      </c>
      <c r="E21" s="63">
        <v>0.1364734897950397</v>
      </c>
    </row>
    <row r="22" spans="1:5" s="53" customFormat="1" ht="18" customHeight="1" x14ac:dyDescent="0.35">
      <c r="A22" s="43" t="s">
        <v>250</v>
      </c>
      <c r="B22" s="62">
        <v>3.6955469342413099</v>
      </c>
      <c r="C22" s="56">
        <v>0.13993977361825882</v>
      </c>
      <c r="D22" s="194">
        <v>6.6596805410326754E-2</v>
      </c>
      <c r="E22" s="63">
        <v>0.23074475642153969</v>
      </c>
    </row>
    <row r="23" spans="1:5" s="53" customFormat="1" ht="18" customHeight="1" x14ac:dyDescent="0.35">
      <c r="A23" s="43" t="s">
        <v>251</v>
      </c>
      <c r="B23" s="62">
        <v>3.7177773177015498</v>
      </c>
      <c r="C23" s="56">
        <v>0.14498041724274646</v>
      </c>
      <c r="D23" s="194">
        <v>7.9560125025158301E-2</v>
      </c>
      <c r="E23" s="63">
        <v>0.27398828592815994</v>
      </c>
    </row>
    <row r="24" spans="1:5" s="53" customFormat="1" ht="18" customHeight="1" x14ac:dyDescent="0.35">
      <c r="A24" s="43" t="s">
        <v>252</v>
      </c>
      <c r="B24" s="62">
        <v>3.4662570698826198</v>
      </c>
      <c r="C24" s="56">
        <v>0.12925864370766749</v>
      </c>
      <c r="D24" s="194">
        <v>3.9717137700889582E-2</v>
      </c>
      <c r="E24" s="63">
        <v>0.13241083017601962</v>
      </c>
    </row>
    <row r="25" spans="1:5" s="53" customFormat="1" ht="18" customHeight="1" x14ac:dyDescent="0.35">
      <c r="A25" s="43"/>
      <c r="B25" s="98"/>
      <c r="C25" s="45"/>
      <c r="D25" s="162"/>
      <c r="E25" s="163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126</v>
      </c>
      <c r="B27" s="3"/>
    </row>
    <row r="28" spans="1:5" ht="21.75" customHeight="1" x14ac:dyDescent="0.35">
      <c r="A28" s="30" t="s">
        <v>210</v>
      </c>
      <c r="B28" s="3"/>
      <c r="C28" s="3"/>
    </row>
    <row r="29" spans="1:5" ht="21.75" customHeight="1" x14ac:dyDescent="0.35">
      <c r="A29" s="117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27" t="str">
        <f>Headings!F24</f>
        <v>Page 24</v>
      </c>
      <c r="B31" s="218"/>
      <c r="C31" s="218"/>
      <c r="D31" s="218"/>
      <c r="E31" s="225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topLeftCell="A4"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3.4" x14ac:dyDescent="0.35">
      <c r="A1" s="224" t="str">
        <f>Headings!E26</f>
        <v>June 2020 Recorded Documents Forecast</v>
      </c>
      <c r="B1" s="225"/>
      <c r="C1" s="225"/>
      <c r="D1" s="225"/>
      <c r="E1" s="225"/>
    </row>
    <row r="2" spans="1:8" ht="21.75" customHeight="1" x14ac:dyDescent="0.35">
      <c r="A2" s="224" t="s">
        <v>88</v>
      </c>
      <c r="B2" s="225"/>
      <c r="C2" s="225"/>
      <c r="D2" s="225"/>
      <c r="E2" s="225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Headings!F51</f>
        <v># Change from March2020 Forecast</v>
      </c>
    </row>
    <row r="5" spans="1:8" s="53" customFormat="1" ht="18" customHeight="1" x14ac:dyDescent="0.35">
      <c r="A5" s="38">
        <v>2010</v>
      </c>
      <c r="B5" s="178">
        <v>516731.99999999802</v>
      </c>
      <c r="C5" s="78" t="s">
        <v>82</v>
      </c>
      <c r="D5" s="41">
        <v>0</v>
      </c>
      <c r="E5" s="197">
        <v>0</v>
      </c>
      <c r="G5" s="128"/>
    </row>
    <row r="6" spans="1:8" s="53" customFormat="1" ht="18" customHeight="1" x14ac:dyDescent="0.35">
      <c r="A6" s="43">
        <v>2011</v>
      </c>
      <c r="B6" s="180">
        <v>479542.99999999802</v>
      </c>
      <c r="C6" s="56">
        <v>-7.1969609004281065E-2</v>
      </c>
      <c r="D6" s="56">
        <v>0</v>
      </c>
      <c r="E6" s="198">
        <v>0</v>
      </c>
      <c r="G6" s="128"/>
    </row>
    <row r="7" spans="1:8" s="53" customFormat="1" ht="18" customHeight="1" x14ac:dyDescent="0.35">
      <c r="A7" s="43">
        <v>2012</v>
      </c>
      <c r="B7" s="180">
        <v>572642.99999999907</v>
      </c>
      <c r="C7" s="56">
        <v>0.19414317381340451</v>
      </c>
      <c r="D7" s="56">
        <v>0</v>
      </c>
      <c r="E7" s="198">
        <v>0</v>
      </c>
      <c r="G7" s="128"/>
    </row>
    <row r="8" spans="1:8" s="53" customFormat="1" ht="18" customHeight="1" x14ac:dyDescent="0.35">
      <c r="A8" s="43">
        <v>2013</v>
      </c>
      <c r="B8" s="180">
        <v>589799</v>
      </c>
      <c r="C8" s="56">
        <v>2.9959328936180141E-2</v>
      </c>
      <c r="D8" s="56">
        <v>0</v>
      </c>
      <c r="E8" s="198">
        <v>0</v>
      </c>
      <c r="G8" s="128"/>
    </row>
    <row r="9" spans="1:8" s="53" customFormat="1" ht="18" customHeight="1" x14ac:dyDescent="0.35">
      <c r="A9" s="43">
        <v>2014</v>
      </c>
      <c r="B9" s="180">
        <v>436692.99999999889</v>
      </c>
      <c r="C9" s="56">
        <v>-0.2595901315532938</v>
      </c>
      <c r="D9" s="56">
        <v>0</v>
      </c>
      <c r="E9" s="198">
        <v>0</v>
      </c>
      <c r="G9" s="128"/>
    </row>
    <row r="10" spans="1:8" s="53" customFormat="1" ht="18" customHeight="1" x14ac:dyDescent="0.35">
      <c r="A10" s="43">
        <v>2015</v>
      </c>
      <c r="B10" s="180">
        <v>513348.99999999802</v>
      </c>
      <c r="C10" s="56">
        <v>0.17553750575346827</v>
      </c>
      <c r="D10" s="56">
        <v>0</v>
      </c>
      <c r="E10" s="198">
        <v>0</v>
      </c>
      <c r="G10" s="128"/>
    </row>
    <row r="11" spans="1:8" s="53" customFormat="1" ht="18" customHeight="1" x14ac:dyDescent="0.35">
      <c r="A11" s="43">
        <v>2016</v>
      </c>
      <c r="B11" s="180">
        <v>532499.99999999802</v>
      </c>
      <c r="C11" s="56">
        <v>3.7306004297271489E-2</v>
      </c>
      <c r="D11" s="56">
        <v>0</v>
      </c>
      <c r="E11" s="198">
        <v>0</v>
      </c>
      <c r="G11" s="128"/>
    </row>
    <row r="12" spans="1:8" s="53" customFormat="1" ht="18" customHeight="1" x14ac:dyDescent="0.35">
      <c r="A12" s="43">
        <v>2017</v>
      </c>
      <c r="B12" s="180">
        <v>491768.99999999901</v>
      </c>
      <c r="C12" s="56">
        <v>-7.6490140845068888E-2</v>
      </c>
      <c r="D12" s="56">
        <v>0</v>
      </c>
      <c r="E12" s="198">
        <v>0</v>
      </c>
      <c r="G12" s="128"/>
    </row>
    <row r="13" spans="1:8" s="53" customFormat="1" ht="18" customHeight="1" x14ac:dyDescent="0.35">
      <c r="A13" s="43">
        <v>2018</v>
      </c>
      <c r="B13" s="180">
        <v>421397.99999999697</v>
      </c>
      <c r="C13" s="56">
        <v>-0.14309767390787576</v>
      </c>
      <c r="D13" s="56">
        <v>0</v>
      </c>
      <c r="E13" s="198">
        <v>0</v>
      </c>
      <c r="H13" s="128"/>
    </row>
    <row r="14" spans="1:8" s="53" customFormat="1" ht="18" customHeight="1" thickBot="1" x14ac:dyDescent="0.4">
      <c r="A14" s="43">
        <v>2019</v>
      </c>
      <c r="B14" s="180">
        <v>440934</v>
      </c>
      <c r="C14" s="56">
        <v>4.6359973231963947E-2</v>
      </c>
      <c r="D14" s="56">
        <v>0</v>
      </c>
      <c r="E14" s="198">
        <v>0</v>
      </c>
      <c r="H14" s="128"/>
    </row>
    <row r="15" spans="1:8" s="53" customFormat="1" ht="18" customHeight="1" thickTop="1" x14ac:dyDescent="0.35">
      <c r="A15" s="142">
        <v>2020</v>
      </c>
      <c r="B15" s="181">
        <v>473836.53247688606</v>
      </c>
      <c r="C15" s="179">
        <v>7.4620084812888177E-2</v>
      </c>
      <c r="D15" s="179">
        <v>1.6146214354753052E-2</v>
      </c>
      <c r="E15" s="199">
        <v>7529.0997638000408</v>
      </c>
      <c r="H15" s="128"/>
    </row>
    <row r="16" spans="1:8" s="53" customFormat="1" ht="18" customHeight="1" x14ac:dyDescent="0.35">
      <c r="A16" s="43">
        <v>2021</v>
      </c>
      <c r="B16" s="180">
        <v>443887.39492510201</v>
      </c>
      <c r="C16" s="56">
        <v>-6.3205632109518683E-2</v>
      </c>
      <c r="D16" s="56">
        <v>-6.8057668540857486E-2</v>
      </c>
      <c r="E16" s="198">
        <v>-32416.105775533943</v>
      </c>
      <c r="H16" s="128"/>
    </row>
    <row r="17" spans="1:8" s="53" customFormat="1" ht="18" customHeight="1" x14ac:dyDescent="0.35">
      <c r="A17" s="43">
        <v>2022</v>
      </c>
      <c r="B17" s="180">
        <v>449594.77227275498</v>
      </c>
      <c r="C17" s="56">
        <v>1.2857714395372755E-2</v>
      </c>
      <c r="D17" s="56">
        <v>-7.3161904178805637E-2</v>
      </c>
      <c r="E17" s="198">
        <v>-35489.703969458991</v>
      </c>
      <c r="H17" s="128"/>
    </row>
    <row r="18" spans="1:8" s="53" customFormat="1" ht="18" customHeight="1" x14ac:dyDescent="0.35">
      <c r="A18" s="43">
        <v>2023</v>
      </c>
      <c r="B18" s="180">
        <v>459529.67772137304</v>
      </c>
      <c r="C18" s="56">
        <v>2.2097466566161073E-2</v>
      </c>
      <c r="D18" s="56">
        <v>-5.72769896603047E-2</v>
      </c>
      <c r="E18" s="198">
        <v>-27919.628894987982</v>
      </c>
      <c r="H18" s="128"/>
    </row>
    <row r="19" spans="1:8" s="53" customFormat="1" ht="18" customHeight="1" x14ac:dyDescent="0.35">
      <c r="A19" s="43">
        <v>2024</v>
      </c>
      <c r="B19" s="180">
        <v>465059.531335879</v>
      </c>
      <c r="C19" s="56">
        <v>1.2033724659365586E-2</v>
      </c>
      <c r="D19" s="56">
        <v>-5.4036284103970544E-2</v>
      </c>
      <c r="E19" s="198">
        <v>-26565.594999298046</v>
      </c>
      <c r="H19" s="128"/>
    </row>
    <row r="20" spans="1:8" s="53" customFormat="1" ht="18" customHeight="1" x14ac:dyDescent="0.35">
      <c r="A20" s="43">
        <v>2025</v>
      </c>
      <c r="B20" s="180">
        <v>470103.30981505604</v>
      </c>
      <c r="C20" s="56">
        <v>1.0845446957487015E-2</v>
      </c>
      <c r="D20" s="56">
        <v>-5.4035177908911769E-2</v>
      </c>
      <c r="E20" s="198">
        <v>-26853.129617729923</v>
      </c>
      <c r="H20" s="128"/>
    </row>
    <row r="21" spans="1:8" s="53" customFormat="1" ht="18" customHeight="1" x14ac:dyDescent="0.35">
      <c r="A21" s="43">
        <v>2026</v>
      </c>
      <c r="B21" s="180">
        <v>475626.91226993402</v>
      </c>
      <c r="C21" s="56">
        <v>1.1749762955404419E-2</v>
      </c>
      <c r="D21" s="56">
        <v>-4.8328481393998146E-2</v>
      </c>
      <c r="E21" s="198">
        <v>-24153.634873714007</v>
      </c>
      <c r="H21" s="128"/>
    </row>
    <row r="22" spans="1:8" s="53" customFormat="1" ht="18" customHeight="1" x14ac:dyDescent="0.35">
      <c r="A22" s="43">
        <v>2027</v>
      </c>
      <c r="B22" s="180">
        <v>475944.67845812795</v>
      </c>
      <c r="C22" s="56">
        <v>6.6809968064540648E-4</v>
      </c>
      <c r="D22" s="56">
        <v>-5.0282573907292516E-2</v>
      </c>
      <c r="E22" s="198">
        <v>-25198.783146280039</v>
      </c>
      <c r="H22" s="128"/>
    </row>
    <row r="23" spans="1:8" s="53" customFormat="1" ht="18" customHeight="1" x14ac:dyDescent="0.35">
      <c r="A23" s="43">
        <v>2028</v>
      </c>
      <c r="B23" s="180">
        <v>479378.75178145303</v>
      </c>
      <c r="C23" s="56">
        <v>7.2152783269898713E-3</v>
      </c>
      <c r="D23" s="56">
        <v>-4.7964647547994677E-2</v>
      </c>
      <c r="E23" s="198">
        <v>-24151.658666849951</v>
      </c>
      <c r="G23" s="177"/>
      <c r="H23" s="128"/>
    </row>
    <row r="24" spans="1:8" s="53" customFormat="1" ht="18" customHeight="1" x14ac:dyDescent="0.35">
      <c r="A24" s="43">
        <v>2029</v>
      </c>
      <c r="B24" s="180">
        <v>483101.83535117004</v>
      </c>
      <c r="C24" s="56">
        <v>7.7664759981150855E-3</v>
      </c>
      <c r="D24" s="56">
        <v>-4.586667620802809E-2</v>
      </c>
      <c r="E24" s="198">
        <v>-23223.45829982491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58</v>
      </c>
      <c r="B26" s="30"/>
      <c r="C26" s="30"/>
      <c r="G26" s="128"/>
    </row>
    <row r="27" spans="1:8" ht="21.75" customHeight="1" x14ac:dyDescent="0.35">
      <c r="A27" s="119"/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Headings!F26</f>
        <v>Page 26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7" customWidth="1"/>
    <col min="2" max="2" width="20.7265625" style="107" customWidth="1"/>
    <col min="3" max="3" width="10.7265625" style="107" customWidth="1"/>
    <col min="4" max="5" width="17.7265625" style="108" customWidth="1"/>
    <col min="6" max="16384" width="10.7265625" style="108"/>
  </cols>
  <sheetData>
    <row r="1" spans="1:8" ht="23.4" x14ac:dyDescent="0.35">
      <c r="A1" s="224" t="str">
        <f>Headings!E27</f>
        <v>June 2020 Gambling Tax Forecast</v>
      </c>
      <c r="B1" s="225"/>
      <c r="C1" s="225"/>
      <c r="D1" s="225"/>
      <c r="E1" s="225"/>
    </row>
    <row r="2" spans="1:8" ht="21.75" customHeight="1" x14ac:dyDescent="0.35">
      <c r="A2" s="224" t="s">
        <v>88</v>
      </c>
      <c r="B2" s="225"/>
      <c r="C2" s="225"/>
      <c r="D2" s="225"/>
      <c r="E2" s="225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8" s="53" customFormat="1" ht="18" customHeight="1" x14ac:dyDescent="0.35">
      <c r="A5" s="38">
        <v>2010</v>
      </c>
      <c r="B5" s="39">
        <v>3123193.0600000005</v>
      </c>
      <c r="C5" s="74" t="s">
        <v>82</v>
      </c>
      <c r="D5" s="51">
        <v>0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2405747.1</v>
      </c>
      <c r="C6" s="45">
        <v>-0.22971553349955265</v>
      </c>
      <c r="D6" s="46">
        <v>0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1826238.15</v>
      </c>
      <c r="C7" s="45">
        <v>-0.24088523269964668</v>
      </c>
      <c r="D7" s="4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2102641.6899999995</v>
      </c>
      <c r="C8" s="46">
        <v>0.15135131198524121</v>
      </c>
      <c r="D8" s="4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2521819.6599999997</v>
      </c>
      <c r="C9" s="45">
        <v>0.19935777550382361</v>
      </c>
      <c r="D9" s="4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2437669.41</v>
      </c>
      <c r="C10" s="45">
        <v>-3.3368861118324156E-2</v>
      </c>
      <c r="D10" s="4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2609974.0699999998</v>
      </c>
      <c r="C11" s="45">
        <v>7.0684178622892002E-2</v>
      </c>
      <c r="D11" s="4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2731608.1999999997</v>
      </c>
      <c r="C12" s="45">
        <v>4.6603577942825991E-2</v>
      </c>
      <c r="D12" s="4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2313241.1899999995</v>
      </c>
      <c r="C13" s="45">
        <v>-0.15315776618330557</v>
      </c>
      <c r="D13" s="46">
        <v>0</v>
      </c>
      <c r="E13" s="47">
        <v>0</v>
      </c>
      <c r="H13" s="128"/>
    </row>
    <row r="14" spans="1:8" s="53" customFormat="1" ht="18" customHeight="1" thickBot="1" x14ac:dyDescent="0.4">
      <c r="A14" s="48">
        <v>2019</v>
      </c>
      <c r="B14" s="49">
        <v>2486780.3599999994</v>
      </c>
      <c r="C14" s="50">
        <v>7.5019920426023567E-2</v>
      </c>
      <c r="D14" s="55">
        <v>0</v>
      </c>
      <c r="E14" s="77">
        <v>0</v>
      </c>
      <c r="H14" s="128"/>
    </row>
    <row r="15" spans="1:8" s="53" customFormat="1" ht="18" customHeight="1" thickTop="1" x14ac:dyDescent="0.35">
      <c r="A15" s="43">
        <v>2020</v>
      </c>
      <c r="B15" s="44">
        <v>1159214.063563307</v>
      </c>
      <c r="C15" s="45">
        <v>-0.53384943752599545</v>
      </c>
      <c r="D15" s="46">
        <v>-0.5101600565712181</v>
      </c>
      <c r="E15" s="47">
        <v>-1207301.936436693</v>
      </c>
      <c r="H15" s="128"/>
    </row>
    <row r="16" spans="1:8" s="53" customFormat="1" ht="18" customHeight="1" x14ac:dyDescent="0.35">
      <c r="A16" s="43">
        <v>2021</v>
      </c>
      <c r="B16" s="44">
        <v>1786029.9232758349</v>
      </c>
      <c r="C16" s="45">
        <v>0.54072485782803481</v>
      </c>
      <c r="D16" s="46">
        <v>-0.29046039334541418</v>
      </c>
      <c r="E16" s="47">
        <v>-731137.415270356</v>
      </c>
      <c r="H16" s="128"/>
    </row>
    <row r="17" spans="1:8" s="53" customFormat="1" ht="18" customHeight="1" x14ac:dyDescent="0.35">
      <c r="A17" s="43">
        <v>2022</v>
      </c>
      <c r="B17" s="44">
        <v>2232975.762744308</v>
      </c>
      <c r="C17" s="45">
        <v>0.25024543746093042</v>
      </c>
      <c r="D17" s="46">
        <v>-0.10914675820666919</v>
      </c>
      <c r="E17" s="47">
        <v>-273582.73419646686</v>
      </c>
      <c r="H17" s="128"/>
    </row>
    <row r="18" spans="1:8" s="53" customFormat="1" ht="18" customHeight="1" x14ac:dyDescent="0.35">
      <c r="A18" s="43">
        <v>2023</v>
      </c>
      <c r="B18" s="44">
        <v>2445306.8886343064</v>
      </c>
      <c r="C18" s="45">
        <v>9.508886277791273E-2</v>
      </c>
      <c r="D18" s="46">
        <v>-1.6260400096541505E-2</v>
      </c>
      <c r="E18" s="47">
        <v>-40418.895784946624</v>
      </c>
      <c r="H18" s="128"/>
    </row>
    <row r="19" spans="1:8" s="53" customFormat="1" ht="18" customHeight="1" x14ac:dyDescent="0.35">
      <c r="A19" s="43">
        <v>2024</v>
      </c>
      <c r="B19" s="44">
        <v>2037294.2671061873</v>
      </c>
      <c r="C19" s="45">
        <v>-0.16685538466543659</v>
      </c>
      <c r="D19" s="46">
        <v>-3.1018758316176287E-2</v>
      </c>
      <c r="E19" s="47">
        <v>-65217.29809803539</v>
      </c>
      <c r="H19" s="128"/>
    </row>
    <row r="20" spans="1:8" s="53" customFormat="1" ht="18" customHeight="1" x14ac:dyDescent="0.35">
      <c r="A20" s="43">
        <v>2025</v>
      </c>
      <c r="B20" s="44">
        <v>193667.64459064614</v>
      </c>
      <c r="C20" s="45">
        <v>-0.9049387966590926</v>
      </c>
      <c r="D20" s="46">
        <v>-4.1930394668142856E-2</v>
      </c>
      <c r="E20" s="47">
        <v>-8475.9611691497266</v>
      </c>
      <c r="H20" s="128"/>
    </row>
    <row r="21" spans="1:8" s="53" customFormat="1" ht="18" customHeight="1" x14ac:dyDescent="0.35">
      <c r="A21" s="43">
        <v>2026</v>
      </c>
      <c r="B21" s="44">
        <v>143141.19016901311</v>
      </c>
      <c r="C21" s="45">
        <v>-0.26089259529350106</v>
      </c>
      <c r="D21" s="46">
        <v>-2.0003633317869141E-2</v>
      </c>
      <c r="E21" s="47">
        <v>-2921.7903026706481</v>
      </c>
      <c r="H21" s="128"/>
    </row>
    <row r="22" spans="1:8" s="53" customFormat="1" ht="18" customHeight="1" x14ac:dyDescent="0.35">
      <c r="A22" s="43">
        <v>2027</v>
      </c>
      <c r="B22" s="44">
        <v>127187.65525424694</v>
      </c>
      <c r="C22" s="45">
        <v>-0.11145313865232731</v>
      </c>
      <c r="D22" s="46">
        <v>1.2977507043733238E-2</v>
      </c>
      <c r="E22" s="47">
        <v>1629.4327173709316</v>
      </c>
      <c r="H22" s="128"/>
    </row>
    <row r="23" spans="1:8" s="53" customFormat="1" ht="18" customHeight="1" x14ac:dyDescent="0.35">
      <c r="A23" s="43">
        <v>2028</v>
      </c>
      <c r="B23" s="44">
        <v>123116.47026021665</v>
      </c>
      <c r="C23" s="45">
        <v>-3.200927783354468E-2</v>
      </c>
      <c r="D23" s="46">
        <v>4.244157958912198E-2</v>
      </c>
      <c r="E23" s="47">
        <v>5012.5182778494782</v>
      </c>
      <c r="G23" s="108"/>
      <c r="H23" s="128"/>
    </row>
    <row r="24" spans="1:8" s="53" customFormat="1" ht="18" customHeight="1" x14ac:dyDescent="0.35">
      <c r="A24" s="43">
        <v>2029</v>
      </c>
      <c r="B24" s="44">
        <v>125360.85296922363</v>
      </c>
      <c r="C24" s="45">
        <v>1.8229751911042369E-2</v>
      </c>
      <c r="D24" s="46">
        <v>5.9823378211003586E-2</v>
      </c>
      <c r="E24" s="47">
        <v>7076.1882349596272</v>
      </c>
      <c r="G24" s="173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121</v>
      </c>
      <c r="B26" s="30"/>
      <c r="C26" s="30"/>
      <c r="G26" s="128"/>
    </row>
    <row r="27" spans="1:8" ht="21.75" customHeight="1" x14ac:dyDescent="0.35">
      <c r="A27" s="119" t="s">
        <v>229</v>
      </c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Headings!F27</f>
        <v>Page 27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3.4" x14ac:dyDescent="0.35">
      <c r="A1" s="224" t="str">
        <f>Headings!E28</f>
        <v>June 2020 E-911 Tax Forecast</v>
      </c>
      <c r="B1" s="225"/>
      <c r="C1" s="225"/>
      <c r="D1" s="225"/>
      <c r="E1" s="225"/>
    </row>
    <row r="2" spans="1:8" ht="21.75" customHeight="1" x14ac:dyDescent="0.35">
      <c r="A2" s="224" t="s">
        <v>88</v>
      </c>
      <c r="B2" s="225"/>
      <c r="C2" s="225"/>
      <c r="D2" s="225"/>
      <c r="E2" s="225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8" s="53" customFormat="1" ht="18" customHeight="1" x14ac:dyDescent="0.35">
      <c r="A5" s="38">
        <v>2010</v>
      </c>
      <c r="B5" s="39">
        <v>0</v>
      </c>
      <c r="C5" s="78" t="s">
        <v>82</v>
      </c>
      <c r="D5" s="78" t="s">
        <v>82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0</v>
      </c>
      <c r="C6" s="87" t="s">
        <v>82</v>
      </c>
      <c r="D6" s="87" t="s">
        <v>82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23736718.556170613</v>
      </c>
      <c r="C7" s="87" t="s">
        <v>82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23317377.920000002</v>
      </c>
      <c r="C8" s="56">
        <v>-1.766632717906147E-2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24453879</v>
      </c>
      <c r="C9" s="56">
        <v>4.8740518076227923E-2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23082630</v>
      </c>
      <c r="C10" s="56">
        <v>-5.607490737972487E-2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23228850</v>
      </c>
      <c r="C11" s="56">
        <v>6.3346334451490627E-3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24263242</v>
      </c>
      <c r="C12" s="56">
        <v>4.4530486873004982E-2</v>
      </c>
      <c r="D12" s="5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24268746.920000002</v>
      </c>
      <c r="C13" s="56">
        <v>2.2688311809293538E-4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3">
        <v>2019</v>
      </c>
      <c r="B14" s="44">
        <v>24438615</v>
      </c>
      <c r="C14" s="56">
        <v>6.999458215125598E-3</v>
      </c>
      <c r="D14" s="56">
        <v>0</v>
      </c>
      <c r="E14" s="47">
        <v>0</v>
      </c>
      <c r="H14" s="128"/>
    </row>
    <row r="15" spans="1:8" s="53" customFormat="1" ht="18" customHeight="1" thickTop="1" x14ac:dyDescent="0.35">
      <c r="A15" s="142">
        <v>2020</v>
      </c>
      <c r="B15" s="140">
        <v>24251087.35775692</v>
      </c>
      <c r="C15" s="179">
        <v>-7.6734152996428273E-3</v>
      </c>
      <c r="D15" s="179">
        <v>-7.0532117978863162E-3</v>
      </c>
      <c r="E15" s="141">
        <v>-172263.06333395094</v>
      </c>
      <c r="H15" s="128"/>
    </row>
    <row r="16" spans="1:8" s="53" customFormat="1" ht="18" customHeight="1" x14ac:dyDescent="0.35">
      <c r="A16" s="43">
        <v>2021</v>
      </c>
      <c r="B16" s="44">
        <v>24344260.44454911</v>
      </c>
      <c r="C16" s="56">
        <v>3.8420168719728309E-3</v>
      </c>
      <c r="D16" s="56">
        <v>-1.2234492705164191E-2</v>
      </c>
      <c r="E16" s="47">
        <v>-301528.72784264013</v>
      </c>
      <c r="H16" s="128"/>
    </row>
    <row r="17" spans="1:8" s="53" customFormat="1" ht="18" customHeight="1" x14ac:dyDescent="0.35">
      <c r="A17" s="43">
        <v>2022</v>
      </c>
      <c r="B17" s="44">
        <v>24459180.000046127</v>
      </c>
      <c r="C17" s="56">
        <v>4.7206016284115915E-3</v>
      </c>
      <c r="D17" s="56">
        <v>-1.7403451049016638E-2</v>
      </c>
      <c r="E17" s="47">
        <v>-433213.55268786475</v>
      </c>
      <c r="H17" s="128"/>
    </row>
    <row r="18" spans="1:8" s="53" customFormat="1" ht="18" customHeight="1" x14ac:dyDescent="0.35">
      <c r="A18" s="43">
        <v>2023</v>
      </c>
      <c r="B18" s="44">
        <v>24528555.392181888</v>
      </c>
      <c r="C18" s="56">
        <v>2.8363744056680851E-3</v>
      </c>
      <c r="D18" s="56">
        <v>-1.8886149190910473E-2</v>
      </c>
      <c r="E18" s="47">
        <v>-472167.38015902415</v>
      </c>
      <c r="H18" s="128"/>
    </row>
    <row r="19" spans="1:8" s="53" customFormat="1" ht="18" customHeight="1" x14ac:dyDescent="0.35">
      <c r="A19" s="43">
        <v>2024</v>
      </c>
      <c r="B19" s="44">
        <v>24650218.85514456</v>
      </c>
      <c r="C19" s="56">
        <v>4.9600745342488484E-3</v>
      </c>
      <c r="D19" s="56">
        <v>-1.6306671554500385E-2</v>
      </c>
      <c r="E19" s="47">
        <v>-408626.35843287036</v>
      </c>
      <c r="H19" s="128"/>
    </row>
    <row r="20" spans="1:8" s="53" customFormat="1" ht="18" customHeight="1" x14ac:dyDescent="0.35">
      <c r="A20" s="43">
        <v>2025</v>
      </c>
      <c r="B20" s="44">
        <v>24787472.030390199</v>
      </c>
      <c r="C20" s="56">
        <v>5.5680306958814096E-3</v>
      </c>
      <c r="D20" s="56">
        <v>-1.1069512680106586E-2</v>
      </c>
      <c r="E20" s="47">
        <v>-277456.54468779266</v>
      </c>
      <c r="H20" s="128"/>
    </row>
    <row r="21" spans="1:8" s="53" customFormat="1" ht="18" customHeight="1" x14ac:dyDescent="0.35">
      <c r="A21" s="43">
        <v>2026</v>
      </c>
      <c r="B21" s="44">
        <v>24851059.065064147</v>
      </c>
      <c r="C21" s="56">
        <v>2.5652892152934204E-3</v>
      </c>
      <c r="D21" s="56">
        <v>-1.0359256625922186E-2</v>
      </c>
      <c r="E21" s="47">
        <v>-260133.2857449241</v>
      </c>
      <c r="H21" s="128"/>
    </row>
    <row r="22" spans="1:8" s="53" customFormat="1" ht="18" customHeight="1" x14ac:dyDescent="0.35">
      <c r="A22" s="43">
        <v>2027</v>
      </c>
      <c r="B22" s="44">
        <v>24896174.322243299</v>
      </c>
      <c r="C22" s="56">
        <v>1.8154259366183201E-3</v>
      </c>
      <c r="D22" s="56">
        <v>-1.1575585842644065E-2</v>
      </c>
      <c r="E22" s="47">
        <v>-291562.81339554116</v>
      </c>
      <c r="H22" s="128"/>
    </row>
    <row r="23" spans="1:8" s="53" customFormat="1" ht="18" customHeight="1" x14ac:dyDescent="0.35">
      <c r="A23" s="43">
        <v>2028</v>
      </c>
      <c r="B23" s="44">
        <v>24966027.622985348</v>
      </c>
      <c r="C23" s="56">
        <v>2.8057845288960159E-3</v>
      </c>
      <c r="D23" s="56">
        <v>-1.1716525046566506E-2</v>
      </c>
      <c r="E23" s="47">
        <v>-295982.97995598987</v>
      </c>
      <c r="G23" s="177"/>
      <c r="H23" s="128"/>
    </row>
    <row r="24" spans="1:8" s="53" customFormat="1" ht="18" customHeight="1" x14ac:dyDescent="0.35">
      <c r="A24" s="43">
        <v>2029</v>
      </c>
      <c r="B24" s="44">
        <v>25046275.61108999</v>
      </c>
      <c r="C24" s="56">
        <v>3.2142874035259172E-3</v>
      </c>
      <c r="D24" s="56">
        <v>-1.184474755224596E-2</v>
      </c>
      <c r="E24" s="47">
        <v>-300222.87591192126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54" t="s">
        <v>151</v>
      </c>
      <c r="B26" s="30"/>
      <c r="C26" s="30"/>
      <c r="G26" s="128"/>
    </row>
    <row r="27" spans="1:8" ht="21.75" customHeight="1" x14ac:dyDescent="0.35">
      <c r="A27" s="30" t="s">
        <v>238</v>
      </c>
      <c r="B27" s="3"/>
      <c r="C27" s="3"/>
      <c r="G27" s="128"/>
    </row>
    <row r="28" spans="1:8" ht="21.75" customHeight="1" x14ac:dyDescent="0.35">
      <c r="A28" s="72" t="s">
        <v>175</v>
      </c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Headings!F28</f>
        <v>Page 28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0.399999999999999" x14ac:dyDescent="0.35">
      <c r="A1" s="231" t="str">
        <f>Headings!E29</f>
        <v>June 2020 Penalties and Interest on Delinquent Property Taxes Forecast</v>
      </c>
      <c r="B1" s="232"/>
      <c r="C1" s="232"/>
      <c r="D1" s="232"/>
      <c r="E1" s="232"/>
    </row>
    <row r="2" spans="1:8" ht="21.75" customHeight="1" x14ac:dyDescent="0.35">
      <c r="A2" s="224" t="s">
        <v>88</v>
      </c>
      <c r="B2" s="225"/>
      <c r="C2" s="225"/>
      <c r="D2" s="225"/>
      <c r="E2" s="225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8" s="53" customFormat="1" ht="18" customHeight="1" x14ac:dyDescent="0.35">
      <c r="A5" s="38">
        <v>2010</v>
      </c>
      <c r="B5" s="39">
        <v>21327704.129999969</v>
      </c>
      <c r="C5" s="78" t="s">
        <v>82</v>
      </c>
      <c r="D5" s="41">
        <v>0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21889467.019999981</v>
      </c>
      <c r="C6" s="56">
        <v>2.633958566641148E-2</v>
      </c>
      <c r="D6" s="56">
        <v>0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21475855.979999989</v>
      </c>
      <c r="C7" s="56">
        <v>-1.8895436769752472E-2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20868553</v>
      </c>
      <c r="C8" s="56">
        <v>-2.8278406251446175E-2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20992713.189999968</v>
      </c>
      <c r="C9" s="56">
        <v>5.9496310069973024E-3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20035786.429999992</v>
      </c>
      <c r="C10" s="56">
        <v>-4.5583758104017491E-2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17563229.40999997</v>
      </c>
      <c r="C11" s="56">
        <v>-0.12340703613699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19839056.089999989</v>
      </c>
      <c r="C12" s="56">
        <v>0.12957905558668115</v>
      </c>
      <c r="D12" s="5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20836238.569999989</v>
      </c>
      <c r="C13" s="56">
        <v>5.0263605056423799E-2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3">
        <v>2019</v>
      </c>
      <c r="B14" s="44">
        <v>21270217.999999989</v>
      </c>
      <c r="C14" s="56">
        <v>2.082810813199476E-2</v>
      </c>
      <c r="D14" s="56">
        <v>-1.4277891496749961E-2</v>
      </c>
      <c r="E14" s="47">
        <v>-308092.77999999002</v>
      </c>
      <c r="H14" s="128"/>
    </row>
    <row r="15" spans="1:8" s="53" customFormat="1" ht="18" customHeight="1" thickTop="1" x14ac:dyDescent="0.35">
      <c r="A15" s="142">
        <v>2020</v>
      </c>
      <c r="B15" s="140">
        <v>17615744.94495482</v>
      </c>
      <c r="C15" s="179">
        <v>-0.17181173484188883</v>
      </c>
      <c r="D15" s="179">
        <v>-0.18115273335336002</v>
      </c>
      <c r="E15" s="141">
        <v>-3897113.0231680721</v>
      </c>
      <c r="H15" s="128"/>
    </row>
    <row r="16" spans="1:8" s="53" customFormat="1" ht="18" customHeight="1" x14ac:dyDescent="0.35">
      <c r="A16" s="43">
        <v>2021</v>
      </c>
      <c r="B16" s="44">
        <v>21497373.991252422</v>
      </c>
      <c r="C16" s="56">
        <v>0.22034997999952921</v>
      </c>
      <c r="D16" s="56">
        <v>-1.3334061539935771E-2</v>
      </c>
      <c r="E16" s="47">
        <v>-290521.13443153724</v>
      </c>
      <c r="H16" s="128"/>
    </row>
    <row r="17" spans="1:8" s="53" customFormat="1" ht="18" customHeight="1" x14ac:dyDescent="0.35">
      <c r="A17" s="43">
        <v>2022</v>
      </c>
      <c r="B17" s="44">
        <v>23757293.16622749</v>
      </c>
      <c r="C17" s="56">
        <v>0.10512535977160087</v>
      </c>
      <c r="D17" s="56">
        <v>6.551947093719801E-2</v>
      </c>
      <c r="E17" s="47">
        <v>1460851.0887013897</v>
      </c>
      <c r="H17" s="128"/>
    </row>
    <row r="18" spans="1:8" s="53" customFormat="1" ht="18" customHeight="1" x14ac:dyDescent="0.35">
      <c r="A18" s="43">
        <v>2023</v>
      </c>
      <c r="B18" s="44">
        <v>23357862.755850099</v>
      </c>
      <c r="C18" s="56">
        <v>-1.6812959607082067E-2</v>
      </c>
      <c r="D18" s="56">
        <v>1.3656227758423789E-2</v>
      </c>
      <c r="E18" s="47">
        <v>314682.91222289205</v>
      </c>
      <c r="H18" s="128"/>
    </row>
    <row r="19" spans="1:8" s="53" customFormat="1" ht="18" customHeight="1" x14ac:dyDescent="0.35">
      <c r="A19" s="43">
        <v>2024</v>
      </c>
      <c r="B19" s="44">
        <v>22923031.01990141</v>
      </c>
      <c r="C19" s="56">
        <v>-1.8616075472906113E-2</v>
      </c>
      <c r="D19" s="56">
        <v>-1.3064196534320116E-2</v>
      </c>
      <c r="E19" s="47">
        <v>-303435.11842887849</v>
      </c>
      <c r="H19" s="128"/>
    </row>
    <row r="20" spans="1:8" s="53" customFormat="1" ht="18" customHeight="1" x14ac:dyDescent="0.35">
      <c r="A20" s="43">
        <v>2025</v>
      </c>
      <c r="B20" s="44">
        <v>22844091.774056599</v>
      </c>
      <c r="C20" s="56">
        <v>-3.4436652716770544E-3</v>
      </c>
      <c r="D20" s="56">
        <v>-1.950504297972766E-2</v>
      </c>
      <c r="E20" s="47">
        <v>-454438.84101140127</v>
      </c>
      <c r="H20" s="128"/>
    </row>
    <row r="21" spans="1:8" s="53" customFormat="1" ht="18" customHeight="1" x14ac:dyDescent="0.35">
      <c r="A21" s="43">
        <v>2026</v>
      </c>
      <c r="B21" s="44">
        <v>22933752.866423059</v>
      </c>
      <c r="C21" s="56">
        <v>3.9249138575203624E-3</v>
      </c>
      <c r="D21" s="56">
        <v>-2.6688998681856146E-2</v>
      </c>
      <c r="E21" s="47">
        <v>-628862.61348433048</v>
      </c>
      <c r="H21" s="128"/>
    </row>
    <row r="22" spans="1:8" s="53" customFormat="1" ht="18" customHeight="1" x14ac:dyDescent="0.35">
      <c r="A22" s="43">
        <v>2027</v>
      </c>
      <c r="B22" s="44">
        <v>23027917.712902911</v>
      </c>
      <c r="C22" s="56">
        <v>4.1059501699660661E-3</v>
      </c>
      <c r="D22" s="56">
        <v>-3.5931445625218217E-2</v>
      </c>
      <c r="E22" s="47">
        <v>-858265.07815076783</v>
      </c>
      <c r="H22" s="128"/>
    </row>
    <row r="23" spans="1:8" s="53" customFormat="1" ht="18" customHeight="1" x14ac:dyDescent="0.35">
      <c r="A23" s="43">
        <v>2028</v>
      </c>
      <c r="B23" s="44">
        <v>23117614.784532398</v>
      </c>
      <c r="C23" s="56">
        <v>3.8951446999146988E-3</v>
      </c>
      <c r="D23" s="56">
        <v>-4.6662175698036767E-2</v>
      </c>
      <c r="E23" s="47">
        <v>-1131517.2599862218</v>
      </c>
      <c r="G23" s="177"/>
      <c r="H23" s="128"/>
    </row>
    <row r="24" spans="1:8" s="53" customFormat="1" ht="18" customHeight="1" x14ac:dyDescent="0.35">
      <c r="A24" s="43">
        <v>2029</v>
      </c>
      <c r="B24" s="44">
        <v>23215086.652764313</v>
      </c>
      <c r="C24" s="56">
        <v>4.2163462424822384E-3</v>
      </c>
      <c r="D24" s="56">
        <v>-4.7338030562106059E-2</v>
      </c>
      <c r="E24" s="47">
        <v>-1153563.925847616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30" t="s">
        <v>201</v>
      </c>
      <c r="B26" s="30"/>
      <c r="C26" s="30"/>
      <c r="G26" s="128"/>
    </row>
    <row r="27" spans="1:8" ht="21.75" customHeight="1" x14ac:dyDescent="0.35">
      <c r="A27" s="30" t="s">
        <v>277</v>
      </c>
      <c r="B27" s="3"/>
      <c r="C27" s="3"/>
      <c r="G27" s="128"/>
    </row>
    <row r="28" spans="1:8" ht="21.75" customHeight="1" x14ac:dyDescent="0.35">
      <c r="A28" s="72" t="s">
        <v>278</v>
      </c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Headings!F29</f>
        <v>Page 29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6" ht="23.4" x14ac:dyDescent="0.35">
      <c r="A1" s="224" t="str">
        <f>Headings!E3</f>
        <v>June 2020 Unincorporated Assessed Value Forecast</v>
      </c>
      <c r="B1" s="225"/>
      <c r="C1" s="225"/>
      <c r="D1" s="225"/>
      <c r="E1" s="225"/>
    </row>
    <row r="2" spans="1:6" ht="21.75" customHeight="1" x14ac:dyDescent="0.35">
      <c r="A2" s="224" t="s">
        <v>88</v>
      </c>
      <c r="B2" s="225"/>
      <c r="C2" s="225"/>
      <c r="D2" s="225"/>
      <c r="E2" s="225"/>
    </row>
    <row r="4" spans="1:6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6" ht="18" customHeight="1" x14ac:dyDescent="0.35">
      <c r="A5" s="38">
        <v>2010</v>
      </c>
      <c r="B5" s="39">
        <v>43743564380</v>
      </c>
      <c r="C5" s="74" t="s">
        <v>82</v>
      </c>
      <c r="D5" s="51">
        <v>0</v>
      </c>
      <c r="E5" s="42">
        <v>0</v>
      </c>
    </row>
    <row r="6" spans="1:6" ht="18" customHeight="1" x14ac:dyDescent="0.35">
      <c r="A6" s="43">
        <v>2011</v>
      </c>
      <c r="B6" s="44">
        <v>39449376049.999992</v>
      </c>
      <c r="C6" s="45">
        <v>-9.8167316515326175E-2</v>
      </c>
      <c r="D6" s="46">
        <v>0</v>
      </c>
      <c r="E6" s="47">
        <v>0</v>
      </c>
    </row>
    <row r="7" spans="1:6" ht="18" customHeight="1" x14ac:dyDescent="0.35">
      <c r="A7" s="43">
        <v>2012</v>
      </c>
      <c r="B7" s="44">
        <v>32758485327</v>
      </c>
      <c r="C7" s="45">
        <v>-0.16960701012151991</v>
      </c>
      <c r="D7" s="46">
        <v>0</v>
      </c>
      <c r="E7" s="47">
        <v>0</v>
      </c>
    </row>
    <row r="8" spans="1:6" ht="18" customHeight="1" x14ac:dyDescent="0.35">
      <c r="A8" s="52">
        <v>2013</v>
      </c>
      <c r="B8" s="44">
        <v>30016733777.777802</v>
      </c>
      <c r="C8" s="46">
        <v>-8.3695919449682465E-2</v>
      </c>
      <c r="D8" s="46">
        <v>0</v>
      </c>
      <c r="E8" s="47">
        <v>0</v>
      </c>
      <c r="F8" s="36"/>
    </row>
    <row r="9" spans="1:6" ht="18" customHeight="1" x14ac:dyDescent="0.35">
      <c r="A9" s="43">
        <v>2014</v>
      </c>
      <c r="B9" s="44">
        <v>31876016756</v>
      </c>
      <c r="C9" s="45">
        <v>6.1941548737014074E-2</v>
      </c>
      <c r="D9" s="46">
        <v>0</v>
      </c>
      <c r="E9" s="47">
        <v>0</v>
      </c>
    </row>
    <row r="10" spans="1:6" ht="18" customHeight="1" x14ac:dyDescent="0.35">
      <c r="A10" s="43">
        <v>2015</v>
      </c>
      <c r="B10" s="44">
        <v>36080918262</v>
      </c>
      <c r="C10" s="45">
        <v>0.13191427078819418</v>
      </c>
      <c r="D10" s="46">
        <v>0</v>
      </c>
      <c r="E10" s="47">
        <v>0</v>
      </c>
    </row>
    <row r="11" spans="1:6" ht="18" customHeight="1" x14ac:dyDescent="0.35">
      <c r="A11" s="43">
        <v>2016</v>
      </c>
      <c r="B11" s="44">
        <v>36633108444.444504</v>
      </c>
      <c r="C11" s="45">
        <v>1.5304216440246821E-2</v>
      </c>
      <c r="D11" s="46">
        <v>0</v>
      </c>
      <c r="E11" s="47">
        <v>0</v>
      </c>
    </row>
    <row r="12" spans="1:6" ht="18" customHeight="1" x14ac:dyDescent="0.35">
      <c r="A12" s="43">
        <v>2017</v>
      </c>
      <c r="B12" s="44">
        <v>39044967515</v>
      </c>
      <c r="C12" s="45">
        <v>6.5838231396966318E-2</v>
      </c>
      <c r="D12" s="46">
        <v>0</v>
      </c>
      <c r="E12" s="47">
        <v>0</v>
      </c>
    </row>
    <row r="13" spans="1:6" ht="18" customHeight="1" x14ac:dyDescent="0.35">
      <c r="A13" s="43">
        <v>2018</v>
      </c>
      <c r="B13" s="44">
        <v>43501122097</v>
      </c>
      <c r="C13" s="45">
        <v>0.11412878190481446</v>
      </c>
      <c r="D13" s="46">
        <v>0</v>
      </c>
      <c r="E13" s="47">
        <v>0</v>
      </c>
    </row>
    <row r="14" spans="1:6" ht="18" customHeight="1" x14ac:dyDescent="0.35">
      <c r="A14" s="43">
        <v>2019</v>
      </c>
      <c r="B14" s="44">
        <v>48607292257</v>
      </c>
      <c r="C14" s="45">
        <v>0.11738019420772927</v>
      </c>
      <c r="D14" s="46">
        <v>0</v>
      </c>
      <c r="E14" s="47">
        <v>0</v>
      </c>
    </row>
    <row r="15" spans="1:6" ht="18" customHeight="1" thickBot="1" x14ac:dyDescent="0.4">
      <c r="A15" s="48">
        <v>2020</v>
      </c>
      <c r="B15" s="49">
        <v>50973173419</v>
      </c>
      <c r="C15" s="50">
        <v>4.8673379078409518E-2</v>
      </c>
      <c r="D15" s="55">
        <v>0</v>
      </c>
      <c r="E15" s="77">
        <v>0</v>
      </c>
    </row>
    <row r="16" spans="1:6" ht="18" customHeight="1" thickTop="1" x14ac:dyDescent="0.35">
      <c r="A16" s="43">
        <v>2021</v>
      </c>
      <c r="B16" s="44">
        <v>51597718876.15451</v>
      </c>
      <c r="C16" s="45">
        <v>1.225243427598155E-2</v>
      </c>
      <c r="D16" s="46">
        <v>-1.7777220525166948E-2</v>
      </c>
      <c r="E16" s="47">
        <v>-933865561.07709503</v>
      </c>
    </row>
    <row r="17" spans="1:5" ht="18" customHeight="1" x14ac:dyDescent="0.35">
      <c r="A17" s="43">
        <v>2022</v>
      </c>
      <c r="B17" s="44">
        <v>52347695109.782318</v>
      </c>
      <c r="C17" s="45">
        <v>1.4535065695983729E-2</v>
      </c>
      <c r="D17" s="46">
        <v>-3.6086074176028493E-2</v>
      </c>
      <c r="E17" s="47">
        <v>-1959742211.4852829</v>
      </c>
    </row>
    <row r="18" spans="1:5" ht="18" customHeight="1" x14ac:dyDescent="0.35">
      <c r="A18" s="43">
        <v>2023</v>
      </c>
      <c r="B18" s="44">
        <v>54134863384.481117</v>
      </c>
      <c r="C18" s="45">
        <v>3.4140343160301345E-2</v>
      </c>
      <c r="D18" s="46">
        <v>-5.4005064053118446E-2</v>
      </c>
      <c r="E18" s="47">
        <v>-3090457098.1232834</v>
      </c>
    </row>
    <row r="19" spans="1:5" ht="18" customHeight="1" x14ac:dyDescent="0.35">
      <c r="A19" s="43">
        <v>2024</v>
      </c>
      <c r="B19" s="44">
        <v>52768157456.127106</v>
      </c>
      <c r="C19" s="45">
        <v>-2.5246317121875417E-2</v>
      </c>
      <c r="D19" s="46">
        <v>-7.4218300434770845E-2</v>
      </c>
      <c r="E19" s="47">
        <v>-4230330935.7998352</v>
      </c>
    </row>
    <row r="20" spans="1:5" ht="18" customHeight="1" x14ac:dyDescent="0.35">
      <c r="A20" s="43">
        <v>2025</v>
      </c>
      <c r="B20" s="44">
        <v>51530141956.703018</v>
      </c>
      <c r="C20" s="45">
        <v>-2.3461412319605968E-2</v>
      </c>
      <c r="D20" s="46">
        <v>-9.0986669370109463E-2</v>
      </c>
      <c r="E20" s="47">
        <v>-5157851739.7104187</v>
      </c>
    </row>
    <row r="21" spans="1:5" s="136" customFormat="1" ht="18" customHeight="1" x14ac:dyDescent="0.35">
      <c r="A21" s="43">
        <v>2026</v>
      </c>
      <c r="B21" s="44">
        <v>48469961394.705788</v>
      </c>
      <c r="C21" s="45">
        <v>-5.9386224174745594E-2</v>
      </c>
      <c r="D21" s="46">
        <v>-0.10704867765348491</v>
      </c>
      <c r="E21" s="47">
        <v>-5810669790.5815201</v>
      </c>
    </row>
    <row r="22" spans="1:5" s="159" customFormat="1" ht="18" customHeight="1" x14ac:dyDescent="0.35">
      <c r="A22" s="43">
        <v>2027</v>
      </c>
      <c r="B22" s="44">
        <v>48359554422.531662</v>
      </c>
      <c r="C22" s="45">
        <v>-2.2778432042692698E-3</v>
      </c>
      <c r="D22" s="46">
        <v>-0.11941965006718092</v>
      </c>
      <c r="E22" s="47">
        <v>-6558267018.999588</v>
      </c>
    </row>
    <row r="23" spans="1:5" s="161" customFormat="1" ht="18" customHeight="1" x14ac:dyDescent="0.35">
      <c r="A23" s="43">
        <v>2028</v>
      </c>
      <c r="B23" s="44">
        <v>46493810376.093575</v>
      </c>
      <c r="C23" s="45">
        <v>-3.8580670742673351E-2</v>
      </c>
      <c r="D23" s="46">
        <v>-0.13196201494637294</v>
      </c>
      <c r="E23" s="47">
        <v>-7068143336.3596954</v>
      </c>
    </row>
    <row r="24" spans="1:5" s="172" customFormat="1" ht="18" customHeight="1" x14ac:dyDescent="0.35">
      <c r="A24" s="43">
        <v>2029</v>
      </c>
      <c r="B24" s="44">
        <v>47629142197.826668</v>
      </c>
      <c r="C24" s="45">
        <v>2.4418988518025708E-2</v>
      </c>
      <c r="D24" s="46">
        <v>-0.1461936266244559</v>
      </c>
      <c r="E24" s="47">
        <v>-8155335036.1903458</v>
      </c>
    </row>
    <row r="25" spans="1:5" s="100" customFormat="1" ht="21.75" customHeight="1" x14ac:dyDescent="0.35">
      <c r="A25" s="25" t="s">
        <v>4</v>
      </c>
      <c r="B25" s="97"/>
      <c r="C25" s="45"/>
      <c r="D25" s="45"/>
      <c r="E25" s="71"/>
    </row>
    <row r="26" spans="1:5" ht="21.75" customHeight="1" x14ac:dyDescent="0.35">
      <c r="A26" s="26" t="s">
        <v>146</v>
      </c>
      <c r="B26" s="3"/>
      <c r="C26" s="3"/>
    </row>
    <row r="27" spans="1:5" ht="21.75" customHeight="1" x14ac:dyDescent="0.35">
      <c r="A27" s="30" t="s">
        <v>184</v>
      </c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117"/>
      <c r="B29" s="3"/>
      <c r="C29" s="3"/>
    </row>
    <row r="30" spans="1:5" ht="21.75" customHeight="1" x14ac:dyDescent="0.35">
      <c r="A30" s="217" t="str">
        <f>Headings!F3</f>
        <v>Page 3</v>
      </c>
      <c r="B30" s="218"/>
      <c r="C30" s="218"/>
      <c r="D30" s="218"/>
      <c r="E30" s="225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Headings!E30</f>
        <v>June 2020 Current Expense Property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274290793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278152152</v>
      </c>
      <c r="C6" s="45">
        <v>1.4077610691074049E-2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284318327</v>
      </c>
      <c r="C7" s="45">
        <v>2.2168352664767355E-2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313137887</v>
      </c>
      <c r="C8" s="46">
        <v>0.10136370843234466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69">
        <v>320290885</v>
      </c>
      <c r="C9" s="56">
        <v>2.2842965661322268E-2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69">
        <v>327660659</v>
      </c>
      <c r="C10" s="56">
        <v>2.3009627638950869E-2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69">
        <v>336385866</v>
      </c>
      <c r="C11" s="56">
        <v>2.6628790366926447E-2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69">
        <v>346643924</v>
      </c>
      <c r="C12" s="56">
        <v>3.0494913838026605E-2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69">
        <v>358276382</v>
      </c>
      <c r="C13" s="56">
        <v>3.3557368800152476E-2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69">
        <v>369308535</v>
      </c>
      <c r="C14" s="56">
        <v>3.0792297662534773E-2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68">
        <v>379849947.59997839</v>
      </c>
      <c r="C15" s="57">
        <v>2.8543647386807258E-2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69">
        <v>388522243.14863443</v>
      </c>
      <c r="C16" s="56">
        <v>2.2830845715395176E-2</v>
      </c>
      <c r="D16" s="46">
        <v>-3.7186266860586015E-3</v>
      </c>
      <c r="E16" s="47">
        <v>-1450161.7918381095</v>
      </c>
    </row>
    <row r="17" spans="1:5" s="53" customFormat="1" ht="18" customHeight="1" x14ac:dyDescent="0.35">
      <c r="A17" s="43">
        <v>2022</v>
      </c>
      <c r="B17" s="69">
        <v>396648988.32950658</v>
      </c>
      <c r="C17" s="56">
        <v>2.0917065429798765E-2</v>
      </c>
      <c r="D17" s="46">
        <v>-8.0547516134146235E-3</v>
      </c>
      <c r="E17" s="47">
        <v>-3220852.2435113788</v>
      </c>
    </row>
    <row r="18" spans="1:5" s="53" customFormat="1" ht="18" customHeight="1" x14ac:dyDescent="0.35">
      <c r="A18" s="43">
        <v>2023</v>
      </c>
      <c r="B18" s="69">
        <v>405422988.91604012</v>
      </c>
      <c r="C18" s="56">
        <v>2.2120315051061601E-2</v>
      </c>
      <c r="D18" s="46">
        <v>-1.001930324544853E-2</v>
      </c>
      <c r="E18" s="47">
        <v>-4103166.7404652834</v>
      </c>
    </row>
    <row r="19" spans="1:5" s="53" customFormat="1" ht="18" customHeight="1" x14ac:dyDescent="0.35">
      <c r="A19" s="43">
        <v>2024</v>
      </c>
      <c r="B19" s="69">
        <v>414461658.54433423</v>
      </c>
      <c r="C19" s="56">
        <v>2.229441811491828E-2</v>
      </c>
      <c r="D19" s="46">
        <v>-1.0708284384931321E-2</v>
      </c>
      <c r="E19" s="47">
        <v>-4486212.9504275918</v>
      </c>
    </row>
    <row r="20" spans="1:5" s="53" customFormat="1" ht="18" customHeight="1" x14ac:dyDescent="0.35">
      <c r="A20" s="43">
        <v>2025</v>
      </c>
      <c r="B20" s="69">
        <v>423815245.62698781</v>
      </c>
      <c r="C20" s="56">
        <v>2.2568039503352733E-2</v>
      </c>
      <c r="D20" s="46">
        <v>-1.0210899907943105E-2</v>
      </c>
      <c r="E20" s="47">
        <v>-4372178.9340324998</v>
      </c>
    </row>
    <row r="21" spans="1:5" s="53" customFormat="1" ht="18" customHeight="1" x14ac:dyDescent="0.35">
      <c r="A21" s="43">
        <v>2026</v>
      </c>
      <c r="B21" s="69">
        <v>433491561.30022734</v>
      </c>
      <c r="C21" s="56">
        <v>2.283144783742852E-2</v>
      </c>
      <c r="D21" s="46">
        <v>-9.4325963872372576E-3</v>
      </c>
      <c r="E21" s="47">
        <v>-4127887.6329922676</v>
      </c>
    </row>
    <row r="22" spans="1:5" s="53" customFormat="1" ht="18" customHeight="1" x14ac:dyDescent="0.35">
      <c r="A22" s="43">
        <v>2027</v>
      </c>
      <c r="B22" s="69">
        <v>443502655.46022868</v>
      </c>
      <c r="C22" s="56">
        <v>2.3094092373963981E-2</v>
      </c>
      <c r="D22" s="46">
        <v>-8.2295130556696572E-3</v>
      </c>
      <c r="E22" s="47">
        <v>-3680096.2938303351</v>
      </c>
    </row>
    <row r="23" spans="1:5" s="53" customFormat="1" ht="18" customHeight="1" x14ac:dyDescent="0.35">
      <c r="A23" s="43">
        <v>2028</v>
      </c>
      <c r="B23" s="69">
        <v>453834731.54173225</v>
      </c>
      <c r="C23" s="56">
        <v>2.3296537132978079E-2</v>
      </c>
      <c r="D23" s="46">
        <v>-6.8713597412198846E-3</v>
      </c>
      <c r="E23" s="47">
        <v>-3140038.0344188213</v>
      </c>
    </row>
    <row r="24" spans="1:5" s="53" customFormat="1" ht="18" customHeight="1" x14ac:dyDescent="0.35">
      <c r="A24" s="43">
        <v>2029</v>
      </c>
      <c r="B24" s="69">
        <v>464512663.1380043</v>
      </c>
      <c r="C24" s="56">
        <v>2.3528238043831085E-2</v>
      </c>
      <c r="D24" s="46">
        <v>-5.3358291567285887E-3</v>
      </c>
      <c r="E24" s="47">
        <v>-2491856.3313083649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117</v>
      </c>
      <c r="B26" s="3"/>
      <c r="C26" s="3"/>
    </row>
    <row r="27" spans="1:5" ht="21.75" customHeight="1" x14ac:dyDescent="0.35">
      <c r="A27" s="30" t="s">
        <v>194</v>
      </c>
      <c r="B27" s="3"/>
      <c r="C27" s="3"/>
    </row>
    <row r="28" spans="1:5" ht="21.75" customHeight="1" x14ac:dyDescent="0.35">
      <c r="A28" s="30" t="s">
        <v>182</v>
      </c>
      <c r="B28" s="3"/>
      <c r="C28" s="3"/>
    </row>
    <row r="29" spans="1:5" ht="21.75" customHeight="1" x14ac:dyDescent="0.35">
      <c r="A29" s="72" t="s">
        <v>150</v>
      </c>
      <c r="B29" s="19"/>
      <c r="C29" s="19"/>
    </row>
    <row r="30" spans="1:5" ht="21.75" customHeight="1" x14ac:dyDescent="0.35">
      <c r="A30" s="217" t="str">
        <f>Headings!F30</f>
        <v>Page 30</v>
      </c>
      <c r="B30" s="218"/>
      <c r="C30" s="218"/>
      <c r="D30" s="218"/>
      <c r="E30" s="225"/>
    </row>
    <row r="34" spans="1:2" ht="21.75" customHeight="1" x14ac:dyDescent="0.35">
      <c r="A34" s="30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Headings!E31</f>
        <v>June 2020 Dev. Disabilities &amp; Mental Health Property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5640234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5737359</v>
      </c>
      <c r="C6" s="45">
        <v>1.7220030232788286E-2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5838960</v>
      </c>
      <c r="C7" s="45">
        <v>1.7708670487588396E-2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5944036</v>
      </c>
      <c r="C8" s="46">
        <v>1.7995670461863122E-2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6068166</v>
      </c>
      <c r="C9" s="45">
        <v>2.0883117127823647E-2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6196773</v>
      </c>
      <c r="C10" s="45">
        <v>2.1193718167894504E-2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6366874</v>
      </c>
      <c r="C11" s="45">
        <v>2.7449932408368127E-2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6554111</v>
      </c>
      <c r="C12" s="45">
        <v>2.9407995195130265E-2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6762538</v>
      </c>
      <c r="C13" s="45">
        <v>3.1800956681997006E-2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6978846</v>
      </c>
      <c r="C14" s="45">
        <v>3.1986215826069975E-2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7175843.3465132145</v>
      </c>
      <c r="C15" s="50">
        <v>2.8227782431825332E-2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7339324.0149799427</v>
      </c>
      <c r="C16" s="45">
        <v>2.27820843589297E-2</v>
      </c>
      <c r="D16" s="46">
        <v>-3.6744236746116821E-3</v>
      </c>
      <c r="E16" s="47">
        <v>-27067.242432689294</v>
      </c>
    </row>
    <row r="17" spans="1:5" s="53" customFormat="1" ht="18" customHeight="1" x14ac:dyDescent="0.35">
      <c r="A17" s="43">
        <v>2022</v>
      </c>
      <c r="B17" s="44">
        <v>7494458.4068180155</v>
      </c>
      <c r="C17" s="45">
        <v>2.1137422400405725E-2</v>
      </c>
      <c r="D17" s="46">
        <v>-7.6804405586043956E-3</v>
      </c>
      <c r="E17" s="47">
        <v>-58006.255913066678</v>
      </c>
    </row>
    <row r="18" spans="1:5" s="53" customFormat="1" ht="18" customHeight="1" x14ac:dyDescent="0.35">
      <c r="A18" s="43">
        <v>2023</v>
      </c>
      <c r="B18" s="44">
        <v>7659575.6556425551</v>
      </c>
      <c r="C18" s="45">
        <v>2.2031912095786144E-2</v>
      </c>
      <c r="D18" s="46">
        <v>-9.5707422711930334E-3</v>
      </c>
      <c r="E18" s="47">
        <v>-74016.214620885439</v>
      </c>
    </row>
    <row r="19" spans="1:5" s="53" customFormat="1" ht="18" customHeight="1" x14ac:dyDescent="0.35">
      <c r="A19" s="43">
        <v>2024</v>
      </c>
      <c r="B19" s="44">
        <v>7829582.6099902755</v>
      </c>
      <c r="C19" s="45">
        <v>2.2195348931958403E-2</v>
      </c>
      <c r="D19" s="46">
        <v>-1.0202497321142978E-2</v>
      </c>
      <c r="E19" s="47">
        <v>-80704.684935956262</v>
      </c>
    </row>
    <row r="20" spans="1:5" s="53" customFormat="1" ht="18" customHeight="1" x14ac:dyDescent="0.35">
      <c r="A20" s="43">
        <v>2025</v>
      </c>
      <c r="B20" s="44">
        <v>8005278.6757570049</v>
      </c>
      <c r="C20" s="45">
        <v>2.244002963102365E-2</v>
      </c>
      <c r="D20" s="46">
        <v>-9.6901710683707787E-3</v>
      </c>
      <c r="E20" s="47">
        <v>-78331.566093565896</v>
      </c>
    </row>
    <row r="21" spans="1:5" s="53" customFormat="1" ht="18" customHeight="1" x14ac:dyDescent="0.35">
      <c r="A21" s="43">
        <v>2026</v>
      </c>
      <c r="B21" s="44">
        <v>8187074.2754987245</v>
      </c>
      <c r="C21" s="45">
        <v>2.2709465479604729E-2</v>
      </c>
      <c r="D21" s="46">
        <v>-8.8934990174629469E-3</v>
      </c>
      <c r="E21" s="47">
        <v>-73465.098809121177</v>
      </c>
    </row>
    <row r="22" spans="1:5" s="53" customFormat="1" ht="18" customHeight="1" x14ac:dyDescent="0.35">
      <c r="A22" s="43">
        <v>2027</v>
      </c>
      <c r="B22" s="44">
        <v>8375049.715917387</v>
      </c>
      <c r="C22" s="45">
        <v>2.2960026267407008E-2</v>
      </c>
      <c r="D22" s="46">
        <v>-7.6737421427169883E-3</v>
      </c>
      <c r="E22" s="47">
        <v>-64764.961567335762</v>
      </c>
    </row>
    <row r="23" spans="1:5" s="53" customFormat="1" ht="18" customHeight="1" x14ac:dyDescent="0.35">
      <c r="A23" s="43">
        <v>2028</v>
      </c>
      <c r="B23" s="44">
        <v>8569041.257395817</v>
      </c>
      <c r="C23" s="45">
        <v>2.3163031630694109E-2</v>
      </c>
      <c r="D23" s="46">
        <v>-6.2965630207283407E-3</v>
      </c>
      <c r="E23" s="47">
        <v>-54297.395275628194</v>
      </c>
    </row>
    <row r="24" spans="1:5" s="53" customFormat="1" ht="18" customHeight="1" x14ac:dyDescent="0.35">
      <c r="A24" s="43">
        <v>2029</v>
      </c>
      <c r="B24" s="44">
        <v>8769535.4487714376</v>
      </c>
      <c r="C24" s="45">
        <v>2.339750566641019E-2</v>
      </c>
      <c r="D24" s="46">
        <v>-4.736543782001279E-3</v>
      </c>
      <c r="E24" s="47">
        <v>-41734.968104586005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26" t="s">
        <v>117</v>
      </c>
      <c r="B26" s="3"/>
      <c r="C26" s="3"/>
    </row>
    <row r="27" spans="1:5" ht="21.75" customHeight="1" x14ac:dyDescent="0.35">
      <c r="A27" s="26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Headings!F31</f>
        <v>Page 31</v>
      </c>
      <c r="B30" s="218"/>
      <c r="C30" s="218"/>
      <c r="D30" s="218"/>
      <c r="E30" s="22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Headings!E32</f>
        <v>June 2020 Veterans Aid Property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2538104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2556438</v>
      </c>
      <c r="C6" s="45">
        <v>7.2235022678346361E-3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2601709</v>
      </c>
      <c r="C7" s="45">
        <v>1.7708624265481809E-2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2648529</v>
      </c>
      <c r="C8" s="46">
        <v>1.7995863488191821E-2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2703839</v>
      </c>
      <c r="C9" s="45">
        <v>2.088329030945113E-2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2761143</v>
      </c>
      <c r="C10" s="45">
        <v>2.1193569587538263E-2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2836936</v>
      </c>
      <c r="C11" s="45">
        <v>2.7449864059920115E-2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2920364</v>
      </c>
      <c r="C12" s="45">
        <v>2.9407783608794924E-2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3013234</v>
      </c>
      <c r="C13" s="45">
        <v>3.1800830307454842E-2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3109616</v>
      </c>
      <c r="C14" s="45">
        <v>3.1986231404530718E-2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3197393.5638945228</v>
      </c>
      <c r="C15" s="50">
        <v>2.8227782431825332E-2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3270236.8537958669</v>
      </c>
      <c r="C16" s="45">
        <v>2.27820843589297E-2</v>
      </c>
      <c r="D16" s="46">
        <v>-3.674423674611571E-3</v>
      </c>
      <c r="E16" s="47">
        <v>-12060.551292372402</v>
      </c>
    </row>
    <row r="17" spans="1:5" s="53" customFormat="1" ht="18" customHeight="1" x14ac:dyDescent="0.35">
      <c r="A17" s="43">
        <v>2022</v>
      </c>
      <c r="B17" s="44">
        <v>3339361.231523924</v>
      </c>
      <c r="C17" s="45">
        <v>2.1137422400405725E-2</v>
      </c>
      <c r="D17" s="46">
        <v>-7.6804405586043956E-3</v>
      </c>
      <c r="E17" s="47">
        <v>-25846.276230678428</v>
      </c>
    </row>
    <row r="18" spans="1:5" s="53" customFormat="1" ht="18" customHeight="1" x14ac:dyDescent="0.35">
      <c r="A18" s="43">
        <v>2023</v>
      </c>
      <c r="B18" s="44">
        <v>3412933.7446329352</v>
      </c>
      <c r="C18" s="45">
        <v>2.2031912095786144E-2</v>
      </c>
      <c r="D18" s="46">
        <v>-9.5707422711929224E-3</v>
      </c>
      <c r="E18" s="47">
        <v>-32979.95187808061</v>
      </c>
    </row>
    <row r="19" spans="1:5" s="53" customFormat="1" ht="18" customHeight="1" x14ac:dyDescent="0.35">
      <c r="A19" s="43">
        <v>2024</v>
      </c>
      <c r="B19" s="44">
        <v>3488684.9999767183</v>
      </c>
      <c r="C19" s="45">
        <v>2.2195348931958403E-2</v>
      </c>
      <c r="D19" s="46">
        <v>-1.0202497321142867E-2</v>
      </c>
      <c r="E19" s="47">
        <v>-35960.183037683368</v>
      </c>
    </row>
    <row r="20" spans="1:5" s="53" customFormat="1" ht="18" customHeight="1" x14ac:dyDescent="0.35">
      <c r="A20" s="43">
        <v>2025</v>
      </c>
      <c r="B20" s="44">
        <v>3566971.1947495039</v>
      </c>
      <c r="C20" s="45">
        <v>2.244002963102365E-2</v>
      </c>
      <c r="D20" s="46">
        <v>-9.6901710683706677E-3</v>
      </c>
      <c r="E20" s="47">
        <v>-34902.774932933971</v>
      </c>
    </row>
    <row r="21" spans="1:5" s="53" customFormat="1" ht="18" customHeight="1" x14ac:dyDescent="0.35">
      <c r="A21" s="43">
        <v>2026</v>
      </c>
      <c r="B21" s="44">
        <v>3647975.203963412</v>
      </c>
      <c r="C21" s="45">
        <v>2.2709465479604729E-2</v>
      </c>
      <c r="D21" s="46">
        <v>-8.8934990174629469E-3</v>
      </c>
      <c r="E21" s="47">
        <v>-32734.38713197317</v>
      </c>
    </row>
    <row r="22" spans="1:5" s="53" customFormat="1" ht="18" customHeight="1" x14ac:dyDescent="0.35">
      <c r="A22" s="43">
        <v>2027</v>
      </c>
      <c r="B22" s="44">
        <v>3731732.8104692614</v>
      </c>
      <c r="C22" s="45">
        <v>2.2960026267407008E-2</v>
      </c>
      <c r="D22" s="46">
        <v>-7.6737421427168773E-3</v>
      </c>
      <c r="E22" s="47">
        <v>-28857.802669548895</v>
      </c>
    </row>
    <row r="23" spans="1:5" s="53" customFormat="1" ht="18" customHeight="1" x14ac:dyDescent="0.35">
      <c r="A23" s="43">
        <v>2028</v>
      </c>
      <c r="B23" s="44">
        <v>3818171.0555954599</v>
      </c>
      <c r="C23" s="45">
        <v>2.3163031630694109E-2</v>
      </c>
      <c r="D23" s="46">
        <v>-6.2965630207282297E-3</v>
      </c>
      <c r="E23" s="47">
        <v>-24193.691780477297</v>
      </c>
    </row>
    <row r="24" spans="1:5" s="53" customFormat="1" ht="18" customHeight="1" x14ac:dyDescent="0.35">
      <c r="A24" s="43">
        <v>2029</v>
      </c>
      <c r="B24" s="44">
        <v>3907506.734504078</v>
      </c>
      <c r="C24" s="45">
        <v>2.339750566641019E-2</v>
      </c>
      <c r="D24" s="46">
        <v>-4.736543782001279E-3</v>
      </c>
      <c r="E24" s="47">
        <v>-18596.158244143706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Headings!F32</f>
        <v>Page 32</v>
      </c>
      <c r="B30" s="218"/>
      <c r="C30" s="218"/>
      <c r="D30" s="218"/>
      <c r="E30" s="22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Headings!E33</f>
        <v>June 2020 AFIS Lid Lift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15555595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11592601</v>
      </c>
      <c r="C6" s="45">
        <v>-0.25476325399317734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11212493</v>
      </c>
      <c r="C7" s="45">
        <v>-3.2788845229815067E-2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18528341</v>
      </c>
      <c r="C8" s="45">
        <v>0.65247291570215471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18945323</v>
      </c>
      <c r="C9" s="45">
        <v>2.2505090984670462E-2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19590685</v>
      </c>
      <c r="C10" s="45">
        <v>3.4064449574177313E-2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20234950</v>
      </c>
      <c r="C11" s="45">
        <v>3.2886292643672155E-2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21022256</v>
      </c>
      <c r="C12" s="45">
        <v>3.8908225619534553E-2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22120820</v>
      </c>
      <c r="C13" s="56">
        <v>5.225718876223362E-2</v>
      </c>
      <c r="D13" s="5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21170033</v>
      </c>
      <c r="C14" s="56">
        <v>-4.2981544083808831E-2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21767616</v>
      </c>
      <c r="C15" s="57">
        <v>2.8227778388441704E-2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22263541.405669011</v>
      </c>
      <c r="C16" s="56">
        <v>2.2782715648282714E-2</v>
      </c>
      <c r="D16" s="56">
        <v>-3.6746040901562971E-3</v>
      </c>
      <c r="E16" s="47">
        <v>-82111.42729723081</v>
      </c>
    </row>
    <row r="17" spans="1:5" s="53" customFormat="1" ht="18" customHeight="1" x14ac:dyDescent="0.35">
      <c r="A17" s="43">
        <v>2022</v>
      </c>
      <c r="B17" s="44">
        <v>22734140.146542128</v>
      </c>
      <c r="C17" s="56">
        <v>2.1137640786711875E-2</v>
      </c>
      <c r="D17" s="56">
        <v>-7.6800847948962359E-3</v>
      </c>
      <c r="E17" s="47">
        <v>-175951.44609025493</v>
      </c>
    </row>
    <row r="18" spans="1:5" s="53" customFormat="1" ht="18" customHeight="1" x14ac:dyDescent="0.35">
      <c r="A18" s="43">
        <v>2023</v>
      </c>
      <c r="B18" s="44">
        <v>23234987.292906482</v>
      </c>
      <c r="C18" s="56">
        <v>2.2030617526589635E-2</v>
      </c>
      <c r="D18" s="56">
        <v>-9.5713413862407171E-3</v>
      </c>
      <c r="E18" s="47">
        <v>-224539.13621263579</v>
      </c>
    </row>
    <row r="19" spans="1:5" s="53" customFormat="1" ht="18" customHeight="1" x14ac:dyDescent="0.35">
      <c r="A19" s="43">
        <v>2024</v>
      </c>
      <c r="B19" s="44">
        <v>23750689.754937645</v>
      </c>
      <c r="C19" s="56">
        <v>2.2195082593766013E-2</v>
      </c>
      <c r="D19" s="56">
        <v>-1.0203872399007108E-2</v>
      </c>
      <c r="E19" s="47">
        <v>-244847.39926714078</v>
      </c>
    </row>
    <row r="20" spans="1:5" ht="18" customHeight="1" x14ac:dyDescent="0.35">
      <c r="A20" s="43">
        <v>2025</v>
      </c>
      <c r="B20" s="86" t="s">
        <v>82</v>
      </c>
      <c r="C20" s="87" t="s">
        <v>82</v>
      </c>
      <c r="D20" s="87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44" t="s">
        <v>82</v>
      </c>
      <c r="C21" s="45" t="s">
        <v>82</v>
      </c>
      <c r="D21" s="75" t="s">
        <v>82</v>
      </c>
      <c r="E21" s="47" t="s">
        <v>82</v>
      </c>
    </row>
    <row r="22" spans="1:5" s="159" customFormat="1" ht="18" customHeight="1" x14ac:dyDescent="0.35">
      <c r="A22" s="43">
        <v>2027</v>
      </c>
      <c r="B22" s="44" t="s">
        <v>82</v>
      </c>
      <c r="C22" s="45" t="s">
        <v>82</v>
      </c>
      <c r="D22" s="46" t="s">
        <v>82</v>
      </c>
      <c r="E22" s="47" t="s">
        <v>82</v>
      </c>
    </row>
    <row r="23" spans="1:5" s="161" customFormat="1" ht="18" customHeight="1" x14ac:dyDescent="0.35">
      <c r="A23" s="43">
        <v>2028</v>
      </c>
      <c r="B23" s="44" t="s">
        <v>82</v>
      </c>
      <c r="C23" s="45" t="s">
        <v>82</v>
      </c>
      <c r="D23" s="46" t="s">
        <v>82</v>
      </c>
      <c r="E23" s="47" t="s">
        <v>82</v>
      </c>
    </row>
    <row r="24" spans="1:5" s="173" customFormat="1" ht="18" customHeight="1" x14ac:dyDescent="0.35">
      <c r="A24" s="43">
        <v>2029</v>
      </c>
      <c r="B24" s="44" t="s">
        <v>82</v>
      </c>
      <c r="C24" s="45" t="s">
        <v>82</v>
      </c>
      <c r="D24" s="46" t="s">
        <v>82</v>
      </c>
      <c r="E24" s="47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227</v>
      </c>
      <c r="B27" s="3"/>
      <c r="C27" s="3"/>
    </row>
    <row r="28" spans="1:5" ht="21.75" customHeight="1" x14ac:dyDescent="0.35">
      <c r="A28" s="30"/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17" t="str">
        <f>Headings!F33</f>
        <v>Page 33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Headings!E34</f>
        <v>June 2020 Parks Lid Lift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37102038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38260504</v>
      </c>
      <c r="C6" s="45">
        <v>3.1223783448230069E-2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40076386</v>
      </c>
      <c r="C7" s="45">
        <v>4.7461005741064044E-2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41283924</v>
      </c>
      <c r="C8" s="46">
        <v>3.0130910506750874E-2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63633007.528015107</v>
      </c>
      <c r="C9" s="46">
        <v>0.54135075745258865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65762804</v>
      </c>
      <c r="C10" s="46">
        <v>3.3469995442966027E-2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67925490</v>
      </c>
      <c r="C11" s="46">
        <v>3.2886158564650048E-2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70568324</v>
      </c>
      <c r="C12" s="46">
        <v>3.8907838574296694E-2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74256788</v>
      </c>
      <c r="C13" s="46">
        <v>5.2267983578581312E-2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78148624</v>
      </c>
      <c r="C14" s="46">
        <v>5.2410508248754262E-2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116827149</v>
      </c>
      <c r="C15" s="55">
        <v>0.4949354578527192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120512804.92728844</v>
      </c>
      <c r="C16" s="46">
        <v>3.1547940344657688E-2</v>
      </c>
      <c r="D16" s="56">
        <v>-2.1757543160876192E-2</v>
      </c>
      <c r="E16" s="47">
        <v>-2680381.0612719506</v>
      </c>
    </row>
    <row r="17" spans="1:5" s="53" customFormat="1" ht="18" customHeight="1" x14ac:dyDescent="0.35">
      <c r="A17" s="43">
        <v>2022</v>
      </c>
      <c r="B17" s="44">
        <v>125303576.82427903</v>
      </c>
      <c r="C17" s="46">
        <v>3.9753218754480901E-2</v>
      </c>
      <c r="D17" s="56">
        <v>-2.9293548491140298E-2</v>
      </c>
      <c r="E17" s="47">
        <v>-3781355.7312922031</v>
      </c>
    </row>
    <row r="18" spans="1:5" s="53" customFormat="1" ht="18" customHeight="1" x14ac:dyDescent="0.35">
      <c r="A18" s="43">
        <v>2023</v>
      </c>
      <c r="B18" s="44">
        <v>131174011.33329336</v>
      </c>
      <c r="C18" s="46">
        <v>4.6849696216148873E-2</v>
      </c>
      <c r="D18" s="56">
        <v>-2.8823721741418229E-2</v>
      </c>
      <c r="E18" s="47">
        <v>-3893137.9266759604</v>
      </c>
    </row>
    <row r="19" spans="1:5" s="53" customFormat="1" ht="18" customHeight="1" x14ac:dyDescent="0.35">
      <c r="A19" s="43">
        <v>2024</v>
      </c>
      <c r="B19" s="44">
        <v>137046869.6439549</v>
      </c>
      <c r="C19" s="46">
        <v>4.4771508098044643E-2</v>
      </c>
      <c r="D19" s="56">
        <v>-2.8884973442204531E-2</v>
      </c>
      <c r="E19" s="47">
        <v>-4076340.1674820185</v>
      </c>
    </row>
    <row r="20" spans="1:5" ht="18" customHeight="1" x14ac:dyDescent="0.35">
      <c r="A20" s="43">
        <v>2025</v>
      </c>
      <c r="B20" s="44">
        <v>143123009.03269488</v>
      </c>
      <c r="C20" s="46">
        <v>4.4336214351525571E-2</v>
      </c>
      <c r="D20" s="56">
        <v>-2.9740616345656834E-2</v>
      </c>
      <c r="E20" s="47">
        <v>-4387039.7685262263</v>
      </c>
    </row>
    <row r="21" spans="1:5" s="136" customFormat="1" ht="18" customHeight="1" x14ac:dyDescent="0.35">
      <c r="A21" s="43">
        <v>2026</v>
      </c>
      <c r="B21" s="44" t="s">
        <v>82</v>
      </c>
      <c r="C21" s="45" t="s">
        <v>82</v>
      </c>
      <c r="D21" s="46" t="s">
        <v>82</v>
      </c>
      <c r="E21" s="47" t="s">
        <v>82</v>
      </c>
    </row>
    <row r="22" spans="1:5" s="159" customFormat="1" ht="18" customHeight="1" x14ac:dyDescent="0.35">
      <c r="A22" s="43">
        <v>2027</v>
      </c>
      <c r="B22" s="44" t="s">
        <v>82</v>
      </c>
      <c r="C22" s="45" t="s">
        <v>82</v>
      </c>
      <c r="D22" s="46" t="s">
        <v>82</v>
      </c>
      <c r="E22" s="47" t="s">
        <v>82</v>
      </c>
    </row>
    <row r="23" spans="1:5" s="161" customFormat="1" ht="18" customHeight="1" x14ac:dyDescent="0.35">
      <c r="A23" s="43">
        <v>2028</v>
      </c>
      <c r="B23" s="44" t="s">
        <v>82</v>
      </c>
      <c r="C23" s="45" t="s">
        <v>82</v>
      </c>
      <c r="D23" s="46" t="s">
        <v>82</v>
      </c>
      <c r="E23" s="47" t="s">
        <v>82</v>
      </c>
    </row>
    <row r="24" spans="1:5" s="173" customFormat="1" ht="18" customHeight="1" x14ac:dyDescent="0.35">
      <c r="A24" s="43">
        <v>2029</v>
      </c>
      <c r="B24" s="44" t="s">
        <v>82</v>
      </c>
      <c r="C24" s="45" t="s">
        <v>82</v>
      </c>
      <c r="D24" s="46" t="s">
        <v>82</v>
      </c>
      <c r="E24" s="47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195</v>
      </c>
      <c r="B27" s="3"/>
      <c r="C27" s="3"/>
    </row>
    <row r="28" spans="1:5" ht="21.75" customHeight="1" x14ac:dyDescent="0.35">
      <c r="A28" s="30" t="s">
        <v>261</v>
      </c>
      <c r="B28" s="19"/>
      <c r="C28" s="19"/>
    </row>
    <row r="29" spans="1:5" ht="21.75" customHeight="1" x14ac:dyDescent="0.35">
      <c r="A29" s="30" t="s">
        <v>260</v>
      </c>
      <c r="B29" s="19"/>
      <c r="C29" s="19"/>
    </row>
    <row r="30" spans="1:5" ht="21.75" customHeight="1" x14ac:dyDescent="0.35">
      <c r="A30" s="217" t="str">
        <f>Headings!F34</f>
        <v>Page 34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Headings!E35</f>
        <v>June 2020 Children and Family Justice Center Lid Lift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5" s="53" customFormat="1" ht="18" customHeight="1" x14ac:dyDescent="0.35">
      <c r="A6" s="43">
        <v>2011</v>
      </c>
      <c r="B6" s="44" t="s">
        <v>82</v>
      </c>
      <c r="C6" s="45" t="s">
        <v>82</v>
      </c>
      <c r="D6" s="46" t="s">
        <v>82</v>
      </c>
      <c r="E6" s="47" t="s">
        <v>82</v>
      </c>
    </row>
    <row r="7" spans="1:5" s="53" customFormat="1" ht="18" customHeight="1" x14ac:dyDescent="0.35">
      <c r="A7" s="43">
        <v>2012</v>
      </c>
      <c r="B7" s="44" t="s">
        <v>82</v>
      </c>
      <c r="C7" s="45" t="s">
        <v>82</v>
      </c>
      <c r="D7" s="46" t="s">
        <v>82</v>
      </c>
      <c r="E7" s="47" t="s">
        <v>82</v>
      </c>
    </row>
    <row r="8" spans="1:5" s="53" customFormat="1" ht="18" customHeight="1" x14ac:dyDescent="0.35">
      <c r="A8" s="43">
        <v>2013</v>
      </c>
      <c r="B8" s="44">
        <v>21908512</v>
      </c>
      <c r="C8" s="46" t="s">
        <v>82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22366030</v>
      </c>
      <c r="C9" s="46">
        <v>2.0883116114869038E-2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23080793</v>
      </c>
      <c r="C10" s="46">
        <v>3.1957526659849744E-2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23821948</v>
      </c>
      <c r="C11" s="46">
        <v>3.2111331703377877E-2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24512139</v>
      </c>
      <c r="C12" s="46">
        <v>2.8972903475400047E-2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25054704</v>
      </c>
      <c r="C13" s="46">
        <v>2.2134543215506453E-2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25867001</v>
      </c>
      <c r="C14" s="46">
        <v>3.2420937800741845E-2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26597220</v>
      </c>
      <c r="C15" s="55">
        <v>2.8229751102572642E-2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27203156.663354427</v>
      </c>
      <c r="C16" s="46">
        <v>2.2781954781530889E-2</v>
      </c>
      <c r="D16" s="46">
        <v>-3.674387563133652E-3</v>
      </c>
      <c r="E16" s="47">
        <v>-100323.56819306314</v>
      </c>
    </row>
    <row r="17" spans="1:5" s="53" customFormat="1" ht="18" customHeight="1" x14ac:dyDescent="0.35">
      <c r="A17" s="43">
        <v>2022</v>
      </c>
      <c r="B17" s="44" t="s">
        <v>82</v>
      </c>
      <c r="C17" s="56" t="s">
        <v>82</v>
      </c>
      <c r="D17" s="46" t="s">
        <v>82</v>
      </c>
      <c r="E17" s="47" t="s">
        <v>82</v>
      </c>
    </row>
    <row r="18" spans="1:5" s="53" customFormat="1" ht="18" customHeight="1" x14ac:dyDescent="0.35">
      <c r="A18" s="43">
        <v>2023</v>
      </c>
      <c r="B18" s="44" t="s">
        <v>82</v>
      </c>
      <c r="C18" s="56" t="s">
        <v>82</v>
      </c>
      <c r="D18" s="46" t="s">
        <v>82</v>
      </c>
      <c r="E18" s="47" t="s">
        <v>82</v>
      </c>
    </row>
    <row r="19" spans="1:5" s="53" customFormat="1" ht="18" customHeight="1" x14ac:dyDescent="0.35">
      <c r="A19" s="43">
        <v>2024</v>
      </c>
      <c r="B19" s="44" t="s">
        <v>82</v>
      </c>
      <c r="C19" s="56" t="s">
        <v>82</v>
      </c>
      <c r="D19" s="46" t="s">
        <v>82</v>
      </c>
      <c r="E19" s="47" t="s">
        <v>82</v>
      </c>
    </row>
    <row r="20" spans="1:5" ht="18" customHeight="1" x14ac:dyDescent="0.35">
      <c r="A20" s="43">
        <v>2025</v>
      </c>
      <c r="B20" s="44" t="s">
        <v>82</v>
      </c>
      <c r="C20" s="56" t="s">
        <v>82</v>
      </c>
      <c r="D20" s="46" t="s">
        <v>82</v>
      </c>
      <c r="E20" s="47" t="s">
        <v>82</v>
      </c>
    </row>
    <row r="21" spans="1:5" s="136" customFormat="1" ht="18" customHeight="1" x14ac:dyDescent="0.35">
      <c r="A21" s="43">
        <v>2026</v>
      </c>
      <c r="B21" s="44" t="s">
        <v>82</v>
      </c>
      <c r="C21" s="56" t="s">
        <v>82</v>
      </c>
      <c r="D21" s="46" t="s">
        <v>82</v>
      </c>
      <c r="E21" s="47" t="s">
        <v>82</v>
      </c>
    </row>
    <row r="22" spans="1:5" s="159" customFormat="1" ht="18" customHeight="1" x14ac:dyDescent="0.35">
      <c r="A22" s="43">
        <v>2027</v>
      </c>
      <c r="B22" s="44" t="s">
        <v>82</v>
      </c>
      <c r="C22" s="56" t="s">
        <v>82</v>
      </c>
      <c r="D22" s="46" t="s">
        <v>82</v>
      </c>
      <c r="E22" s="47" t="s">
        <v>82</v>
      </c>
    </row>
    <row r="23" spans="1:5" s="161" customFormat="1" ht="18" customHeight="1" x14ac:dyDescent="0.35">
      <c r="A23" s="43">
        <v>2028</v>
      </c>
      <c r="B23" s="44" t="s">
        <v>82</v>
      </c>
      <c r="C23" s="56" t="s">
        <v>82</v>
      </c>
      <c r="D23" s="46" t="s">
        <v>82</v>
      </c>
      <c r="E23" s="47" t="s">
        <v>82</v>
      </c>
    </row>
    <row r="24" spans="1:5" s="173" customFormat="1" ht="18" customHeight="1" x14ac:dyDescent="0.35">
      <c r="A24" s="43">
        <v>2029</v>
      </c>
      <c r="B24" s="44" t="s">
        <v>82</v>
      </c>
      <c r="C24" s="56" t="s">
        <v>82</v>
      </c>
      <c r="D24" s="46" t="s">
        <v>82</v>
      </c>
      <c r="E24" s="47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196</v>
      </c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117"/>
    </row>
    <row r="30" spans="1:5" ht="21.75" customHeight="1" x14ac:dyDescent="0.35">
      <c r="A30" s="217" t="str">
        <f>Headings!F35</f>
        <v>Page 35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Headings!E36</f>
        <v>June 2020 Veterans, Seniors, and Human Services Lid Lift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15207674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15469686</v>
      </c>
      <c r="C6" s="45">
        <v>1.7228933234628707E-2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15882255</v>
      </c>
      <c r="C7" s="45">
        <v>2.666951352470881E-2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16409992</v>
      </c>
      <c r="C8" s="46">
        <v>3.322809009174077E-2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16774932</v>
      </c>
      <c r="C9" s="46">
        <v>2.2238889574108356E-2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17350514</v>
      </c>
      <c r="C10" s="46">
        <v>3.431203178647757E-2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17918894</v>
      </c>
      <c r="C11" s="46">
        <v>3.2758683690869317E-2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18616034</v>
      </c>
      <c r="C12" s="46">
        <v>3.8905302972382039E-2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53265713</v>
      </c>
      <c r="C13" s="46">
        <v>1.861281463065656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56301126</v>
      </c>
      <c r="C14" s="46">
        <v>5.6986245542230973E-2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59351012</v>
      </c>
      <c r="C15" s="55">
        <v>5.4170959209590253E-2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62131965.215327039</v>
      </c>
      <c r="C16" s="46">
        <v>4.6856037017987795E-2</v>
      </c>
      <c r="D16" s="46">
        <v>-3.5903077410907036E-3</v>
      </c>
      <c r="E16" s="47">
        <v>-223876.66179365665</v>
      </c>
    </row>
    <row r="17" spans="1:5" s="53" customFormat="1" ht="18" customHeight="1" x14ac:dyDescent="0.35">
      <c r="A17" s="43">
        <v>2022</v>
      </c>
      <c r="B17" s="44">
        <v>64998562.808452927</v>
      </c>
      <c r="C17" s="46">
        <v>4.6137243256209493E-2</v>
      </c>
      <c r="D17" s="46">
        <v>-7.5020684277242733E-3</v>
      </c>
      <c r="E17" s="47">
        <v>-491309.50340649486</v>
      </c>
    </row>
    <row r="18" spans="1:5" s="53" customFormat="1" ht="18" customHeight="1" x14ac:dyDescent="0.35">
      <c r="A18" s="43">
        <v>2023</v>
      </c>
      <c r="B18" s="44">
        <v>68055556.300592259</v>
      </c>
      <c r="C18" s="46">
        <v>4.7031709010984191E-2</v>
      </c>
      <c r="D18" s="46">
        <v>-9.3479644812055618E-3</v>
      </c>
      <c r="E18" s="47">
        <v>-642184.03661125898</v>
      </c>
    </row>
    <row r="19" spans="1:5" s="53" customFormat="1" ht="18" customHeight="1" x14ac:dyDescent="0.35">
      <c r="A19" s="43">
        <v>2024</v>
      </c>
      <c r="B19" s="86" t="s">
        <v>82</v>
      </c>
      <c r="C19" s="86" t="s">
        <v>82</v>
      </c>
      <c r="D19" s="75" t="s">
        <v>82</v>
      </c>
      <c r="E19" s="76" t="s">
        <v>82</v>
      </c>
    </row>
    <row r="20" spans="1:5" ht="18" customHeight="1" x14ac:dyDescent="0.35">
      <c r="A20" s="43">
        <v>2025</v>
      </c>
      <c r="B20" s="86" t="s">
        <v>82</v>
      </c>
      <c r="C20" s="86" t="s">
        <v>82</v>
      </c>
      <c r="D20" s="75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86" t="s">
        <v>82</v>
      </c>
      <c r="C21" s="86" t="s">
        <v>82</v>
      </c>
      <c r="D21" s="75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86" t="s">
        <v>82</v>
      </c>
      <c r="C22" s="86" t="s">
        <v>82</v>
      </c>
      <c r="D22" s="75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86" t="s">
        <v>82</v>
      </c>
      <c r="C23" s="86" t="s">
        <v>82</v>
      </c>
      <c r="D23" s="75" t="s">
        <v>82</v>
      </c>
      <c r="E23" s="76" t="s">
        <v>82</v>
      </c>
    </row>
    <row r="24" spans="1:5" s="173" customFormat="1" ht="18" customHeight="1" x14ac:dyDescent="0.35">
      <c r="A24" s="43">
        <v>2029</v>
      </c>
      <c r="B24" s="86" t="s">
        <v>82</v>
      </c>
      <c r="C24" s="86" t="s">
        <v>82</v>
      </c>
      <c r="D24" s="75" t="s">
        <v>82</v>
      </c>
      <c r="E24" s="76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247</v>
      </c>
      <c r="B27" s="3"/>
      <c r="C27" s="3"/>
    </row>
    <row r="28" spans="1:5" ht="21.75" customHeight="1" x14ac:dyDescent="0.35">
      <c r="A28" s="72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Headings!F36</f>
        <v>Page 36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24" t="str">
        <f>+Headings!E37</f>
        <v>June 2020 PSERN Forecast</v>
      </c>
      <c r="B1" s="225"/>
      <c r="C1" s="225"/>
      <c r="D1" s="225"/>
      <c r="E1" s="225"/>
    </row>
    <row r="2" spans="1:7" ht="21.75" customHeight="1" x14ac:dyDescent="0.35">
      <c r="A2" s="224" t="s">
        <v>88</v>
      </c>
      <c r="B2" s="225"/>
      <c r="C2" s="225"/>
      <c r="D2" s="225"/>
      <c r="E2" s="225"/>
    </row>
    <row r="3" spans="1:7" ht="21.75" customHeight="1" x14ac:dyDescent="0.35">
      <c r="A3" s="224"/>
      <c r="B3" s="225"/>
      <c r="C3" s="225"/>
      <c r="D3" s="225"/>
      <c r="E3" s="225"/>
    </row>
    <row r="4" spans="1:7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7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7" s="53" customFormat="1" ht="18" customHeight="1" x14ac:dyDescent="0.35">
      <c r="A6" s="43">
        <v>2011</v>
      </c>
      <c r="B6" s="44" t="s">
        <v>82</v>
      </c>
      <c r="C6" s="45" t="s">
        <v>82</v>
      </c>
      <c r="D6" s="46" t="s">
        <v>82</v>
      </c>
      <c r="E6" s="47" t="s">
        <v>82</v>
      </c>
    </row>
    <row r="7" spans="1:7" s="53" customFormat="1" ht="18" customHeight="1" x14ac:dyDescent="0.35">
      <c r="A7" s="43">
        <v>2012</v>
      </c>
      <c r="B7" s="44" t="s">
        <v>82</v>
      </c>
      <c r="C7" s="45" t="s">
        <v>82</v>
      </c>
      <c r="D7" s="46" t="s">
        <v>82</v>
      </c>
      <c r="E7" s="47" t="s">
        <v>82</v>
      </c>
    </row>
    <row r="8" spans="1:7" s="53" customFormat="1" ht="18" customHeight="1" x14ac:dyDescent="0.35">
      <c r="A8" s="43">
        <v>2013</v>
      </c>
      <c r="B8" s="44" t="s">
        <v>82</v>
      </c>
      <c r="C8" s="45" t="s">
        <v>82</v>
      </c>
      <c r="D8" s="46" t="s">
        <v>82</v>
      </c>
      <c r="E8" s="47" t="s">
        <v>82</v>
      </c>
    </row>
    <row r="9" spans="1:7" s="53" customFormat="1" ht="18" customHeight="1" x14ac:dyDescent="0.35">
      <c r="A9" s="43">
        <v>2014</v>
      </c>
      <c r="B9" s="44" t="s">
        <v>82</v>
      </c>
      <c r="C9" s="45" t="s">
        <v>82</v>
      </c>
      <c r="D9" s="46" t="s">
        <v>82</v>
      </c>
      <c r="E9" s="47" t="s">
        <v>82</v>
      </c>
      <c r="F9" s="58"/>
      <c r="G9" s="71"/>
    </row>
    <row r="10" spans="1:7" s="53" customFormat="1" ht="18" customHeight="1" x14ac:dyDescent="0.35">
      <c r="A10" s="43">
        <v>2015</v>
      </c>
      <c r="B10" s="44" t="s">
        <v>82</v>
      </c>
      <c r="C10" s="45" t="s">
        <v>82</v>
      </c>
      <c r="D10" s="46" t="s">
        <v>82</v>
      </c>
      <c r="E10" s="47" t="s">
        <v>82</v>
      </c>
    </row>
    <row r="11" spans="1:7" s="53" customFormat="1" ht="18" customHeight="1" x14ac:dyDescent="0.35">
      <c r="A11" s="43">
        <v>2016</v>
      </c>
      <c r="B11" s="44">
        <v>29727603</v>
      </c>
      <c r="C11" s="56" t="s">
        <v>82</v>
      </c>
      <c r="D11" s="46">
        <v>0</v>
      </c>
      <c r="E11" s="47">
        <v>0</v>
      </c>
    </row>
    <row r="12" spans="1:7" s="53" customFormat="1" ht="18" customHeight="1" x14ac:dyDescent="0.35">
      <c r="A12" s="43">
        <v>2017</v>
      </c>
      <c r="B12" s="44">
        <v>30601830</v>
      </c>
      <c r="C12" s="46">
        <v>2.9407920981721958E-2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31588828</v>
      </c>
      <c r="C13" s="46">
        <v>3.2252907750941695E-2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32612888</v>
      </c>
      <c r="C14" s="46">
        <v>3.2418423374238614E-2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33533496</v>
      </c>
      <c r="C15" s="55">
        <v>2.8228349479506365E-2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2021</v>
      </c>
      <c r="B16" s="44">
        <v>34297485.563474707</v>
      </c>
      <c r="C16" s="46">
        <v>2.2782878453075917E-2</v>
      </c>
      <c r="D16" s="46">
        <v>-3.6746470603276071E-3</v>
      </c>
      <c r="E16" s="47">
        <v>-126495.98259302974</v>
      </c>
    </row>
    <row r="17" spans="1:5" s="53" customFormat="1" ht="18" customHeight="1" x14ac:dyDescent="0.35">
      <c r="A17" s="43">
        <v>2022</v>
      </c>
      <c r="B17" s="44">
        <v>35022430.389468543</v>
      </c>
      <c r="C17" s="46">
        <v>2.1136967159069764E-2</v>
      </c>
      <c r="D17" s="46">
        <v>-7.6802635437616118E-3</v>
      </c>
      <c r="E17" s="47">
        <v>-271063.33316995949</v>
      </c>
    </row>
    <row r="18" spans="1:5" s="53" customFormat="1" ht="18" customHeight="1" x14ac:dyDescent="0.35">
      <c r="A18" s="43">
        <v>2023</v>
      </c>
      <c r="B18" s="44">
        <v>35794066.117495954</v>
      </c>
      <c r="C18" s="46">
        <v>2.2032615082574258E-2</v>
      </c>
      <c r="D18" s="46">
        <v>-9.5710363846556179E-3</v>
      </c>
      <c r="E18" s="47">
        <v>-345896.90099003911</v>
      </c>
    </row>
    <row r="19" spans="1:5" s="53" customFormat="1" ht="18" customHeight="1" x14ac:dyDescent="0.35">
      <c r="A19" s="43">
        <v>2024</v>
      </c>
      <c r="B19" s="44">
        <v>36588508.063324869</v>
      </c>
      <c r="C19" s="46">
        <v>2.2194794612635294E-2</v>
      </c>
      <c r="D19" s="46">
        <v>-1.0202221006731516E-2</v>
      </c>
      <c r="E19" s="47">
        <v>-377131.62576328218</v>
      </c>
    </row>
    <row r="20" spans="1:5" ht="18" customHeight="1" x14ac:dyDescent="0.35">
      <c r="A20" s="43">
        <v>2025</v>
      </c>
      <c r="B20" s="86" t="s">
        <v>82</v>
      </c>
      <c r="C20" s="75" t="s">
        <v>82</v>
      </c>
      <c r="D20" s="75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86" t="s">
        <v>82</v>
      </c>
      <c r="C21" s="75" t="s">
        <v>82</v>
      </c>
      <c r="D21" s="75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86" t="s">
        <v>82</v>
      </c>
      <c r="C22" s="75" t="s">
        <v>82</v>
      </c>
      <c r="D22" s="75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86" t="s">
        <v>82</v>
      </c>
      <c r="C23" s="75" t="s">
        <v>82</v>
      </c>
      <c r="D23" s="75" t="s">
        <v>82</v>
      </c>
      <c r="E23" s="76" t="s">
        <v>82</v>
      </c>
    </row>
    <row r="24" spans="1:5" s="173" customFormat="1" ht="18" customHeight="1" x14ac:dyDescent="0.35">
      <c r="A24" s="43">
        <v>2029</v>
      </c>
      <c r="B24" s="86" t="s">
        <v>82</v>
      </c>
      <c r="C24" s="75" t="s">
        <v>82</v>
      </c>
      <c r="D24" s="75" t="s">
        <v>82</v>
      </c>
      <c r="E24" s="76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197</v>
      </c>
      <c r="B27" s="3"/>
      <c r="C27" s="3"/>
    </row>
    <row r="28" spans="1:5" ht="21.75" customHeight="1" x14ac:dyDescent="0.35">
      <c r="A28" s="30" t="s">
        <v>172</v>
      </c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17" t="str">
        <f>+Headings!F37</f>
        <v>Page 37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24" t="str">
        <f>Headings!E38</f>
        <v>June 2020 Best Start For Kids Forecast</v>
      </c>
      <c r="B1" s="225"/>
      <c r="C1" s="225"/>
      <c r="D1" s="225"/>
      <c r="E1" s="225"/>
    </row>
    <row r="2" spans="1:7" ht="21.75" customHeight="1" x14ac:dyDescent="0.35">
      <c r="A2" s="224" t="s">
        <v>88</v>
      </c>
      <c r="B2" s="225"/>
      <c r="C2" s="225"/>
      <c r="D2" s="225"/>
      <c r="E2" s="225"/>
    </row>
    <row r="4" spans="1:7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7" s="53" customFormat="1" ht="18" customHeight="1" x14ac:dyDescent="0.35">
      <c r="A5" s="38">
        <v>2010</v>
      </c>
      <c r="B5" s="106" t="s">
        <v>82</v>
      </c>
      <c r="C5" s="83" t="s">
        <v>82</v>
      </c>
      <c r="D5" s="83" t="s">
        <v>82</v>
      </c>
      <c r="E5" s="103" t="s">
        <v>82</v>
      </c>
    </row>
    <row r="6" spans="1:7" s="53" customFormat="1" ht="18" customHeight="1" x14ac:dyDescent="0.35">
      <c r="A6" s="43">
        <v>2011</v>
      </c>
      <c r="B6" s="86" t="s">
        <v>82</v>
      </c>
      <c r="C6" s="75" t="s">
        <v>82</v>
      </c>
      <c r="D6" s="75" t="s">
        <v>82</v>
      </c>
      <c r="E6" s="76" t="s">
        <v>82</v>
      </c>
    </row>
    <row r="7" spans="1:7" s="53" customFormat="1" ht="18" customHeight="1" x14ac:dyDescent="0.35">
      <c r="A7" s="43">
        <v>2012</v>
      </c>
      <c r="B7" s="86" t="s">
        <v>82</v>
      </c>
      <c r="C7" s="75" t="s">
        <v>82</v>
      </c>
      <c r="D7" s="75" t="s">
        <v>82</v>
      </c>
      <c r="E7" s="76" t="s">
        <v>82</v>
      </c>
    </row>
    <row r="8" spans="1:7" s="53" customFormat="1" ht="18" customHeight="1" x14ac:dyDescent="0.35">
      <c r="A8" s="43">
        <v>2013</v>
      </c>
      <c r="B8" s="86" t="s">
        <v>82</v>
      </c>
      <c r="C8" s="75" t="s">
        <v>82</v>
      </c>
      <c r="D8" s="75" t="s">
        <v>82</v>
      </c>
      <c r="E8" s="76" t="s">
        <v>82</v>
      </c>
    </row>
    <row r="9" spans="1:7" s="53" customFormat="1" ht="18" customHeight="1" x14ac:dyDescent="0.35">
      <c r="A9" s="43">
        <v>2014</v>
      </c>
      <c r="B9" s="86" t="s">
        <v>82</v>
      </c>
      <c r="C9" s="75" t="s">
        <v>82</v>
      </c>
      <c r="D9" s="75" t="s">
        <v>82</v>
      </c>
      <c r="E9" s="76" t="s">
        <v>82</v>
      </c>
      <c r="F9" s="58"/>
      <c r="G9" s="71"/>
    </row>
    <row r="10" spans="1:7" s="53" customFormat="1" ht="18" customHeight="1" x14ac:dyDescent="0.35">
      <c r="A10" s="43">
        <v>2015</v>
      </c>
      <c r="B10" s="86" t="s">
        <v>82</v>
      </c>
      <c r="C10" s="75" t="s">
        <v>82</v>
      </c>
      <c r="D10" s="75" t="s">
        <v>82</v>
      </c>
      <c r="E10" s="76" t="s">
        <v>82</v>
      </c>
    </row>
    <row r="11" spans="1:7" s="53" customFormat="1" ht="18" customHeight="1" x14ac:dyDescent="0.35">
      <c r="A11" s="43">
        <v>2016</v>
      </c>
      <c r="B11" s="44">
        <v>59455206</v>
      </c>
      <c r="C11" s="75" t="s">
        <v>82</v>
      </c>
      <c r="D11" s="75" t="s">
        <v>82</v>
      </c>
      <c r="E11" s="76" t="s">
        <v>82</v>
      </c>
    </row>
    <row r="12" spans="1:7" s="53" customFormat="1" ht="18" customHeight="1" x14ac:dyDescent="0.35">
      <c r="A12" s="43">
        <v>2017</v>
      </c>
      <c r="B12" s="44">
        <v>62379867</v>
      </c>
      <c r="C12" s="46">
        <v>4.9190999355043896E-2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65652750</v>
      </c>
      <c r="C13" s="46">
        <v>5.2466976244114116E-2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69094328</v>
      </c>
      <c r="C14" s="46">
        <v>5.2420926770013532E-2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72426449</v>
      </c>
      <c r="C15" s="55">
        <v>4.8225680695526796E-2</v>
      </c>
      <c r="D15" s="55">
        <v>3.795583625176846E-9</v>
      </c>
      <c r="E15" s="77">
        <v>0.2749006450176239</v>
      </c>
    </row>
    <row r="16" spans="1:7" s="53" customFormat="1" ht="18" customHeight="1" thickTop="1" x14ac:dyDescent="0.35">
      <c r="A16" s="43">
        <v>2021</v>
      </c>
      <c r="B16" s="44">
        <v>75524969.07126829</v>
      </c>
      <c r="C16" s="46">
        <v>4.2781609675055066E-2</v>
      </c>
      <c r="D16" s="46">
        <v>-3.6040735712904448E-3</v>
      </c>
      <c r="E16" s="47">
        <v>-273182.11343747377</v>
      </c>
    </row>
    <row r="17" spans="1:5" s="53" customFormat="1" ht="18" customHeight="1" x14ac:dyDescent="0.35">
      <c r="A17" s="43">
        <v>2022</v>
      </c>
      <c r="B17" s="86" t="s">
        <v>82</v>
      </c>
      <c r="C17" s="75" t="s">
        <v>82</v>
      </c>
      <c r="D17" s="75" t="s">
        <v>82</v>
      </c>
      <c r="E17" s="76" t="s">
        <v>82</v>
      </c>
    </row>
    <row r="18" spans="1:5" s="53" customFormat="1" ht="18" customHeight="1" x14ac:dyDescent="0.35">
      <c r="A18" s="43">
        <v>2023</v>
      </c>
      <c r="B18" s="86" t="s">
        <v>82</v>
      </c>
      <c r="C18" s="75" t="s">
        <v>82</v>
      </c>
      <c r="D18" s="75" t="s">
        <v>82</v>
      </c>
      <c r="E18" s="76" t="s">
        <v>82</v>
      </c>
    </row>
    <row r="19" spans="1:5" s="53" customFormat="1" ht="18" customHeight="1" x14ac:dyDescent="0.35">
      <c r="A19" s="43">
        <v>2024</v>
      </c>
      <c r="B19" s="86" t="s">
        <v>82</v>
      </c>
      <c r="C19" s="75" t="s">
        <v>82</v>
      </c>
      <c r="D19" s="75" t="s">
        <v>82</v>
      </c>
      <c r="E19" s="76" t="s">
        <v>82</v>
      </c>
    </row>
    <row r="20" spans="1:5" ht="18" customHeight="1" x14ac:dyDescent="0.35">
      <c r="A20" s="43">
        <v>2025</v>
      </c>
      <c r="B20" s="86" t="s">
        <v>82</v>
      </c>
      <c r="C20" s="75" t="s">
        <v>82</v>
      </c>
      <c r="D20" s="75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86" t="s">
        <v>82</v>
      </c>
      <c r="C21" s="75" t="s">
        <v>82</v>
      </c>
      <c r="D21" s="75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86" t="s">
        <v>82</v>
      </c>
      <c r="C22" s="75" t="s">
        <v>82</v>
      </c>
      <c r="D22" s="75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86" t="s">
        <v>82</v>
      </c>
      <c r="C23" s="75" t="s">
        <v>82</v>
      </c>
      <c r="D23" s="75" t="s">
        <v>82</v>
      </c>
      <c r="E23" s="76" t="s">
        <v>82</v>
      </c>
    </row>
    <row r="24" spans="1:5" s="173" customFormat="1" ht="18" customHeight="1" x14ac:dyDescent="0.35">
      <c r="A24" s="43">
        <v>2029</v>
      </c>
      <c r="B24" s="86" t="s">
        <v>82</v>
      </c>
      <c r="C24" s="75" t="s">
        <v>82</v>
      </c>
      <c r="D24" s="75" t="s">
        <v>82</v>
      </c>
      <c r="E24" s="76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198</v>
      </c>
      <c r="B27" s="3"/>
      <c r="C27" s="3"/>
    </row>
    <row r="28" spans="1:5" ht="21.75" customHeight="1" x14ac:dyDescent="0.35">
      <c r="A28" s="3"/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17" t="str">
        <f>Headings!F38</f>
        <v>Page 38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31" t="str">
        <f>Headings!E39</f>
        <v>June 2020 Emergency Medical Services (EMS) Property Tax Forecast</v>
      </c>
      <c r="B1" s="232"/>
      <c r="C1" s="232"/>
      <c r="D1" s="232"/>
      <c r="E1" s="232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102097238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98589189</v>
      </c>
      <c r="C6" s="45">
        <v>-3.4359881508253975E-2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95268834</v>
      </c>
      <c r="C7" s="45">
        <v>-3.3678692701285984E-2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93870870</v>
      </c>
      <c r="C8" s="46">
        <v>-1.4673885900608363E-2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113541014.793615</v>
      </c>
      <c r="C9" s="46">
        <v>0.2095447159871322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116769207</v>
      </c>
      <c r="C10" s="46">
        <v>2.8431947805406921E-2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119879727</v>
      </c>
      <c r="C11" s="46">
        <v>2.6638187240579647E-2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123483769</v>
      </c>
      <c r="C12" s="46">
        <v>3.0063815544057793E-2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127489160</v>
      </c>
      <c r="C13" s="46">
        <v>3.2436578770121516E-2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69">
        <v>131539324</v>
      </c>
      <c r="C14" s="56">
        <v>3.1768693118693347E-2</v>
      </c>
      <c r="D14" s="45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169415530</v>
      </c>
      <c r="C15" s="57">
        <v>0.28794587693030871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173429741.91191357</v>
      </c>
      <c r="C16" s="56">
        <v>2.3694474242789809E-2</v>
      </c>
      <c r="D16" s="46">
        <v>-4.657235798723347E-3</v>
      </c>
      <c r="E16" s="47">
        <v>-811482.46779456735</v>
      </c>
    </row>
    <row r="17" spans="1:5" s="53" customFormat="1" ht="18" customHeight="1" x14ac:dyDescent="0.35">
      <c r="A17" s="43">
        <v>2022</v>
      </c>
      <c r="B17" s="44">
        <v>164812712.09543726</v>
      </c>
      <c r="C17" s="56">
        <v>-4.9685998038635049E-2</v>
      </c>
      <c r="D17" s="46">
        <v>-7.7473454778492989E-2</v>
      </c>
      <c r="E17" s="47">
        <v>-13840913.590601116</v>
      </c>
    </row>
    <row r="18" spans="1:5" s="53" customFormat="1" ht="18" customHeight="1" x14ac:dyDescent="0.35">
      <c r="A18" s="43">
        <v>2023</v>
      </c>
      <c r="B18" s="44">
        <v>170700454.91787353</v>
      </c>
      <c r="C18" s="56">
        <v>3.5723839184363948E-2</v>
      </c>
      <c r="D18" s="46">
        <v>-6.6974414763838697E-2</v>
      </c>
      <c r="E18" s="47">
        <v>-12253214.96961081</v>
      </c>
    </row>
    <row r="19" spans="1:5" s="53" customFormat="1" ht="18" customHeight="1" x14ac:dyDescent="0.35">
      <c r="A19" s="43">
        <v>2024</v>
      </c>
      <c r="B19" s="44">
        <v>177263701.34528407</v>
      </c>
      <c r="C19" s="56">
        <v>3.8448909995982161E-2</v>
      </c>
      <c r="D19" s="46">
        <v>-5.2819820865689038E-2</v>
      </c>
      <c r="E19" s="47">
        <v>-9885169.8518484533</v>
      </c>
    </row>
    <row r="20" spans="1:5" ht="18" customHeight="1" x14ac:dyDescent="0.35">
      <c r="A20" s="43">
        <v>2025</v>
      </c>
      <c r="B20" s="44">
        <v>181412032.8958495</v>
      </c>
      <c r="C20" s="56">
        <v>2.3402036170310225E-2</v>
      </c>
      <c r="D20" s="46">
        <v>-5.1507157636675127E-2</v>
      </c>
      <c r="E20" s="47">
        <v>-9851437.7317535281</v>
      </c>
    </row>
    <row r="21" spans="1:5" s="136" customFormat="1" ht="18" customHeight="1" x14ac:dyDescent="0.35">
      <c r="A21" s="43">
        <v>2026</v>
      </c>
      <c r="B21" s="160" t="s">
        <v>82</v>
      </c>
      <c r="C21" s="87" t="s">
        <v>82</v>
      </c>
      <c r="D21" s="167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160" t="s">
        <v>82</v>
      </c>
      <c r="C22" s="87" t="s">
        <v>82</v>
      </c>
      <c r="D22" s="167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160" t="s">
        <v>82</v>
      </c>
      <c r="C23" s="87" t="s">
        <v>82</v>
      </c>
      <c r="D23" s="167" t="s">
        <v>82</v>
      </c>
      <c r="E23" s="76" t="s">
        <v>82</v>
      </c>
    </row>
    <row r="24" spans="1:5" s="173" customFormat="1" ht="18" customHeight="1" x14ac:dyDescent="0.35">
      <c r="A24" s="43"/>
      <c r="B24" s="148"/>
      <c r="C24" s="115"/>
      <c r="D24" s="115"/>
      <c r="E24" s="116"/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199</v>
      </c>
      <c r="B27" s="3"/>
      <c r="C27" s="3"/>
    </row>
    <row r="28" spans="1:5" ht="21.75" customHeight="1" x14ac:dyDescent="0.35">
      <c r="A28" s="30" t="s">
        <v>262</v>
      </c>
      <c r="B28" s="19"/>
      <c r="C28" s="19"/>
    </row>
    <row r="29" spans="1:5" ht="21.75" customHeight="1" x14ac:dyDescent="0.35">
      <c r="A29" s="30" t="s">
        <v>272</v>
      </c>
      <c r="B29" s="19"/>
      <c r="C29" s="19"/>
    </row>
    <row r="30" spans="1:5" ht="21.75" customHeight="1" x14ac:dyDescent="0.35">
      <c r="A30" s="217" t="str">
        <f>Headings!F39</f>
        <v>Page 39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Headings!E4</f>
        <v>June 2020 Countywide New Construction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5205200000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2457642885</v>
      </c>
      <c r="C6" s="45">
        <v>-0.52784851974948133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1925434669</v>
      </c>
      <c r="C7" s="45">
        <v>-0.21655229864692083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1983503613</v>
      </c>
      <c r="C8" s="46">
        <v>3.0158875258104123E-2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3406198290</v>
      </c>
      <c r="C9" s="45">
        <v>0.71726346636102645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4994659235</v>
      </c>
      <c r="C10" s="45">
        <v>0.46634423769850453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6111997054</v>
      </c>
      <c r="C11" s="45">
        <v>0.22370651658681173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8438451607.000001</v>
      </c>
      <c r="C12" s="45">
        <v>0.38063738127580593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9789738887</v>
      </c>
      <c r="C13" s="45">
        <v>0.16013450606021817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11561210136</v>
      </c>
      <c r="C14" s="45">
        <v>0.18095183839401208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11025221474</v>
      </c>
      <c r="C15" s="50">
        <v>-4.6360948005867098E-2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8174188824.8649101</v>
      </c>
      <c r="C16" s="45">
        <v>-0.25859187099855352</v>
      </c>
      <c r="D16" s="46">
        <v>-0.22785892334329549</v>
      </c>
      <c r="E16" s="47">
        <v>-2412204092.1630898</v>
      </c>
    </row>
    <row r="17" spans="1:5" s="53" customFormat="1" ht="18" customHeight="1" x14ac:dyDescent="0.35">
      <c r="A17" s="43">
        <v>2022</v>
      </c>
      <c r="B17" s="44">
        <v>7290894643.2351303</v>
      </c>
      <c r="C17" s="45">
        <v>-0.10805894022693774</v>
      </c>
      <c r="D17" s="46">
        <v>-0.27878389629737521</v>
      </c>
      <c r="E17" s="47">
        <v>-2818273199.5302696</v>
      </c>
    </row>
    <row r="18" spans="1:5" s="53" customFormat="1" ht="18" customHeight="1" x14ac:dyDescent="0.35">
      <c r="A18" s="43">
        <v>2023</v>
      </c>
      <c r="B18" s="44">
        <v>7485105224.38239</v>
      </c>
      <c r="C18" s="45">
        <v>2.6637414288719574E-2</v>
      </c>
      <c r="D18" s="46">
        <v>-0.2246971818953204</v>
      </c>
      <c r="E18" s="47">
        <v>-2169322761.1634703</v>
      </c>
    </row>
    <row r="19" spans="1:5" s="53" customFormat="1" ht="18" customHeight="1" x14ac:dyDescent="0.35">
      <c r="A19" s="43">
        <v>2024</v>
      </c>
      <c r="B19" s="44">
        <v>7857808904.6615801</v>
      </c>
      <c r="C19" s="45">
        <v>4.9792710871334744E-2</v>
      </c>
      <c r="D19" s="46">
        <v>-0.15951305743062971</v>
      </c>
      <c r="E19" s="47">
        <v>-1491305884.2490511</v>
      </c>
    </row>
    <row r="20" spans="1:5" s="53" customFormat="1" ht="18" customHeight="1" x14ac:dyDescent="0.35">
      <c r="A20" s="43">
        <v>2025</v>
      </c>
      <c r="B20" s="44">
        <v>8323649451.7734613</v>
      </c>
      <c r="C20" s="45">
        <v>5.9283771438565447E-2</v>
      </c>
      <c r="D20" s="46">
        <v>-8.6040543026190242E-2</v>
      </c>
      <c r="E20" s="47">
        <v>-783591999.97944927</v>
      </c>
    </row>
    <row r="21" spans="1:5" s="53" customFormat="1" ht="18" customHeight="1" x14ac:dyDescent="0.35">
      <c r="A21" s="43">
        <v>2026</v>
      </c>
      <c r="B21" s="44">
        <v>8896706753.9601097</v>
      </c>
      <c r="C21" s="45">
        <v>6.8846880867208027E-2</v>
      </c>
      <c r="D21" s="46">
        <v>-6.4023685276541009E-2</v>
      </c>
      <c r="E21" s="47">
        <v>-608562358.09931946</v>
      </c>
    </row>
    <row r="22" spans="1:5" s="53" customFormat="1" ht="18" customHeight="1" x14ac:dyDescent="0.35">
      <c r="A22" s="43">
        <v>2027</v>
      </c>
      <c r="B22" s="44">
        <v>9468599315.4201603</v>
      </c>
      <c r="C22" s="45">
        <v>6.4281377061853773E-2</v>
      </c>
      <c r="D22" s="46">
        <v>-3.1065994475988679E-2</v>
      </c>
      <c r="E22" s="47">
        <v>-303582547.78055</v>
      </c>
    </row>
    <row r="23" spans="1:5" s="53" customFormat="1" ht="18" customHeight="1" x14ac:dyDescent="0.35">
      <c r="A23" s="43">
        <v>2028</v>
      </c>
      <c r="B23" s="44">
        <v>10062209677.0177</v>
      </c>
      <c r="C23" s="45">
        <v>6.2692521018479663E-2</v>
      </c>
      <c r="D23" s="46">
        <v>-1.9130632422161953E-2</v>
      </c>
      <c r="E23" s="47">
        <v>-196250837.31699944</v>
      </c>
    </row>
    <row r="24" spans="1:5" s="53" customFormat="1" ht="18" customHeight="1" x14ac:dyDescent="0.35">
      <c r="A24" s="43">
        <v>2029</v>
      </c>
      <c r="B24" s="44">
        <v>10705893607.084002</v>
      </c>
      <c r="C24" s="45">
        <v>6.3970434996647896E-2</v>
      </c>
      <c r="D24" s="46">
        <v>-5.9338797437351598E-3</v>
      </c>
      <c r="E24" s="47">
        <v>-63906699.885599136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157</v>
      </c>
      <c r="B26" s="3"/>
      <c r="C26" s="3"/>
    </row>
    <row r="27" spans="1:5" ht="21.75" customHeight="1" x14ac:dyDescent="0.35">
      <c r="A27" s="119" t="s">
        <v>185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</f>
        <v>Page 4</v>
      </c>
      <c r="B30" s="218"/>
      <c r="C30" s="218"/>
      <c r="D30" s="218"/>
      <c r="E30" s="22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Headings!E40</f>
        <v>June 2020 Conservation Futures Property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16738720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17061273</v>
      </c>
      <c r="C6" s="45">
        <v>1.9269872487263084E-2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17416782</v>
      </c>
      <c r="C7" s="45">
        <v>2.0837190753585588E-2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17566647</v>
      </c>
      <c r="C8" s="46">
        <v>8.6046320152597389E-3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17955638</v>
      </c>
      <c r="C9" s="56">
        <v>2.2143724980640878E-2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18389600</v>
      </c>
      <c r="C10" s="46">
        <v>2.4168564770575163E-2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18877155</v>
      </c>
      <c r="C11" s="46">
        <v>2.6512539696350146E-2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19443654</v>
      </c>
      <c r="C12" s="46">
        <v>3.0009765772437635E-2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20072804</v>
      </c>
      <c r="C13" s="46">
        <v>3.2357601096995481E-2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20712946</v>
      </c>
      <c r="C14" s="46">
        <v>3.189101034414521E-2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21297118</v>
      </c>
      <c r="C15" s="55">
        <v>2.8203230964827464E-2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21782927.316527881</v>
      </c>
      <c r="C16" s="46">
        <v>2.281103558368236E-2</v>
      </c>
      <c r="D16" s="46">
        <v>-3.5968286765524216E-3</v>
      </c>
      <c r="E16" s="47">
        <v>-78632.284487091005</v>
      </c>
    </row>
    <row r="17" spans="1:5" s="53" customFormat="1" ht="18" customHeight="1" x14ac:dyDescent="0.35">
      <c r="A17" s="43">
        <v>2022</v>
      </c>
      <c r="B17" s="44">
        <v>22240231.614174426</v>
      </c>
      <c r="C17" s="46">
        <v>2.0993702591091346E-2</v>
      </c>
      <c r="D17" s="46">
        <v>-7.9134325753874579E-3</v>
      </c>
      <c r="E17" s="47">
        <v>-177400.41959911212</v>
      </c>
    </row>
    <row r="18" spans="1:5" s="53" customFormat="1" ht="18" customHeight="1" x14ac:dyDescent="0.35">
      <c r="A18" s="43">
        <v>2023</v>
      </c>
      <c r="B18" s="44">
        <v>22731708.864808075</v>
      </c>
      <c r="C18" s="46">
        <v>2.2098567099472888E-2</v>
      </c>
      <c r="D18" s="46">
        <v>-9.8353580032624066E-3</v>
      </c>
      <c r="E18" s="47">
        <v>-225795.27204735205</v>
      </c>
    </row>
    <row r="19" spans="1:5" s="53" customFormat="1" ht="18" customHeight="1" x14ac:dyDescent="0.35">
      <c r="A19" s="43">
        <v>2024</v>
      </c>
      <c r="B19" s="44">
        <v>23237589.726044744</v>
      </c>
      <c r="C19" s="46">
        <v>2.2254414054186933E-2</v>
      </c>
      <c r="D19" s="46">
        <v>-1.0363746760698622E-2</v>
      </c>
      <c r="E19" s="47">
        <v>-243350.5183964856</v>
      </c>
    </row>
    <row r="20" spans="1:5" ht="18" customHeight="1" x14ac:dyDescent="0.35">
      <c r="A20" s="43">
        <v>2025</v>
      </c>
      <c r="B20" s="44">
        <v>23758216.088155821</v>
      </c>
      <c r="C20" s="46">
        <v>2.2404490665723253E-2</v>
      </c>
      <c r="D20" s="46">
        <v>-1.010479226413874E-2</v>
      </c>
      <c r="E20" s="47">
        <v>-242522.47739075124</v>
      </c>
    </row>
    <row r="21" spans="1:5" s="136" customFormat="1" ht="18" customHeight="1" x14ac:dyDescent="0.35">
      <c r="A21" s="43">
        <v>2026</v>
      </c>
      <c r="B21" s="44">
        <v>24299766.5848004</v>
      </c>
      <c r="C21" s="46">
        <v>2.2794240722246784E-2</v>
      </c>
      <c r="D21" s="46">
        <v>-9.1919629043321072E-3</v>
      </c>
      <c r="E21" s="47">
        <v>-225434.74080625176</v>
      </c>
    </row>
    <row r="22" spans="1:5" s="159" customFormat="1" ht="18" customHeight="1" x14ac:dyDescent="0.35">
      <c r="A22" s="43">
        <v>2027</v>
      </c>
      <c r="B22" s="44">
        <v>24859247.313026477</v>
      </c>
      <c r="C22" s="46">
        <v>2.3024119440556046E-2</v>
      </c>
      <c r="D22" s="46">
        <v>-7.9600656497109679E-3</v>
      </c>
      <c r="E22" s="47">
        <v>-199469.0271654129</v>
      </c>
    </row>
    <row r="23" spans="1:5" s="161" customFormat="1" ht="18" customHeight="1" x14ac:dyDescent="0.35">
      <c r="A23" s="43">
        <v>2028</v>
      </c>
      <c r="B23" s="44">
        <v>25439811.019102287</v>
      </c>
      <c r="C23" s="46">
        <v>2.3354033964318344E-2</v>
      </c>
      <c r="D23" s="46">
        <v>-6.5024421351372874E-3</v>
      </c>
      <c r="E23" s="47">
        <v>-166503.57896807417</v>
      </c>
    </row>
    <row r="24" spans="1:5" s="173" customFormat="1" ht="18" customHeight="1" x14ac:dyDescent="0.35">
      <c r="A24" s="43">
        <v>2029</v>
      </c>
      <c r="B24" s="44">
        <v>26034270.347256333</v>
      </c>
      <c r="C24" s="46">
        <v>2.3367285539490634E-2</v>
      </c>
      <c r="D24" s="46">
        <v>-5.0337942589205875E-3</v>
      </c>
      <c r="E24" s="47">
        <v>-131714.18270592764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Headings!F40</f>
        <v>Page 40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Headings!E41</f>
        <v>June 2020 Unincorporated Area/Roads Property Tax Levy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2011</v>
      </c>
      <c r="B5" s="39">
        <v>86104033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73706592</v>
      </c>
      <c r="C6" s="45">
        <v>-0.14398211753914014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67537651</v>
      </c>
      <c r="C7" s="45">
        <v>-8.3695919626836091E-2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71721037.701000005</v>
      </c>
      <c r="C8" s="45">
        <v>6.1941548737014962E-2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81182066</v>
      </c>
      <c r="C9" s="45">
        <v>0.13191426954030372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82424494.000000134</v>
      </c>
      <c r="C10" s="45">
        <v>1.5304217559579447E-2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87678035</v>
      </c>
      <c r="C11" s="45">
        <v>6.3737619062603557E-2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89353349</v>
      </c>
      <c r="C12" s="45">
        <v>1.9107567819009574E-2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91211126</v>
      </c>
      <c r="C13" s="45">
        <v>2.0791352767314919E-2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2020</v>
      </c>
      <c r="B14" s="49">
        <v>92987997</v>
      </c>
      <c r="C14" s="50">
        <v>1.9480858069880647E-2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2021</v>
      </c>
      <c r="B15" s="44">
        <v>94531956.223237216</v>
      </c>
      <c r="C15" s="45">
        <v>1.660385504633699E-2</v>
      </c>
      <c r="D15" s="46">
        <v>-1.9243432519643333E-3</v>
      </c>
      <c r="E15" s="47">
        <v>-182262.66798840463</v>
      </c>
    </row>
    <row r="16" spans="1:5" s="53" customFormat="1" ht="18" customHeight="1" x14ac:dyDescent="0.35">
      <c r="A16" s="43">
        <v>2022</v>
      </c>
      <c r="B16" s="44">
        <v>96018203.516511142</v>
      </c>
      <c r="C16" s="45">
        <v>1.5722167959416389E-2</v>
      </c>
      <c r="D16" s="46">
        <v>-4.1039054975728906E-3</v>
      </c>
      <c r="E16" s="47">
        <v>-395673.4396828413</v>
      </c>
    </row>
    <row r="17" spans="1:5" s="53" customFormat="1" ht="18" customHeight="1" x14ac:dyDescent="0.35">
      <c r="A17" s="43">
        <v>2023</v>
      </c>
      <c r="B17" s="44">
        <v>97545206.824351102</v>
      </c>
      <c r="C17" s="45">
        <v>1.5903268879399191E-2</v>
      </c>
      <c r="D17" s="46">
        <v>-5.5299664517013403E-3</v>
      </c>
      <c r="E17" s="47">
        <v>-542421.29281488061</v>
      </c>
    </row>
    <row r="18" spans="1:5" s="53" customFormat="1" ht="18" customHeight="1" x14ac:dyDescent="0.35">
      <c r="A18" s="43">
        <v>2024</v>
      </c>
      <c r="B18" s="44">
        <v>99076750.017110094</v>
      </c>
      <c r="C18" s="45">
        <v>1.5700855455838436E-2</v>
      </c>
      <c r="D18" s="46">
        <v>-6.2472502059544022E-3</v>
      </c>
      <c r="E18" s="47">
        <v>-622848.33634720743</v>
      </c>
    </row>
    <row r="19" spans="1:5" s="53" customFormat="1" ht="18" customHeight="1" x14ac:dyDescent="0.35">
      <c r="A19" s="43">
        <v>2025</v>
      </c>
      <c r="B19" s="44">
        <v>100653339.88419957</v>
      </c>
      <c r="C19" s="45">
        <v>1.5912813720849961E-2</v>
      </c>
      <c r="D19" s="46">
        <v>-6.327129654248087E-3</v>
      </c>
      <c r="E19" s="47">
        <v>-640901.80036699772</v>
      </c>
    </row>
    <row r="20" spans="1:5" s="53" customFormat="1" ht="18" customHeight="1" x14ac:dyDescent="0.35">
      <c r="A20" s="43">
        <v>2026</v>
      </c>
      <c r="B20" s="44">
        <v>102257639.87945908</v>
      </c>
      <c r="C20" s="45">
        <v>1.5938864990523216E-2</v>
      </c>
      <c r="D20" s="46">
        <v>-6.1679302451611573E-3</v>
      </c>
      <c r="E20" s="47">
        <v>-634632.35792632401</v>
      </c>
    </row>
    <row r="21" spans="1:5" s="53" customFormat="1" ht="18" customHeight="1" x14ac:dyDescent="0.35">
      <c r="A21" s="43">
        <v>2027</v>
      </c>
      <c r="B21" s="44">
        <v>103946838.99510734</v>
      </c>
      <c r="C21" s="45">
        <v>1.6519050485024556E-2</v>
      </c>
      <c r="D21" s="46">
        <v>-5.6778598320098572E-3</v>
      </c>
      <c r="E21" s="47">
        <v>-593565.76500952244</v>
      </c>
    </row>
    <row r="22" spans="1:5" s="53" customFormat="1" ht="18" customHeight="1" x14ac:dyDescent="0.35">
      <c r="A22" s="43">
        <v>2028</v>
      </c>
      <c r="B22" s="44">
        <v>104611073.34621054</v>
      </c>
      <c r="C22" s="45">
        <v>6.3901351645188065E-3</v>
      </c>
      <c r="D22" s="46">
        <v>-1.4935247813393393E-2</v>
      </c>
      <c r="E22" s="47">
        <v>-1586080.8144668639</v>
      </c>
    </row>
    <row r="23" spans="1:5" s="53" customFormat="1" ht="18" customHeight="1" x14ac:dyDescent="0.35">
      <c r="A23" s="43">
        <v>2029</v>
      </c>
      <c r="B23" s="44">
        <v>106563938.81585175</v>
      </c>
      <c r="C23" s="45">
        <v>1.866786571607193E-2</v>
      </c>
      <c r="D23" s="46">
        <v>-1.2631717719242985E-2</v>
      </c>
      <c r="E23" s="47">
        <v>-1363306.4970075339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117</v>
      </c>
      <c r="B25" s="3"/>
      <c r="C25" s="3"/>
    </row>
    <row r="26" spans="1:5" ht="21.75" customHeight="1" x14ac:dyDescent="0.35">
      <c r="A26" s="30" t="s">
        <v>200</v>
      </c>
      <c r="B26" s="3"/>
      <c r="C26" s="3"/>
    </row>
    <row r="27" spans="1:5" ht="21.75" customHeight="1" x14ac:dyDescent="0.35">
      <c r="A27" s="30" t="s">
        <v>211</v>
      </c>
      <c r="B27" s="19"/>
      <c r="C27" s="19"/>
    </row>
    <row r="28" spans="1:5" ht="21.75" customHeight="1" x14ac:dyDescent="0.35">
      <c r="A28" s="72" t="s">
        <v>212</v>
      </c>
    </row>
    <row r="29" spans="1:5" ht="21.75" customHeight="1" x14ac:dyDescent="0.35">
      <c r="A29" s="72"/>
    </row>
    <row r="30" spans="1:5" ht="21.75" customHeight="1" x14ac:dyDescent="0.35">
      <c r="A30" s="217" t="str">
        <f>Headings!F41</f>
        <v>Page 41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32"/>
  <sheetViews>
    <sheetView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5" customWidth="1"/>
    <col min="2" max="2" width="15.26953125" style="95" customWidth="1"/>
    <col min="3" max="3" width="15.7265625" style="95" customWidth="1"/>
    <col min="4" max="4" width="17.7265625" style="95" customWidth="1"/>
    <col min="5" max="5" width="17.7265625" style="96" customWidth="1"/>
    <col min="6" max="6" width="10.7265625" style="96"/>
    <col min="7" max="7" width="19.6328125" style="96" bestFit="1" customWidth="1"/>
    <col min="8" max="16384" width="10.7265625" style="96"/>
  </cols>
  <sheetData>
    <row r="1" spans="1:5" ht="23.4" x14ac:dyDescent="0.35">
      <c r="A1" s="224" t="s">
        <v>276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178</v>
      </c>
      <c r="C4" s="33" t="s">
        <v>176</v>
      </c>
      <c r="D4" s="104" t="s">
        <v>179</v>
      </c>
      <c r="E4" s="105" t="s">
        <v>177</v>
      </c>
    </row>
    <row r="5" spans="1:5" s="53" customFormat="1" ht="18" customHeight="1" x14ac:dyDescent="0.35">
      <c r="A5" s="38">
        <v>2012</v>
      </c>
      <c r="B5" s="39"/>
      <c r="C5" s="196"/>
      <c r="D5" s="41"/>
      <c r="E5" s="51"/>
    </row>
    <row r="6" spans="1:5" s="53" customFormat="1" ht="18" customHeight="1" x14ac:dyDescent="0.35">
      <c r="A6" s="43">
        <v>2013</v>
      </c>
      <c r="B6" s="44"/>
      <c r="C6" s="97"/>
      <c r="D6" s="56"/>
      <c r="E6" s="46"/>
    </row>
    <row r="7" spans="1:5" s="53" customFormat="1" ht="18" customHeight="1" x14ac:dyDescent="0.35">
      <c r="A7" s="43">
        <v>2014</v>
      </c>
      <c r="B7" s="44"/>
      <c r="C7" s="97"/>
      <c r="D7" s="56"/>
      <c r="E7" s="46"/>
    </row>
    <row r="8" spans="1:5" s="53" customFormat="1" ht="18" customHeight="1" x14ac:dyDescent="0.35">
      <c r="A8" s="43">
        <v>2015</v>
      </c>
      <c r="B8" s="44"/>
      <c r="C8" s="97"/>
      <c r="D8" s="56"/>
      <c r="E8" s="46"/>
    </row>
    <row r="9" spans="1:5" s="53" customFormat="1" ht="18" customHeight="1" x14ac:dyDescent="0.35">
      <c r="A9" s="43">
        <v>2016</v>
      </c>
      <c r="B9" s="62"/>
      <c r="C9" s="144"/>
      <c r="D9" s="44"/>
      <c r="E9" s="69"/>
    </row>
    <row r="10" spans="1:5" s="53" customFormat="1" ht="18" customHeight="1" x14ac:dyDescent="0.35">
      <c r="A10" s="43">
        <v>2017</v>
      </c>
      <c r="B10" s="62"/>
      <c r="C10" s="164"/>
      <c r="D10" s="44"/>
      <c r="E10" s="69"/>
    </row>
    <row r="11" spans="1:5" s="53" customFormat="1" ht="18" x14ac:dyDescent="0.35">
      <c r="A11" s="43">
        <v>2018</v>
      </c>
      <c r="B11" s="62"/>
      <c r="C11" s="143"/>
      <c r="D11" s="44"/>
      <c r="E11" s="69"/>
    </row>
    <row r="12" spans="1:5" s="53" customFormat="1" ht="18" x14ac:dyDescent="0.35">
      <c r="A12" s="43">
        <v>2019</v>
      </c>
      <c r="B12" s="62"/>
      <c r="C12" s="143"/>
      <c r="D12" s="44"/>
      <c r="E12" s="69"/>
    </row>
    <row r="13" spans="1:5" s="53" customFormat="1" ht="18" customHeight="1" thickBot="1" x14ac:dyDescent="0.4">
      <c r="A13" s="48">
        <v>2020</v>
      </c>
      <c r="B13" s="67"/>
      <c r="C13" s="174"/>
      <c r="D13" s="49"/>
      <c r="E13" s="68"/>
    </row>
    <row r="14" spans="1:5" s="58" customFormat="1" ht="18" customHeight="1" thickTop="1" x14ac:dyDescent="0.35">
      <c r="A14" s="43">
        <v>2021</v>
      </c>
      <c r="B14" s="62">
        <v>1.8320956484555839</v>
      </c>
      <c r="C14" s="168"/>
      <c r="D14" s="44"/>
      <c r="E14" s="69"/>
    </row>
    <row r="15" spans="1:5" s="53" customFormat="1" ht="18" customHeight="1" x14ac:dyDescent="0.35">
      <c r="A15" s="43">
        <v>2022</v>
      </c>
      <c r="B15" s="62">
        <v>1.8342393741528467</v>
      </c>
      <c r="C15" s="168"/>
      <c r="D15" s="44"/>
      <c r="E15" s="69"/>
    </row>
    <row r="16" spans="1:5" s="53" customFormat="1" ht="18" customHeight="1" x14ac:dyDescent="0.35">
      <c r="A16" s="186">
        <v>2023</v>
      </c>
      <c r="B16" s="187">
        <v>1.8018925462424729</v>
      </c>
      <c r="C16" s="188"/>
      <c r="D16" s="189"/>
      <c r="E16" s="190"/>
    </row>
    <row r="17" spans="1:7" s="53" customFormat="1" ht="18" customHeight="1" x14ac:dyDescent="0.35">
      <c r="A17" s="43">
        <v>2024</v>
      </c>
      <c r="B17" s="62">
        <v>1.8775859304825115</v>
      </c>
      <c r="C17" s="191" t="s">
        <v>257</v>
      </c>
      <c r="D17" s="44">
        <v>2682921056.5999174</v>
      </c>
      <c r="E17" s="69"/>
    </row>
    <row r="18" spans="1:7" ht="18" customHeight="1" x14ac:dyDescent="0.35">
      <c r="A18" s="110">
        <v>2025</v>
      </c>
      <c r="B18" s="111">
        <v>1.9532905608676794</v>
      </c>
      <c r="C18" s="114" t="s">
        <v>263</v>
      </c>
      <c r="D18" s="112">
        <v>2487308666.239408</v>
      </c>
      <c r="E18" s="113"/>
    </row>
    <row r="19" spans="1:7" ht="18" customHeight="1" x14ac:dyDescent="0.35">
      <c r="A19" s="43">
        <v>2026</v>
      </c>
      <c r="B19" s="62">
        <v>2.1097116015163229</v>
      </c>
      <c r="C19" s="185" t="s">
        <v>255</v>
      </c>
      <c r="D19" s="44">
        <v>4225702717.0152426</v>
      </c>
      <c r="E19" s="69"/>
    </row>
    <row r="20" spans="1:7" ht="18" customHeight="1" x14ac:dyDescent="0.35">
      <c r="A20" s="110">
        <v>2027</v>
      </c>
      <c r="B20" s="111">
        <v>2.1494581626392417</v>
      </c>
      <c r="C20" s="114" t="s">
        <v>264</v>
      </c>
      <c r="D20" s="112">
        <v>1450061233.7555153</v>
      </c>
      <c r="E20" s="113"/>
    </row>
    <row r="21" spans="1:7" ht="54" customHeight="1" x14ac:dyDescent="0.35">
      <c r="A21" s="110">
        <v>2028</v>
      </c>
      <c r="B21" s="111">
        <v>2.25</v>
      </c>
      <c r="C21" s="200" t="s">
        <v>265</v>
      </c>
      <c r="D21" s="112">
        <v>3089047798.6578436</v>
      </c>
      <c r="E21" s="210" t="s">
        <v>271</v>
      </c>
      <c r="G21" s="127"/>
    </row>
    <row r="22" spans="1:7" s="173" customFormat="1" ht="18" customHeight="1" x14ac:dyDescent="0.35">
      <c r="A22" s="43">
        <v>2029</v>
      </c>
      <c r="B22" s="62">
        <v>2.2373684240047953</v>
      </c>
      <c r="C22" s="98"/>
      <c r="D22" s="44"/>
      <c r="E22" s="99"/>
    </row>
    <row r="23" spans="1:7" ht="21.75" customHeight="1" x14ac:dyDescent="0.35">
      <c r="A23" s="88"/>
    </row>
    <row r="24" spans="1:7" ht="21.75" customHeight="1" x14ac:dyDescent="0.35">
      <c r="A24" s="96"/>
      <c r="B24" s="96"/>
      <c r="C24" s="96"/>
      <c r="D24" s="96"/>
    </row>
    <row r="25" spans="1:7" ht="21.75" customHeight="1" x14ac:dyDescent="0.35">
      <c r="A25" s="217" t="str">
        <f>Headings!F42</f>
        <v>Page 42</v>
      </c>
      <c r="B25" s="225"/>
      <c r="C25" s="225"/>
      <c r="D25" s="225"/>
      <c r="E25" s="225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Headings!E43</f>
        <v>June 2020 Flood District Property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5" s="53" customFormat="1" ht="18" customHeight="1" x14ac:dyDescent="0.35">
      <c r="A6" s="43">
        <v>2011</v>
      </c>
      <c r="B6" s="44">
        <v>36070313</v>
      </c>
      <c r="C6" s="45" t="s">
        <v>82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36896149</v>
      </c>
      <c r="C7" s="45">
        <v>2.2895171439183182E-2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41346031</v>
      </c>
      <c r="C8" s="46">
        <v>0.12060559490910561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52104009</v>
      </c>
      <c r="C9" s="46">
        <v>0.26019372935699692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53571768</v>
      </c>
      <c r="C10" s="46">
        <v>2.8169790159525032E-2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55124711</v>
      </c>
      <c r="C11" s="46">
        <v>2.8988085664822583E-2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55124711</v>
      </c>
      <c r="C12" s="46">
        <v>0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57037253</v>
      </c>
      <c r="C13" s="46">
        <v>3.4694821347907023E-2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58404026</v>
      </c>
      <c r="C14" s="46">
        <v>2.3962812514831233E-2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58829811</v>
      </c>
      <c r="C15" s="55">
        <v>7.2903364572847185E-3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59581755.000000007</v>
      </c>
      <c r="C16" s="46">
        <v>1.278168308240879E-2</v>
      </c>
      <c r="D16" s="46">
        <v>-3.7104422366974754E-3</v>
      </c>
      <c r="E16" s="47">
        <v>-221898</v>
      </c>
    </row>
    <row r="17" spans="1:5" s="53" customFormat="1" ht="18" customHeight="1" x14ac:dyDescent="0.35">
      <c r="A17" s="43">
        <v>2022</v>
      </c>
      <c r="B17" s="44">
        <v>60245342.000000007</v>
      </c>
      <c r="C17" s="46">
        <v>1.1137419500315104E-2</v>
      </c>
      <c r="D17" s="46">
        <v>-7.7557664429268591E-3</v>
      </c>
      <c r="E17" s="47">
        <v>-470900.99999999255</v>
      </c>
    </row>
    <row r="18" spans="1:5" s="53" customFormat="1" ht="18" customHeight="1" x14ac:dyDescent="0.35">
      <c r="A18" s="43">
        <v>2023</v>
      </c>
      <c r="B18" s="44">
        <v>60970209.000000007</v>
      </c>
      <c r="C18" s="46">
        <v>1.2031917753906995E-2</v>
      </c>
      <c r="D18" s="46">
        <v>-9.6645654258306068E-3</v>
      </c>
      <c r="E18" s="47">
        <v>-595001</v>
      </c>
    </row>
    <row r="19" spans="1:5" s="53" customFormat="1" ht="18" customHeight="1" x14ac:dyDescent="0.35">
      <c r="A19" s="43">
        <v>2024</v>
      </c>
      <c r="B19" s="44">
        <v>61713762.000000007</v>
      </c>
      <c r="C19" s="46">
        <v>1.2195349371362685E-2</v>
      </c>
      <c r="D19" s="46">
        <v>-1.0302490277387943E-2</v>
      </c>
      <c r="E19" s="47">
        <v>-642423.99999999255</v>
      </c>
    </row>
    <row r="20" spans="1:5" ht="18" customHeight="1" x14ac:dyDescent="0.35">
      <c r="A20" s="43">
        <v>2025</v>
      </c>
      <c r="B20" s="44">
        <v>62481483</v>
      </c>
      <c r="C20" s="46">
        <v>1.2440029178580891E-2</v>
      </c>
      <c r="D20" s="46">
        <v>-9.7851601761272944E-3</v>
      </c>
      <c r="E20" s="47">
        <v>-617433</v>
      </c>
    </row>
    <row r="21" spans="1:5" s="136" customFormat="1" ht="18" customHeight="1" x14ac:dyDescent="0.35">
      <c r="A21" s="43">
        <v>2026</v>
      </c>
      <c r="B21" s="44">
        <v>63275589.000000007</v>
      </c>
      <c r="C21" s="46">
        <v>1.270946145756513E-2</v>
      </c>
      <c r="D21" s="46">
        <v>-8.9806892346326883E-3</v>
      </c>
      <c r="E21" s="47">
        <v>-573407.99999999255</v>
      </c>
    </row>
    <row r="22" spans="1:5" s="159" customFormat="1" ht="18" customHeight="1" x14ac:dyDescent="0.35">
      <c r="A22" s="43">
        <v>2027</v>
      </c>
      <c r="B22" s="44">
        <v>64095642</v>
      </c>
      <c r="C22" s="46">
        <v>1.2960021596954086E-2</v>
      </c>
      <c r="D22" s="46">
        <v>-7.74898559430659E-3</v>
      </c>
      <c r="E22" s="47">
        <v>-500554.99999999255</v>
      </c>
    </row>
    <row r="23" spans="1:5" s="161" customFormat="1" ht="18" customHeight="1" x14ac:dyDescent="0.35">
      <c r="A23" s="43">
        <v>2028</v>
      </c>
      <c r="B23" s="44">
        <v>64939335</v>
      </c>
      <c r="C23" s="46">
        <v>1.3163032207400338E-2</v>
      </c>
      <c r="D23" s="46">
        <v>-6.3583009201714225E-3</v>
      </c>
      <c r="E23" s="47">
        <v>-415545.99999999255</v>
      </c>
    </row>
    <row r="24" spans="1:5" s="173" customFormat="1" ht="18" customHeight="1" x14ac:dyDescent="0.35">
      <c r="A24" s="43">
        <v>2029</v>
      </c>
      <c r="B24" s="44">
        <v>65809360.000000007</v>
      </c>
      <c r="C24" s="46">
        <v>1.3397503993535009E-2</v>
      </c>
      <c r="D24" s="46">
        <v>-4.7829558871840261E-3</v>
      </c>
      <c r="E24" s="47">
        <v>-316275.9999999851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253</v>
      </c>
      <c r="B27" s="3"/>
      <c r="C27" s="3"/>
    </row>
    <row r="28" spans="1:5" ht="21.75" customHeight="1" x14ac:dyDescent="0.35">
      <c r="A28" s="30" t="s">
        <v>254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Headings!F43</f>
        <v>Page 43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3" customWidth="1"/>
    <col min="2" max="2" width="20.7265625" style="123" customWidth="1"/>
    <col min="3" max="3" width="10.7265625" style="123" customWidth="1"/>
    <col min="4" max="5" width="17.7265625" style="124" customWidth="1"/>
    <col min="6" max="16384" width="10.7265625" style="124"/>
  </cols>
  <sheetData>
    <row r="1" spans="1:5" ht="23.4" x14ac:dyDescent="0.35">
      <c r="A1" s="224" t="str">
        <f>Headings!E44</f>
        <v>June 2020 Marine Levy Property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5" s="53" customFormat="1" ht="18" customHeight="1" x14ac:dyDescent="0.35">
      <c r="A6" s="43">
        <v>2011</v>
      </c>
      <c r="B6" s="44">
        <v>1183252</v>
      </c>
      <c r="C6" s="45" t="s">
        <v>82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1183252</v>
      </c>
      <c r="C7" s="45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1183252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1183252</v>
      </c>
      <c r="C11" s="46">
        <v>0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5769754</v>
      </c>
      <c r="C12" s="46">
        <v>3.8761836024785925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5927796</v>
      </c>
      <c r="C13" s="46">
        <v>2.7391462443632886E-2</v>
      </c>
      <c r="D13" s="5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6117419</v>
      </c>
      <c r="C14" s="46">
        <v>3.1988786388735369E-2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6290100</v>
      </c>
      <c r="C15" s="55">
        <v>2.8227754221183732E-2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6433353</v>
      </c>
      <c r="C16" s="46">
        <v>2.2774359708112701E-2</v>
      </c>
      <c r="D16" s="46">
        <v>-3.6722566676965496E-3</v>
      </c>
      <c r="E16" s="47">
        <v>-23712</v>
      </c>
    </row>
    <row r="17" spans="1:5" s="53" customFormat="1" ht="18" customHeight="1" x14ac:dyDescent="0.35">
      <c r="A17" s="43">
        <v>2022</v>
      </c>
      <c r="B17" s="44">
        <v>6569337.5300000003</v>
      </c>
      <c r="C17" s="46">
        <v>2.11374270928395E-2</v>
      </c>
      <c r="D17" s="46">
        <v>-7.6782213093620211E-3</v>
      </c>
      <c r="E17" s="47">
        <v>-50831.120000000112</v>
      </c>
    </row>
    <row r="18" spans="1:5" s="53" customFormat="1" ht="18" customHeight="1" x14ac:dyDescent="0.35">
      <c r="A18" s="43">
        <v>2023</v>
      </c>
      <c r="B18" s="44">
        <v>6714072.9053000007</v>
      </c>
      <c r="C18" s="46">
        <v>2.2031959027686066E-2</v>
      </c>
      <c r="D18" s="46">
        <v>-9.568524973781467E-3</v>
      </c>
      <c r="E18" s="47">
        <v>-64864.431199999526</v>
      </c>
    </row>
    <row r="19" spans="1:5" s="53" customFormat="1" ht="18" customHeight="1" x14ac:dyDescent="0.35">
      <c r="A19" s="43">
        <v>2024</v>
      </c>
      <c r="B19" s="44">
        <v>6863093.6343530007</v>
      </c>
      <c r="C19" s="46">
        <v>2.219528014588068E-2</v>
      </c>
      <c r="D19" s="46">
        <v>-1.0200303479346307E-2</v>
      </c>
      <c r="E19" s="47">
        <v>-70727.075511999428</v>
      </c>
    </row>
    <row r="20" spans="1:5" ht="18" customHeight="1" x14ac:dyDescent="0.35">
      <c r="A20" s="43">
        <v>2025</v>
      </c>
      <c r="B20" s="44">
        <v>7017101.5706965299</v>
      </c>
      <c r="C20" s="46">
        <v>2.2440016783779271E-2</v>
      </c>
      <c r="D20" s="46">
        <v>-9.6879464343879729E-3</v>
      </c>
      <c r="E20" s="47">
        <v>-68646.346267119981</v>
      </c>
    </row>
    <row r="21" spans="1:5" s="136" customFormat="1" ht="18" customHeight="1" x14ac:dyDescent="0.35">
      <c r="A21" s="43">
        <v>2026</v>
      </c>
      <c r="B21" s="44">
        <v>7176456.5864034956</v>
      </c>
      <c r="C21" s="46">
        <v>2.2709521032506341E-2</v>
      </c>
      <c r="D21" s="46">
        <v>-8.8912117616926079E-3</v>
      </c>
      <c r="E21" s="47">
        <v>-64379.809729792178</v>
      </c>
    </row>
    <row r="22" spans="1:5" s="159" customFormat="1" ht="18" customHeight="1" x14ac:dyDescent="0.35">
      <c r="A22" s="43">
        <v>2027</v>
      </c>
      <c r="B22" s="44">
        <v>7341228.1522675306</v>
      </c>
      <c r="C22" s="46">
        <v>2.2960017089243001E-2</v>
      </c>
      <c r="D22" s="46">
        <v>-7.6714987502705112E-3</v>
      </c>
      <c r="E22" s="47">
        <v>-56753.607827089727</v>
      </c>
    </row>
    <row r="23" spans="1:5" s="161" customFormat="1" ht="18" customHeight="1" x14ac:dyDescent="0.35">
      <c r="A23" s="43">
        <v>2028</v>
      </c>
      <c r="B23" s="44">
        <v>7511273.433790205</v>
      </c>
      <c r="C23" s="46">
        <v>2.3163056370908652E-2</v>
      </c>
      <c r="D23" s="46">
        <v>-6.294229978000998E-3</v>
      </c>
      <c r="E23" s="47">
        <v>-47577.143905361183</v>
      </c>
    </row>
    <row r="24" spans="1:5" s="173" customFormat="1" ht="18" customHeight="1" x14ac:dyDescent="0.35">
      <c r="A24" s="43">
        <v>2029</v>
      </c>
      <c r="B24" s="44">
        <v>7687018.1681281058</v>
      </c>
      <c r="C24" s="46">
        <v>2.3397461946638165E-2</v>
      </c>
      <c r="D24" s="46">
        <v>-4.7341907181215337E-3</v>
      </c>
      <c r="E24" s="47">
        <v>-36564.915344416164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24"/>
      <c r="C28" s="124"/>
    </row>
    <row r="29" spans="1:5" ht="21.75" customHeight="1" x14ac:dyDescent="0.35">
      <c r="A29" s="3"/>
      <c r="B29" s="124"/>
      <c r="C29" s="124"/>
    </row>
    <row r="30" spans="1:5" ht="21.75" customHeight="1" x14ac:dyDescent="0.35">
      <c r="A30" s="217" t="str">
        <f>Headings!F44</f>
        <v>Page 44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24" t="str">
        <f>Headings!E45</f>
        <v>June 2020 Transit Property Tax Forecast</v>
      </c>
      <c r="B1" s="225"/>
      <c r="C1" s="225"/>
      <c r="D1" s="225"/>
      <c r="E1" s="225"/>
    </row>
    <row r="2" spans="1:7" ht="21.75" customHeight="1" x14ac:dyDescent="0.35">
      <c r="A2" s="224" t="s">
        <v>88</v>
      </c>
      <c r="B2" s="225"/>
      <c r="C2" s="225"/>
      <c r="D2" s="225"/>
      <c r="E2" s="225"/>
    </row>
    <row r="4" spans="1:7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7" s="53" customFormat="1" ht="18" customHeight="1" x14ac:dyDescent="0.35">
      <c r="A5" s="38">
        <v>2010</v>
      </c>
      <c r="B5" s="39">
        <v>22122922</v>
      </c>
      <c r="C5" s="40" t="s">
        <v>82</v>
      </c>
      <c r="D5" s="51">
        <v>0</v>
      </c>
      <c r="E5" s="42">
        <v>0</v>
      </c>
    </row>
    <row r="6" spans="1:7" s="53" customFormat="1" ht="18" customHeight="1" x14ac:dyDescent="0.35">
      <c r="A6" s="43">
        <v>2011</v>
      </c>
      <c r="B6" s="44">
        <v>22623470</v>
      </c>
      <c r="C6" s="45">
        <v>2.2625763450234926E-2</v>
      </c>
      <c r="D6" s="46">
        <v>0</v>
      </c>
      <c r="E6" s="47">
        <v>0</v>
      </c>
    </row>
    <row r="7" spans="1:7" s="53" customFormat="1" ht="18" customHeight="1" x14ac:dyDescent="0.35">
      <c r="A7" s="43">
        <v>2012</v>
      </c>
      <c r="B7" s="44">
        <v>23823382</v>
      </c>
      <c r="C7" s="45">
        <v>5.3038371213611324E-2</v>
      </c>
      <c r="D7" s="46">
        <v>0</v>
      </c>
      <c r="E7" s="47">
        <v>0</v>
      </c>
    </row>
    <row r="8" spans="1:7" s="53" customFormat="1" ht="18" customHeight="1" x14ac:dyDescent="0.35">
      <c r="A8" s="43">
        <v>2013</v>
      </c>
      <c r="B8" s="44">
        <v>23473405</v>
      </c>
      <c r="C8" s="46">
        <v>-1.4690483492226236E-2</v>
      </c>
      <c r="D8" s="46">
        <v>0</v>
      </c>
      <c r="E8" s="47">
        <v>0</v>
      </c>
    </row>
    <row r="9" spans="1:7" s="53" customFormat="1" ht="18" customHeight="1" x14ac:dyDescent="0.35">
      <c r="A9" s="43">
        <v>2014</v>
      </c>
      <c r="B9" s="44">
        <v>25426081.857224997</v>
      </c>
      <c r="C9" s="46">
        <v>8.3186774872456626E-2</v>
      </c>
      <c r="D9" s="46">
        <v>0</v>
      </c>
      <c r="E9" s="47">
        <v>0</v>
      </c>
      <c r="F9" s="58"/>
      <c r="G9" s="71"/>
    </row>
    <row r="10" spans="1:7" s="53" customFormat="1" ht="18" customHeight="1" x14ac:dyDescent="0.35">
      <c r="A10" s="43">
        <v>2015</v>
      </c>
      <c r="B10" s="44">
        <v>26253065</v>
      </c>
      <c r="C10" s="46">
        <v>3.2524993328455265E-2</v>
      </c>
      <c r="D10" s="46">
        <v>0</v>
      </c>
      <c r="E10" s="47">
        <v>0</v>
      </c>
    </row>
    <row r="11" spans="1:7" s="53" customFormat="1" ht="18" customHeight="1" x14ac:dyDescent="0.35">
      <c r="A11" s="43">
        <v>2016</v>
      </c>
      <c r="B11" s="44">
        <v>26951390</v>
      </c>
      <c r="C11" s="46">
        <v>2.6599751305228514E-2</v>
      </c>
      <c r="D11" s="46">
        <v>0</v>
      </c>
      <c r="E11" s="47">
        <v>0</v>
      </c>
    </row>
    <row r="12" spans="1:7" s="53" customFormat="1" ht="18" customHeight="1" x14ac:dyDescent="0.35">
      <c r="A12" s="43">
        <v>2017</v>
      </c>
      <c r="B12" s="44">
        <v>23315897</v>
      </c>
      <c r="C12" s="46">
        <v>-0.13489074218435482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23641990</v>
      </c>
      <c r="C13" s="46">
        <v>1.3985865523423735E-2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29355710</v>
      </c>
      <c r="C14" s="46">
        <v>0.2416767793235679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30184815</v>
      </c>
      <c r="C15" s="55">
        <v>2.8243397962440797E-2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2021</v>
      </c>
      <c r="B16" s="44">
        <v>30873233.039673328</v>
      </c>
      <c r="C16" s="46">
        <v>2.2806766901613651E-2</v>
      </c>
      <c r="D16" s="46">
        <v>-3.697417780354928E-3</v>
      </c>
      <c r="E16" s="47">
        <v>-114574.87194664776</v>
      </c>
    </row>
    <row r="17" spans="1:5" s="53" customFormat="1" ht="18" customHeight="1" x14ac:dyDescent="0.35">
      <c r="A17" s="43">
        <v>2022</v>
      </c>
      <c r="B17" s="44">
        <v>31522231.082843833</v>
      </c>
      <c r="C17" s="46">
        <v>2.1021382578770398E-2</v>
      </c>
      <c r="D17" s="46">
        <v>-7.8772847442474259E-3</v>
      </c>
      <c r="E17" s="47">
        <v>-250281.12570683286</v>
      </c>
    </row>
    <row r="18" spans="1:5" s="53" customFormat="1" ht="18" customHeight="1" x14ac:dyDescent="0.35">
      <c r="A18" s="43">
        <v>2023</v>
      </c>
      <c r="B18" s="44">
        <v>32218193.559247371</v>
      </c>
      <c r="C18" s="46">
        <v>2.2078465022811189E-2</v>
      </c>
      <c r="D18" s="46">
        <v>-9.8066877077794823E-3</v>
      </c>
      <c r="E18" s="47">
        <v>-319082.90918762237</v>
      </c>
    </row>
    <row r="19" spans="1:5" s="53" customFormat="1" ht="18" customHeight="1" x14ac:dyDescent="0.35">
      <c r="A19" s="43">
        <v>2024</v>
      </c>
      <c r="B19" s="44">
        <v>32934967.796312194</v>
      </c>
      <c r="C19" s="46">
        <v>2.2247499250593217E-2</v>
      </c>
      <c r="D19" s="46">
        <v>-1.0468624376494318E-2</v>
      </c>
      <c r="E19" s="47">
        <v>-348431.40420310572</v>
      </c>
    </row>
    <row r="20" spans="1:5" ht="18" customHeight="1" x14ac:dyDescent="0.35">
      <c r="A20" s="43">
        <v>2025</v>
      </c>
      <c r="B20" s="44">
        <v>33676249.080967583</v>
      </c>
      <c r="C20" s="46">
        <v>2.2507424001136922E-2</v>
      </c>
      <c r="D20" s="46">
        <v>-9.9641839057517112E-3</v>
      </c>
      <c r="E20" s="47">
        <v>-338933.53517497331</v>
      </c>
    </row>
    <row r="21" spans="1:5" s="136" customFormat="1" ht="18" customHeight="1" x14ac:dyDescent="0.35">
      <c r="A21" s="43">
        <v>2026</v>
      </c>
      <c r="B21" s="44">
        <v>34443181.912466489</v>
      </c>
      <c r="C21" s="46">
        <v>2.277370112256194E-2</v>
      </c>
      <c r="D21" s="46">
        <v>-9.1772147494155742E-3</v>
      </c>
      <c r="E21" s="47">
        <v>-319020.19389264286</v>
      </c>
    </row>
    <row r="22" spans="1:5" s="159" customFormat="1" ht="18" customHeight="1" x14ac:dyDescent="0.35">
      <c r="A22" s="43">
        <v>2027</v>
      </c>
      <c r="B22" s="44">
        <v>35236430.347478032</v>
      </c>
      <c r="C22" s="46">
        <v>2.3030637443064883E-2</v>
      </c>
      <c r="D22" s="46">
        <v>-7.9662445383120728E-3</v>
      </c>
      <c r="E22" s="47">
        <v>-282956.11843830347</v>
      </c>
    </row>
    <row r="23" spans="1:5" s="161" customFormat="1" ht="18" customHeight="1" x14ac:dyDescent="0.35">
      <c r="A23" s="43">
        <v>2028</v>
      </c>
      <c r="B23" s="44">
        <v>36055089.550244682</v>
      </c>
      <c r="C23" s="46">
        <v>2.323331832122566E-2</v>
      </c>
      <c r="D23" s="46">
        <v>-6.5991240004058538E-3</v>
      </c>
      <c r="E23" s="47">
        <v>-239512.58000289649</v>
      </c>
    </row>
    <row r="24" spans="1:5" s="173" customFormat="1" ht="18" customHeight="1" x14ac:dyDescent="0.35">
      <c r="A24" s="43">
        <v>2029</v>
      </c>
      <c r="B24" s="44">
        <v>36901170.591408968</v>
      </c>
      <c r="C24" s="46">
        <v>2.3466341415827818E-2</v>
      </c>
      <c r="D24" s="46">
        <v>-5.0520394421663672E-3</v>
      </c>
      <c r="E24" s="47">
        <v>-187372.78398498893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Headings!F45</f>
        <v>Page 45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+Headings!E46</f>
        <v>June 2020 UTGO Bond Property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March 2020 Forecast</v>
      </c>
      <c r="E4" s="33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25050000</v>
      </c>
      <c r="C5" s="78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23500000</v>
      </c>
      <c r="C6" s="56">
        <v>-6.187624750498999E-2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22460000</v>
      </c>
      <c r="C7" s="56">
        <v>-4.4255319148936212E-2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21040000</v>
      </c>
      <c r="C8" s="56">
        <v>-6.3223508459483546E-2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19630000</v>
      </c>
      <c r="C9" s="56">
        <v>-6.7015209125475317E-2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11620000</v>
      </c>
      <c r="C10" s="56">
        <v>-0.40804890473764643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16820000</v>
      </c>
      <c r="C11" s="56">
        <v>0.44750430292598975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16880000</v>
      </c>
      <c r="C12" s="56">
        <v>3.5671819262781401E-3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17300000</v>
      </c>
      <c r="C13" s="56">
        <v>2.4881516587677677E-2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17910000</v>
      </c>
      <c r="C14" s="56">
        <v>3.5260115606936315E-2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13620000</v>
      </c>
      <c r="C15" s="57">
        <v>-0.23953098827470687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13950000</v>
      </c>
      <c r="C16" s="56">
        <v>2.4229074889867919E-2</v>
      </c>
      <c r="D16" s="46">
        <v>0</v>
      </c>
      <c r="E16" s="47">
        <v>0</v>
      </c>
    </row>
    <row r="17" spans="1:5" s="53" customFormat="1" ht="18" customHeight="1" x14ac:dyDescent="0.35">
      <c r="A17" s="43">
        <v>2022</v>
      </c>
      <c r="B17" s="44">
        <v>14270000</v>
      </c>
      <c r="C17" s="56">
        <v>2.2939068100358506E-2</v>
      </c>
      <c r="D17" s="46">
        <v>0</v>
      </c>
      <c r="E17" s="47">
        <v>0</v>
      </c>
    </row>
    <row r="18" spans="1:5" s="53" customFormat="1" ht="18" customHeight="1" x14ac:dyDescent="0.35">
      <c r="A18" s="43">
        <v>2023</v>
      </c>
      <c r="B18" s="44">
        <v>14610000</v>
      </c>
      <c r="C18" s="56">
        <v>2.3826208829712758E-2</v>
      </c>
      <c r="D18" s="46">
        <v>0</v>
      </c>
      <c r="E18" s="47">
        <v>0</v>
      </c>
    </row>
    <row r="19" spans="1:5" s="53" customFormat="1" ht="18" customHeight="1" x14ac:dyDescent="0.35">
      <c r="A19" s="43">
        <v>2024</v>
      </c>
      <c r="B19" s="86" t="s">
        <v>82</v>
      </c>
      <c r="C19" s="87" t="s">
        <v>82</v>
      </c>
      <c r="D19" s="75" t="s">
        <v>82</v>
      </c>
      <c r="E19" s="76" t="s">
        <v>82</v>
      </c>
    </row>
    <row r="20" spans="1:5" ht="18" customHeight="1" x14ac:dyDescent="0.35">
      <c r="A20" s="43">
        <v>2025</v>
      </c>
      <c r="B20" s="86" t="s">
        <v>82</v>
      </c>
      <c r="C20" s="87" t="s">
        <v>82</v>
      </c>
      <c r="D20" s="75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86" t="s">
        <v>82</v>
      </c>
      <c r="C21" s="87" t="s">
        <v>82</v>
      </c>
      <c r="D21" s="75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86" t="s">
        <v>82</v>
      </c>
      <c r="C22" s="87" t="s">
        <v>82</v>
      </c>
      <c r="D22" s="75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86" t="s">
        <v>82</v>
      </c>
      <c r="C23" s="87" t="s">
        <v>82</v>
      </c>
      <c r="D23" s="75" t="s">
        <v>82</v>
      </c>
      <c r="E23" s="76" t="s">
        <v>82</v>
      </c>
    </row>
    <row r="24" spans="1:5" s="173" customFormat="1" ht="18" customHeight="1" x14ac:dyDescent="0.35">
      <c r="A24" s="43">
        <v>2029</v>
      </c>
      <c r="B24" s="86" t="s">
        <v>82</v>
      </c>
      <c r="C24" s="87" t="s">
        <v>82</v>
      </c>
      <c r="D24" s="75" t="s">
        <v>82</v>
      </c>
      <c r="E24" s="76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127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+Headings!F46</f>
        <v>Page 46</v>
      </c>
      <c r="B30" s="218"/>
      <c r="C30" s="218"/>
      <c r="D30" s="218"/>
      <c r="E30" s="22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5" customWidth="1"/>
    <col min="2" max="2" width="22.7265625" style="165" customWidth="1"/>
    <col min="3" max="3" width="15.26953125" style="165" customWidth="1"/>
    <col min="4" max="4" width="20.6328125" style="166" customWidth="1"/>
    <col min="5" max="16384" width="10.7265625" style="166"/>
  </cols>
  <sheetData>
    <row r="1" spans="1:4" ht="23.4" x14ac:dyDescent="0.35">
      <c r="A1" s="224" t="str">
        <f>Headings!E47</f>
        <v>June 2020 King County Inflation + Population Index Forecast</v>
      </c>
      <c r="B1" s="228"/>
      <c r="C1" s="228"/>
      <c r="D1" s="228"/>
    </row>
    <row r="2" spans="1:4" ht="21.75" customHeight="1" x14ac:dyDescent="0.35">
      <c r="A2" s="224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</row>
    <row r="5" spans="1:4" s="53" customFormat="1" ht="18" customHeight="1" x14ac:dyDescent="0.35">
      <c r="A5" s="38">
        <v>2010</v>
      </c>
      <c r="B5" s="78" t="s">
        <v>82</v>
      </c>
      <c r="C5" s="74" t="s">
        <v>82</v>
      </c>
      <c r="D5" s="83" t="s">
        <v>82</v>
      </c>
    </row>
    <row r="6" spans="1:4" s="53" customFormat="1" ht="18" customHeight="1" x14ac:dyDescent="0.35">
      <c r="A6" s="43">
        <v>2011</v>
      </c>
      <c r="B6" s="87" t="s">
        <v>82</v>
      </c>
      <c r="C6" s="170" t="s">
        <v>82</v>
      </c>
      <c r="D6" s="75" t="s">
        <v>82</v>
      </c>
    </row>
    <row r="7" spans="1:4" s="53" customFormat="1" ht="18" customHeight="1" x14ac:dyDescent="0.35">
      <c r="A7" s="43">
        <v>2012</v>
      </c>
      <c r="B7" s="87" t="s">
        <v>82</v>
      </c>
      <c r="C7" s="115" t="s">
        <v>82</v>
      </c>
      <c r="D7" s="75" t="s">
        <v>82</v>
      </c>
    </row>
    <row r="8" spans="1:4" s="53" customFormat="1" ht="18" customHeight="1" x14ac:dyDescent="0.35">
      <c r="A8" s="43">
        <v>2013</v>
      </c>
      <c r="B8" s="87" t="s">
        <v>82</v>
      </c>
      <c r="C8" s="115" t="s">
        <v>82</v>
      </c>
      <c r="D8" s="75" t="s">
        <v>82</v>
      </c>
    </row>
    <row r="9" spans="1:4" s="53" customFormat="1" ht="18" customHeight="1" x14ac:dyDescent="0.35">
      <c r="A9" s="43">
        <v>2014</v>
      </c>
      <c r="B9" s="87" t="s">
        <v>82</v>
      </c>
      <c r="C9" s="115" t="s">
        <v>82</v>
      </c>
      <c r="D9" s="75" t="s">
        <v>82</v>
      </c>
    </row>
    <row r="10" spans="1:4" s="53" customFormat="1" ht="18" customHeight="1" x14ac:dyDescent="0.35">
      <c r="A10" s="43">
        <v>2015</v>
      </c>
      <c r="B10" s="215">
        <v>1.040051713251938</v>
      </c>
      <c r="C10" s="115" t="s">
        <v>82</v>
      </c>
      <c r="D10" s="75">
        <v>0</v>
      </c>
    </row>
    <row r="11" spans="1:4" s="53" customFormat="1" ht="18" customHeight="1" x14ac:dyDescent="0.35">
      <c r="A11" s="43">
        <v>2016</v>
      </c>
      <c r="B11" s="215">
        <v>1.0301740202728205</v>
      </c>
      <c r="C11" s="45">
        <v>-9.8776929791175583E-3</v>
      </c>
      <c r="D11" s="75">
        <v>0</v>
      </c>
    </row>
    <row r="12" spans="1:4" s="53" customFormat="1" ht="18" customHeight="1" x14ac:dyDescent="0.35">
      <c r="A12" s="43">
        <v>2017</v>
      </c>
      <c r="B12" s="215">
        <v>1.045761618218219</v>
      </c>
      <c r="C12" s="45">
        <v>1.5587597945398546E-2</v>
      </c>
      <c r="D12" s="75">
        <v>0</v>
      </c>
    </row>
    <row r="13" spans="1:4" s="53" customFormat="1" ht="18" customHeight="1" x14ac:dyDescent="0.35">
      <c r="A13" s="43">
        <v>2018</v>
      </c>
      <c r="B13" s="215">
        <v>1.051940960155878</v>
      </c>
      <c r="C13" s="45">
        <v>6.1793419376590109E-3</v>
      </c>
      <c r="D13" s="75">
        <v>0</v>
      </c>
    </row>
    <row r="14" spans="1:4" s="53" customFormat="1" ht="18" customHeight="1" x14ac:dyDescent="0.35">
      <c r="A14" s="43">
        <v>2019</v>
      </c>
      <c r="B14" s="215">
        <v>1.0534871303362883</v>
      </c>
      <c r="C14" s="45">
        <v>1.5461701804102557E-3</v>
      </c>
      <c r="D14" s="75">
        <v>0</v>
      </c>
    </row>
    <row r="15" spans="1:4" s="53" customFormat="1" ht="18" customHeight="1" thickBot="1" x14ac:dyDescent="0.4">
      <c r="A15" s="48">
        <v>2020</v>
      </c>
      <c r="B15" s="216">
        <v>1.031732856882051</v>
      </c>
      <c r="C15" s="50">
        <v>-2.1754273454237305E-2</v>
      </c>
      <c r="D15" s="85">
        <v>0</v>
      </c>
    </row>
    <row r="16" spans="1:4" s="53" customFormat="1" ht="18" customHeight="1" thickTop="1" x14ac:dyDescent="0.35">
      <c r="A16" s="43">
        <v>2021</v>
      </c>
      <c r="B16" s="215">
        <v>1.0187297579206329</v>
      </c>
      <c r="C16" s="45">
        <v>-1.3003098961418047E-2</v>
      </c>
      <c r="D16" s="75">
        <v>-1.9160488677665732E-2</v>
      </c>
    </row>
    <row r="17" spans="1:4" s="53" customFormat="1" ht="18" customHeight="1" x14ac:dyDescent="0.35">
      <c r="A17" s="43">
        <v>2022</v>
      </c>
      <c r="B17" s="215">
        <v>1.028571203219101</v>
      </c>
      <c r="C17" s="45">
        <v>9.8414452984680878E-3</v>
      </c>
      <c r="D17" s="75">
        <v>-3.9327360771839182E-3</v>
      </c>
    </row>
    <row r="18" spans="1:4" s="53" customFormat="1" ht="18" customHeight="1" x14ac:dyDescent="0.35">
      <c r="A18" s="43">
        <v>2023</v>
      </c>
      <c r="B18" s="215">
        <v>1.034769332128461</v>
      </c>
      <c r="C18" s="45">
        <v>6.1981289093600012E-3</v>
      </c>
      <c r="D18" s="75">
        <v>2.46439545650734E-3</v>
      </c>
    </row>
    <row r="19" spans="1:4" s="53" customFormat="1" ht="18" customHeight="1" x14ac:dyDescent="0.35">
      <c r="A19" s="43">
        <v>2024</v>
      </c>
      <c r="B19" s="215">
        <v>1.0325271913786918</v>
      </c>
      <c r="C19" s="45">
        <v>-2.2421407497692503E-3</v>
      </c>
      <c r="D19" s="75">
        <v>5.8930312798666229E-4</v>
      </c>
    </row>
    <row r="20" spans="1:4" ht="18" customHeight="1" x14ac:dyDescent="0.35">
      <c r="A20" s="43">
        <v>2025</v>
      </c>
      <c r="B20" s="215">
        <v>1.0318465071607699</v>
      </c>
      <c r="C20" s="45">
        <v>-6.8068421792188971E-4</v>
      </c>
      <c r="D20" s="75">
        <v>-1.4518856595089336E-3</v>
      </c>
    </row>
    <row r="21" spans="1:4" ht="18" customHeight="1" x14ac:dyDescent="0.35">
      <c r="A21" s="43">
        <v>2026</v>
      </c>
      <c r="B21" s="215">
        <v>1.031343178883799</v>
      </c>
      <c r="C21" s="45">
        <v>-5.0332827697086024E-4</v>
      </c>
      <c r="D21" s="75">
        <v>-2.0813012230385119E-3</v>
      </c>
    </row>
    <row r="22" spans="1:4" ht="18" customHeight="1" x14ac:dyDescent="0.35">
      <c r="A22" s="43">
        <v>2027</v>
      </c>
      <c r="B22" s="215">
        <v>1.0311648938158591</v>
      </c>
      <c r="C22" s="45">
        <v>-1.7828506793993171E-4</v>
      </c>
      <c r="D22" s="75">
        <v>-2.2466607145747997E-3</v>
      </c>
    </row>
    <row r="23" spans="1:4" ht="18" customHeight="1" x14ac:dyDescent="0.35">
      <c r="A23" s="43">
        <v>2028</v>
      </c>
      <c r="B23" s="215">
        <v>1.0317714218965786</v>
      </c>
      <c r="C23" s="45">
        <v>6.0652808071948172E-4</v>
      </c>
      <c r="D23" s="75">
        <v>-2.0615883521264422E-3</v>
      </c>
    </row>
    <row r="24" spans="1:4" s="173" customFormat="1" ht="18" customHeight="1" x14ac:dyDescent="0.35">
      <c r="A24" s="43">
        <v>2029</v>
      </c>
      <c r="B24" s="215">
        <v>1.0313407156556287</v>
      </c>
      <c r="C24" s="45">
        <v>-4.3070624094987409E-4</v>
      </c>
      <c r="D24" s="75">
        <v>-1.737010205748124E-3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279</v>
      </c>
      <c r="B26" s="3"/>
      <c r="C26" s="3"/>
    </row>
    <row r="27" spans="1:4" ht="21.75" customHeight="1" x14ac:dyDescent="0.35">
      <c r="A27" s="72" t="s">
        <v>281</v>
      </c>
      <c r="B27" s="3"/>
      <c r="C27" s="3"/>
    </row>
    <row r="28" spans="1:4" ht="21.75" customHeight="1" x14ac:dyDescent="0.35">
      <c r="A28" s="72" t="s">
        <v>280</v>
      </c>
      <c r="B28" s="3"/>
      <c r="C28" s="3"/>
    </row>
    <row r="29" spans="1:4" ht="21.75" customHeight="1" x14ac:dyDescent="0.35">
      <c r="A29" s="3"/>
      <c r="B29" s="166"/>
      <c r="C29" s="166"/>
    </row>
    <row r="30" spans="1:4" ht="21.75" customHeight="1" x14ac:dyDescent="0.35">
      <c r="A30" s="217" t="str">
        <f>Headings!H47</f>
        <v>Page 47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1:C30"/>
    </sheetView>
  </sheetViews>
  <sheetFormatPr defaultColWidth="10.7265625" defaultRowHeight="21.75" customHeight="1" x14ac:dyDescent="0.35"/>
  <cols>
    <col min="1" max="1" width="29.08984375" style="145" customWidth="1"/>
    <col min="2" max="3" width="22.453125" style="145" customWidth="1"/>
    <col min="4" max="16384" width="10.7265625" style="146"/>
  </cols>
  <sheetData>
    <row r="1" spans="1:4" ht="21.75" customHeight="1" x14ac:dyDescent="0.35">
      <c r="A1" s="233"/>
      <c r="B1" s="233"/>
      <c r="C1" s="233"/>
    </row>
    <row r="2" spans="1:4" ht="22.5" customHeight="1" x14ac:dyDescent="0.35">
      <c r="A2" s="233" t="s">
        <v>213</v>
      </c>
      <c r="B2" s="233"/>
      <c r="C2" s="233"/>
    </row>
    <row r="4" spans="1:4" s="22" customFormat="1" ht="21.75" customHeight="1" x14ac:dyDescent="0.35">
      <c r="A4" s="155" t="s">
        <v>26</v>
      </c>
      <c r="B4" s="156" t="s">
        <v>85</v>
      </c>
      <c r="C4" s="157" t="s">
        <v>256</v>
      </c>
      <c r="D4" s="147"/>
    </row>
    <row r="5" spans="1:4" s="53" customFormat="1" ht="18" customHeight="1" x14ac:dyDescent="0.35">
      <c r="A5" s="201" t="s">
        <v>257</v>
      </c>
      <c r="B5" s="202">
        <v>43830</v>
      </c>
      <c r="C5" s="203">
        <v>19332.982026675352</v>
      </c>
      <c r="D5" s="58"/>
    </row>
    <row r="6" spans="1:4" s="53" customFormat="1" ht="18" customHeight="1" x14ac:dyDescent="0.35">
      <c r="A6" s="201" t="s">
        <v>263</v>
      </c>
      <c r="B6" s="202">
        <v>44196</v>
      </c>
      <c r="C6" s="203">
        <v>17185.552693965466</v>
      </c>
      <c r="D6" s="58"/>
    </row>
    <row r="7" spans="1:4" s="53" customFormat="1" ht="18" customHeight="1" x14ac:dyDescent="0.35">
      <c r="A7" s="201" t="s">
        <v>255</v>
      </c>
      <c r="B7" s="202">
        <v>44561</v>
      </c>
      <c r="C7" s="203">
        <v>25348.027436768054</v>
      </c>
      <c r="D7" s="58"/>
    </row>
    <row r="8" spans="1:4" s="53" customFormat="1" ht="18" customHeight="1" x14ac:dyDescent="0.35">
      <c r="A8" s="201" t="s">
        <v>264</v>
      </c>
      <c r="B8" s="202">
        <v>44926</v>
      </c>
      <c r="C8" s="203">
        <v>7088.7600764476256</v>
      </c>
      <c r="D8" s="58"/>
    </row>
    <row r="9" spans="1:4" s="53" customFormat="1" ht="36" customHeight="1" x14ac:dyDescent="0.35">
      <c r="A9" s="204" t="s">
        <v>266</v>
      </c>
      <c r="B9" s="152">
        <v>45291</v>
      </c>
      <c r="C9" s="184">
        <v>22878.38173694698</v>
      </c>
      <c r="D9" s="58"/>
    </row>
    <row r="10" spans="1:4" s="53" customFormat="1" ht="18" customHeight="1" x14ac:dyDescent="0.35">
      <c r="A10" s="43"/>
      <c r="B10" s="97"/>
      <c r="C10" s="45"/>
      <c r="D10" s="58"/>
    </row>
    <row r="11" spans="1:4" s="53" customFormat="1" ht="21.75" customHeight="1" x14ac:dyDescent="0.35">
      <c r="A11" s="154" t="s">
        <v>105</v>
      </c>
      <c r="B11" s="97"/>
      <c r="C11" s="45"/>
      <c r="D11" s="58"/>
    </row>
    <row r="12" spans="1:4" s="53" customFormat="1" ht="18" customHeight="1" x14ac:dyDescent="0.35">
      <c r="A12" s="151" t="s">
        <v>64</v>
      </c>
      <c r="B12" s="97"/>
      <c r="C12" s="45"/>
      <c r="D12" s="58"/>
    </row>
    <row r="13" spans="1:4" s="53" customFormat="1" ht="18" customHeight="1" x14ac:dyDescent="0.35">
      <c r="A13" s="151" t="s">
        <v>206</v>
      </c>
      <c r="B13" s="97"/>
      <c r="C13" s="45"/>
      <c r="D13" s="58"/>
    </row>
    <row r="14" spans="1:4" s="53" customFormat="1" ht="18" customHeight="1" x14ac:dyDescent="0.35">
      <c r="A14" s="43"/>
      <c r="B14" s="97"/>
      <c r="C14" s="45"/>
      <c r="D14" s="58"/>
    </row>
    <row r="15" spans="1:4" s="53" customFormat="1" ht="21.75" customHeight="1" x14ac:dyDescent="0.35">
      <c r="A15" s="154" t="s">
        <v>122</v>
      </c>
      <c r="B15" s="97"/>
      <c r="C15" s="45"/>
      <c r="D15" s="58"/>
    </row>
    <row r="16" spans="1:4" s="53" customFormat="1" ht="18" customHeight="1" x14ac:dyDescent="0.35">
      <c r="A16" s="151" t="s">
        <v>31</v>
      </c>
      <c r="B16" s="97"/>
      <c r="C16" s="45"/>
      <c r="D16" s="58"/>
    </row>
    <row r="17" spans="1:4" s="53" customFormat="1" ht="18" customHeight="1" x14ac:dyDescent="0.35">
      <c r="A17" s="151" t="s">
        <v>207</v>
      </c>
      <c r="B17" s="97"/>
      <c r="C17" s="45"/>
      <c r="D17" s="58"/>
    </row>
    <row r="18" spans="1:4" s="53" customFormat="1" ht="18" customHeight="1" x14ac:dyDescent="0.35">
      <c r="A18" s="158" t="s">
        <v>244</v>
      </c>
      <c r="B18" s="97"/>
      <c r="C18" s="45"/>
      <c r="D18" s="58"/>
    </row>
    <row r="19" spans="1:4" s="53" customFormat="1" ht="18" customHeight="1" x14ac:dyDescent="0.35">
      <c r="A19" s="158" t="s">
        <v>245</v>
      </c>
      <c r="B19" s="97"/>
      <c r="C19" s="45"/>
      <c r="D19" s="58"/>
    </row>
    <row r="20" spans="1:4" s="53" customFormat="1" ht="18" customHeight="1" x14ac:dyDescent="0.35">
      <c r="A20" s="158" t="s">
        <v>208</v>
      </c>
      <c r="B20" s="97"/>
      <c r="C20" s="45"/>
      <c r="D20" s="58"/>
    </row>
    <row r="21" spans="1:4" s="53" customFormat="1" ht="18" customHeight="1" x14ac:dyDescent="0.35">
      <c r="A21" s="43"/>
      <c r="B21" s="97"/>
      <c r="C21" s="45"/>
      <c r="D21" s="58"/>
    </row>
    <row r="22" spans="1:4" s="53" customFormat="1" ht="21.75" customHeight="1" x14ac:dyDescent="0.35">
      <c r="A22" s="154" t="s">
        <v>139</v>
      </c>
      <c r="B22" s="97"/>
      <c r="C22" s="45"/>
      <c r="D22" s="58"/>
    </row>
    <row r="23" spans="1:4" s="53" customFormat="1" ht="18" customHeight="1" x14ac:dyDescent="0.35">
      <c r="A23" s="43" t="s">
        <v>209</v>
      </c>
      <c r="B23" s="148"/>
      <c r="C23" s="115"/>
      <c r="D23" s="58"/>
    </row>
    <row r="24" spans="1:4" ht="18" customHeight="1" x14ac:dyDescent="0.35">
      <c r="A24" s="151" t="s">
        <v>141</v>
      </c>
      <c r="B24" s="148"/>
      <c r="C24" s="115"/>
      <c r="D24" s="10"/>
    </row>
    <row r="25" spans="1:4" ht="18" customHeight="1" x14ac:dyDescent="0.35">
      <c r="A25" s="43"/>
      <c r="B25" s="148"/>
      <c r="C25" s="115"/>
      <c r="D25" s="10"/>
    </row>
    <row r="26" spans="1:4" ht="21.75" customHeight="1" x14ac:dyDescent="0.35">
      <c r="A26" s="153" t="s">
        <v>71</v>
      </c>
      <c r="B26" s="149"/>
      <c r="C26" s="149"/>
      <c r="D26" s="10"/>
    </row>
    <row r="27" spans="1:4" ht="18" customHeight="1" x14ac:dyDescent="0.35">
      <c r="A27" s="150" t="s">
        <v>9</v>
      </c>
      <c r="B27" s="149"/>
      <c r="C27" s="149"/>
      <c r="D27" s="10"/>
    </row>
    <row r="28" spans="1:4" ht="18" customHeight="1" x14ac:dyDescent="0.35">
      <c r="A28" s="150" t="s">
        <v>224</v>
      </c>
      <c r="B28" s="149"/>
      <c r="C28" s="149"/>
      <c r="D28" s="10"/>
    </row>
    <row r="29" spans="1:4" ht="30" customHeight="1" x14ac:dyDescent="0.35">
      <c r="A29" s="3"/>
      <c r="B29" s="146"/>
      <c r="C29" s="146"/>
    </row>
    <row r="30" spans="1:4" ht="21.75" customHeight="1" x14ac:dyDescent="0.35">
      <c r="A30" s="217" t="str">
        <f>Headings!H48</f>
        <v>Page 48</v>
      </c>
      <c r="B30" s="217"/>
      <c r="C30" s="21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1"/>
  <sheetViews>
    <sheetView zoomScale="75" zoomScaleNormal="75" workbookViewId="0">
      <selection sqref="A1:A48"/>
    </sheetView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12" t="s">
        <v>274</v>
      </c>
      <c r="B1" s="20" t="s">
        <v>92</v>
      </c>
      <c r="C1" s="20" t="s">
        <v>91</v>
      </c>
      <c r="D1" s="20" t="s">
        <v>93</v>
      </c>
      <c r="E1" s="20" t="s">
        <v>94</v>
      </c>
    </row>
    <row r="2" spans="1:8" x14ac:dyDescent="0.35">
      <c r="A2" s="12" t="s">
        <v>274</v>
      </c>
      <c r="B2" s="12">
        <v>2020</v>
      </c>
      <c r="C2" s="10" t="s">
        <v>63</v>
      </c>
      <c r="D2" s="12" t="s">
        <v>92</v>
      </c>
      <c r="E2" s="12" t="str">
        <f>CONCATENATE(Headings!A2," ",Headings!B2," ",Headings!C2," ",Headings!D2)</f>
        <v>June 2020 Countywide Assessed Value Forecast</v>
      </c>
      <c r="F2" s="12" t="str">
        <f>H2</f>
        <v>Page 2</v>
      </c>
      <c r="G2" s="12" t="str">
        <f>CONCATENATE(A2," ",B2," ",D2," ",H2)</f>
        <v>June 2020 Forecast Page 2</v>
      </c>
      <c r="H2" s="12" t="s">
        <v>65</v>
      </c>
    </row>
    <row r="3" spans="1:8" x14ac:dyDescent="0.35">
      <c r="A3" s="12" t="s">
        <v>274</v>
      </c>
      <c r="B3" s="12">
        <v>2020</v>
      </c>
      <c r="C3" s="10" t="s">
        <v>78</v>
      </c>
      <c r="D3" s="12" t="s">
        <v>92</v>
      </c>
      <c r="E3" s="12" t="str">
        <f>CONCATENATE(Headings!A3," ",Headings!B3," ",Headings!C3," ",Headings!D3)</f>
        <v>June 2020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June 2020 Forecast Page 3</v>
      </c>
      <c r="H3" s="12" t="s">
        <v>66</v>
      </c>
    </row>
    <row r="4" spans="1:8" x14ac:dyDescent="0.35">
      <c r="A4" s="12" t="s">
        <v>274</v>
      </c>
      <c r="B4" s="12">
        <v>2020</v>
      </c>
      <c r="C4" s="10" t="s">
        <v>99</v>
      </c>
      <c r="D4" s="12" t="s">
        <v>92</v>
      </c>
      <c r="E4" s="12" t="str">
        <f>CONCATENATE(Headings!A4," ",Headings!B4," ",Headings!C4," ",Headings!D4)</f>
        <v>June 2020 Countywide New Construction Forecast</v>
      </c>
      <c r="F4" s="12" t="str">
        <f t="shared" si="0"/>
        <v>Page 4</v>
      </c>
      <c r="G4" s="12" t="str">
        <f t="shared" si="1"/>
        <v>June 2020 Forecast Page 4</v>
      </c>
      <c r="H4" s="12" t="s">
        <v>67</v>
      </c>
    </row>
    <row r="5" spans="1:8" x14ac:dyDescent="0.35">
      <c r="A5" s="12" t="s">
        <v>274</v>
      </c>
      <c r="B5" s="12">
        <v>2020</v>
      </c>
      <c r="C5" s="10" t="s">
        <v>77</v>
      </c>
      <c r="D5" s="12" t="s">
        <v>92</v>
      </c>
      <c r="E5" s="12" t="str">
        <f>CONCATENATE(Headings!A5," ",Headings!B5," ",Headings!C5," ",Headings!D5)</f>
        <v>June 2020 Unincorporated New Construction Forecast</v>
      </c>
      <c r="F5" s="12" t="str">
        <f t="shared" si="0"/>
        <v>Page 5</v>
      </c>
      <c r="G5" s="12" t="str">
        <f t="shared" si="1"/>
        <v>June 2020 Forecast Page 5</v>
      </c>
      <c r="H5" s="12" t="s">
        <v>68</v>
      </c>
    </row>
    <row r="6" spans="1:8" x14ac:dyDescent="0.35">
      <c r="A6" s="12" t="s">
        <v>274</v>
      </c>
      <c r="B6" s="12">
        <v>2020</v>
      </c>
      <c r="C6" s="10" t="s">
        <v>25</v>
      </c>
      <c r="D6" s="12" t="s">
        <v>92</v>
      </c>
      <c r="E6" s="12" t="str">
        <f>CONCATENATE(Headings!A6," ",Headings!B6," ",Headings!C6," ",Headings!D6)</f>
        <v>June 2020 King County Sales and Use Taxbase Forecast</v>
      </c>
      <c r="F6" s="12" t="str">
        <f t="shared" si="0"/>
        <v>Page 6</v>
      </c>
      <c r="G6" s="12" t="str">
        <f t="shared" si="1"/>
        <v>June 2020 Forecast Page 6</v>
      </c>
      <c r="H6" s="12" t="s">
        <v>16</v>
      </c>
    </row>
    <row r="7" spans="1:8" x14ac:dyDescent="0.35">
      <c r="A7" s="12" t="s">
        <v>274</v>
      </c>
      <c r="B7" s="12">
        <v>2020</v>
      </c>
      <c r="C7" s="10" t="s">
        <v>90</v>
      </c>
      <c r="D7" s="12" t="s">
        <v>92</v>
      </c>
      <c r="E7" s="12" t="str">
        <f>CONCATENATE(Headings!A7," ",Headings!B7," ",Headings!C7," ",Headings!D7)</f>
        <v>June 2020 Local and Option Sales Tax Forecast</v>
      </c>
      <c r="F7" s="12" t="str">
        <f t="shared" si="0"/>
        <v>Page 7</v>
      </c>
      <c r="G7" s="12" t="str">
        <f t="shared" si="1"/>
        <v>June 2020 Forecast Page 7</v>
      </c>
      <c r="H7" s="12" t="s">
        <v>118</v>
      </c>
    </row>
    <row r="8" spans="1:8" x14ac:dyDescent="0.35">
      <c r="A8" s="12" t="s">
        <v>274</v>
      </c>
      <c r="B8" s="12">
        <v>2020</v>
      </c>
      <c r="C8" s="10" t="s">
        <v>46</v>
      </c>
      <c r="D8" s="12" t="s">
        <v>92</v>
      </c>
      <c r="E8" s="12" t="str">
        <f>CONCATENATE(Headings!A8," ",Headings!B8," ",Headings!C8," ",Headings!D8)</f>
        <v>June 2020 Metro Transit Sales Tax Forecast</v>
      </c>
      <c r="F8" s="12" t="str">
        <f t="shared" si="0"/>
        <v>Page 8</v>
      </c>
      <c r="G8" s="12" t="str">
        <f t="shared" si="1"/>
        <v>June 2020 Forecast Page 8</v>
      </c>
      <c r="H8" s="12" t="s">
        <v>119</v>
      </c>
    </row>
    <row r="9" spans="1:8" x14ac:dyDescent="0.35">
      <c r="A9" s="12" t="s">
        <v>274</v>
      </c>
      <c r="B9" s="12">
        <v>2020</v>
      </c>
      <c r="C9" s="10" t="s">
        <v>34</v>
      </c>
      <c r="D9" s="12" t="s">
        <v>92</v>
      </c>
      <c r="E9" s="12" t="str">
        <f>CONCATENATE(Headings!A9," ",Headings!B9," ",Headings!C9," ",Headings!D9)</f>
        <v>June 2020 Mental Health Sales Tax Forecast</v>
      </c>
      <c r="F9" s="12" t="str">
        <f t="shared" si="0"/>
        <v>Page 9</v>
      </c>
      <c r="G9" s="12" t="str">
        <f t="shared" si="1"/>
        <v>June 2020 Forecast Page 9</v>
      </c>
      <c r="H9" s="12" t="s">
        <v>120</v>
      </c>
    </row>
    <row r="10" spans="1:8" x14ac:dyDescent="0.35">
      <c r="A10" s="12" t="s">
        <v>274</v>
      </c>
      <c r="B10" s="12">
        <v>2020</v>
      </c>
      <c r="C10" s="10" t="s">
        <v>89</v>
      </c>
      <c r="D10" s="12" t="s">
        <v>92</v>
      </c>
      <c r="E10" s="12" t="str">
        <f>CONCATENATE(Headings!A10," ",Headings!B10," ",Headings!C10," ",Headings!D10)</f>
        <v>June 2020 Criminal Justice Sales Tax Forecast</v>
      </c>
      <c r="F10" s="12" t="str">
        <f t="shared" si="0"/>
        <v>Page 10</v>
      </c>
      <c r="G10" s="12" t="str">
        <f t="shared" si="1"/>
        <v>June 2020 Forecast Page 10</v>
      </c>
      <c r="H10" s="12" t="s">
        <v>86</v>
      </c>
    </row>
    <row r="11" spans="1:8" x14ac:dyDescent="0.35">
      <c r="A11" s="12" t="s">
        <v>274</v>
      </c>
      <c r="B11" s="12">
        <v>2020</v>
      </c>
      <c r="C11" s="10" t="s">
        <v>103</v>
      </c>
      <c r="D11" s="12" t="s">
        <v>92</v>
      </c>
      <c r="E11" s="12" t="str">
        <f>CONCATENATE(Headings!A11," ",Headings!B11," ",Headings!C11," ",Headings!D11)</f>
        <v>June 2020 Hotel Sales Tax Forecast</v>
      </c>
      <c r="F11" s="12" t="str">
        <f t="shared" si="0"/>
        <v>Page 11</v>
      </c>
      <c r="G11" s="12" t="str">
        <f t="shared" si="1"/>
        <v>June 2020 Forecast Page 11</v>
      </c>
      <c r="H11" s="12" t="s">
        <v>72</v>
      </c>
    </row>
    <row r="12" spans="1:8" x14ac:dyDescent="0.35">
      <c r="A12" s="12" t="s">
        <v>274</v>
      </c>
      <c r="B12" s="12">
        <v>2020</v>
      </c>
      <c r="C12" s="10" t="s">
        <v>248</v>
      </c>
      <c r="D12" s="12" t="s">
        <v>92</v>
      </c>
      <c r="E12" s="12" t="str">
        <f>CONCATENATE(Headings!A12," ",Headings!B12," ",Headings!C12," ",Headings!D12)</f>
        <v>June 2020 Hotel Tax (HB 2015) Forecast</v>
      </c>
      <c r="F12" s="12" t="str">
        <f>H12</f>
        <v>Page 12</v>
      </c>
      <c r="G12" s="12" t="str">
        <f>CONCATENATE(A12," ",B12," ",D12," ",H12)</f>
        <v>June 2020 Forecast Page 12</v>
      </c>
      <c r="H12" s="12" t="s">
        <v>73</v>
      </c>
    </row>
    <row r="13" spans="1:8" x14ac:dyDescent="0.35">
      <c r="A13" s="12" t="s">
        <v>274</v>
      </c>
      <c r="B13" s="12">
        <v>2020</v>
      </c>
      <c r="C13" s="10" t="s">
        <v>98</v>
      </c>
      <c r="D13" s="12" t="s">
        <v>92</v>
      </c>
      <c r="E13" s="12" t="str">
        <f>CONCATENATE(Headings!A13," ",Headings!B13," ",Headings!C13," ",Headings!D13)</f>
        <v>June 2020 Rental Car Sales Tax Forecast</v>
      </c>
      <c r="F13" s="12" t="str">
        <f t="shared" si="0"/>
        <v>Page 13</v>
      </c>
      <c r="G13" s="12" t="str">
        <f t="shared" si="1"/>
        <v>June 2020 Forecast Page 13</v>
      </c>
      <c r="H13" s="12" t="s">
        <v>74</v>
      </c>
    </row>
    <row r="14" spans="1:8" x14ac:dyDescent="0.35">
      <c r="A14" s="12" t="s">
        <v>274</v>
      </c>
      <c r="B14" s="12">
        <v>2020</v>
      </c>
      <c r="C14" s="10" t="s">
        <v>109</v>
      </c>
      <c r="D14" s="12" t="s">
        <v>92</v>
      </c>
      <c r="E14" s="12" t="str">
        <f>CONCATENATE(Headings!A14," ",Headings!B14," ",Headings!C14," ",Headings!D14)</f>
        <v>June 2020 Real Estate Excise Tax (REET 1) Forecast</v>
      </c>
      <c r="F14" s="12" t="str">
        <f t="shared" si="0"/>
        <v>Page 14</v>
      </c>
      <c r="G14" s="12" t="str">
        <f t="shared" si="1"/>
        <v>June 2020 Forecast Page 14</v>
      </c>
      <c r="H14" s="12" t="s">
        <v>75</v>
      </c>
    </row>
    <row r="15" spans="1:8" x14ac:dyDescent="0.35">
      <c r="A15" s="12" t="s">
        <v>274</v>
      </c>
      <c r="B15" s="12">
        <v>2020</v>
      </c>
      <c r="C15" s="10" t="s">
        <v>108</v>
      </c>
      <c r="D15" s="12" t="s">
        <v>92</v>
      </c>
      <c r="E15" s="12" t="str">
        <f>CONCATENATE(Headings!A15," ",Headings!B15," ",Headings!C15," ",Headings!D15)</f>
        <v>June 2020 Investment Pool Nominal Rate of Return Forecast</v>
      </c>
      <c r="F15" s="12" t="str">
        <f t="shared" si="0"/>
        <v>Page 15</v>
      </c>
      <c r="G15" s="12" t="str">
        <f t="shared" si="1"/>
        <v>June 2020 Forecast Page 15</v>
      </c>
      <c r="H15" s="12" t="s">
        <v>76</v>
      </c>
    </row>
    <row r="16" spans="1:8" x14ac:dyDescent="0.35">
      <c r="A16" s="12" t="s">
        <v>274</v>
      </c>
      <c r="B16" s="12">
        <v>2020</v>
      </c>
      <c r="C16" s="10" t="s">
        <v>57</v>
      </c>
      <c r="D16" s="12" t="s">
        <v>92</v>
      </c>
      <c r="E16" s="12" t="str">
        <f>CONCATENATE(Headings!A16," ",Headings!B16," ",Headings!C16," ",Headings!D16)</f>
        <v>June 2020 Investment Pool Real Rate of Return Forecast</v>
      </c>
      <c r="F16" s="12" t="str">
        <f t="shared" si="0"/>
        <v>Page 16</v>
      </c>
      <c r="G16" s="12" t="str">
        <f t="shared" si="1"/>
        <v>June 2020 Forecast Page 16</v>
      </c>
      <c r="H16" s="12" t="s">
        <v>52</v>
      </c>
    </row>
    <row r="17" spans="1:8" x14ac:dyDescent="0.35">
      <c r="A17" s="12" t="s">
        <v>274</v>
      </c>
      <c r="B17" s="12">
        <v>2020</v>
      </c>
      <c r="C17" s="10" t="s">
        <v>59</v>
      </c>
      <c r="D17" s="12" t="s">
        <v>92</v>
      </c>
      <c r="E17" s="12" t="str">
        <f>CONCATENATE(Headings!A17," ",Headings!B17," ",Headings!C17," ",Headings!D17)</f>
        <v>June 2020 National CPI-U Forecast</v>
      </c>
      <c r="F17" s="12" t="str">
        <f t="shared" si="0"/>
        <v>Page 17</v>
      </c>
      <c r="G17" s="12" t="str">
        <f t="shared" si="1"/>
        <v>June 2020 Forecast Page 17</v>
      </c>
      <c r="H17" s="12" t="s">
        <v>53</v>
      </c>
    </row>
    <row r="18" spans="1:8" x14ac:dyDescent="0.35">
      <c r="A18" s="12" t="s">
        <v>274</v>
      </c>
      <c r="B18" s="12">
        <v>2020</v>
      </c>
      <c r="C18" s="10" t="s">
        <v>10</v>
      </c>
      <c r="D18" s="12" t="s">
        <v>92</v>
      </c>
      <c r="E18" s="12" t="str">
        <f>CONCATENATE(Headings!A18," ",Headings!B18," ",Headings!C18," ",Headings!D18)</f>
        <v>June 2020 National CPI-W Forecast</v>
      </c>
      <c r="F18" s="12" t="str">
        <f t="shared" si="0"/>
        <v>Page 18</v>
      </c>
      <c r="G18" s="12" t="str">
        <f t="shared" si="1"/>
        <v>June 2020 Forecast Page 18</v>
      </c>
      <c r="H18" s="12" t="s">
        <v>47</v>
      </c>
    </row>
    <row r="19" spans="1:8" x14ac:dyDescent="0.35">
      <c r="A19" s="12" t="s">
        <v>274</v>
      </c>
      <c r="B19" s="12">
        <v>2020</v>
      </c>
      <c r="C19" s="10" t="s">
        <v>5</v>
      </c>
      <c r="D19" s="12" t="s">
        <v>92</v>
      </c>
      <c r="E19" s="12" t="str">
        <f>CONCATENATE(Headings!A19," ",Headings!B19," ",Headings!C19," ",Headings!D19)</f>
        <v>June 2020 Seattle Annual CPI-U Forecast</v>
      </c>
      <c r="F19" s="12" t="str">
        <f t="shared" si="0"/>
        <v>Page 19</v>
      </c>
      <c r="G19" s="12" t="str">
        <f t="shared" si="1"/>
        <v>June 2020 Forecast Page 19</v>
      </c>
      <c r="H19" s="12" t="s">
        <v>48</v>
      </c>
    </row>
    <row r="20" spans="1:8" x14ac:dyDescent="0.35">
      <c r="A20" s="12" t="s">
        <v>274</v>
      </c>
      <c r="B20" s="12">
        <v>2020</v>
      </c>
      <c r="C20" s="10" t="s">
        <v>169</v>
      </c>
      <c r="D20" s="12" t="s">
        <v>92</v>
      </c>
      <c r="E20" s="12" t="str">
        <f>CONCATENATE(Headings!A20," ",Headings!B20," ",Headings!C20," ",Headings!D20)</f>
        <v>June 2020 June-June Seattle CPI-W Forecast</v>
      </c>
      <c r="F20" s="12" t="str">
        <f t="shared" si="0"/>
        <v>Page 20</v>
      </c>
      <c r="G20" s="12" t="str">
        <f t="shared" si="1"/>
        <v>June 2020 Forecast Page 20</v>
      </c>
      <c r="H20" s="12" t="s">
        <v>49</v>
      </c>
    </row>
    <row r="21" spans="1:8" x14ac:dyDescent="0.35">
      <c r="A21" s="12" t="s">
        <v>274</v>
      </c>
      <c r="B21" s="12">
        <v>2020</v>
      </c>
      <c r="C21" s="10" t="s">
        <v>32</v>
      </c>
      <c r="D21" s="12" t="s">
        <v>92</v>
      </c>
      <c r="E21" s="12" t="str">
        <f>CONCATENATE(Headings!A21," ",Headings!B21," ",Headings!C21," ",Headings!D21)</f>
        <v>June 2020 Outyear COLA Comparison Forecast</v>
      </c>
      <c r="F21" s="12" t="str">
        <f t="shared" si="0"/>
        <v>Page 21</v>
      </c>
      <c r="G21" s="12" t="str">
        <f t="shared" si="1"/>
        <v>June 2020 Forecast Page 21</v>
      </c>
      <c r="H21" s="12" t="s">
        <v>54</v>
      </c>
    </row>
    <row r="22" spans="1:8" x14ac:dyDescent="0.35">
      <c r="A22" s="12" t="s">
        <v>274</v>
      </c>
      <c r="B22" s="12">
        <v>2020</v>
      </c>
      <c r="C22" s="10" t="s">
        <v>101</v>
      </c>
      <c r="D22" s="12" t="s">
        <v>92</v>
      </c>
      <c r="E22" s="12" t="str">
        <f>CONCATENATE(Headings!A22," ",Headings!B22," ",Headings!C22," ",Headings!D22)</f>
        <v>June 2020 Pharmaceuticals PPI Forecast</v>
      </c>
      <c r="F22" s="12" t="str">
        <f t="shared" si="0"/>
        <v>Page 22</v>
      </c>
      <c r="G22" s="12" t="str">
        <f t="shared" si="1"/>
        <v>June 2020 Forecast Page 22</v>
      </c>
      <c r="H22" s="12" t="s">
        <v>55</v>
      </c>
    </row>
    <row r="23" spans="1:8" x14ac:dyDescent="0.35">
      <c r="A23" s="12" t="s">
        <v>274</v>
      </c>
      <c r="B23" s="12">
        <v>2020</v>
      </c>
      <c r="C23" s="10" t="s">
        <v>102</v>
      </c>
      <c r="D23" s="12" t="s">
        <v>92</v>
      </c>
      <c r="E23" s="12" t="str">
        <f>CONCATENATE(Headings!A23," ",Headings!B23," ",Headings!C23," ",Headings!D23)</f>
        <v>June 2020 Transportation CPI Forecast</v>
      </c>
      <c r="F23" s="12" t="str">
        <f t="shared" si="0"/>
        <v>Page 23</v>
      </c>
      <c r="G23" s="12" t="str">
        <f t="shared" si="1"/>
        <v>June 2020 Forecast Page 23</v>
      </c>
      <c r="H23" s="12" t="s">
        <v>129</v>
      </c>
    </row>
    <row r="24" spans="1:8" x14ac:dyDescent="0.35">
      <c r="A24" s="12" t="s">
        <v>274</v>
      </c>
      <c r="B24" s="12">
        <v>2020</v>
      </c>
      <c r="C24" s="10" t="s">
        <v>11</v>
      </c>
      <c r="D24" s="12" t="s">
        <v>92</v>
      </c>
      <c r="E24" s="12" t="str">
        <f>CONCATENATE(Headings!A24," ",Headings!B24," ",Headings!C24," ",Headings!D24)</f>
        <v>June 2020 Retail Gas Forecast</v>
      </c>
      <c r="F24" s="12" t="str">
        <f t="shared" si="0"/>
        <v>Page 24</v>
      </c>
      <c r="G24" s="12" t="str">
        <f t="shared" si="1"/>
        <v>June 2020 Forecast Page 24</v>
      </c>
      <c r="H24" s="12" t="s">
        <v>130</v>
      </c>
    </row>
    <row r="25" spans="1:8" x14ac:dyDescent="0.35">
      <c r="A25" s="12" t="s">
        <v>274</v>
      </c>
      <c r="B25" s="12">
        <v>2020</v>
      </c>
      <c r="C25" s="10" t="s">
        <v>17</v>
      </c>
      <c r="D25" s="12" t="s">
        <v>92</v>
      </c>
      <c r="E25" s="12" t="str">
        <f>CONCATENATE(Headings!A25," ",Headings!B25," ",Headings!C25," ",Headings!D25)</f>
        <v>June 2020 Diesel and Gasoline Forecast</v>
      </c>
      <c r="F25" s="12" t="str">
        <f t="shared" si="0"/>
        <v>Page 25</v>
      </c>
      <c r="G25" s="12" t="str">
        <f t="shared" si="1"/>
        <v>June 2020 Forecast Page 25</v>
      </c>
      <c r="H25" s="12" t="s">
        <v>140</v>
      </c>
    </row>
    <row r="26" spans="1:8" x14ac:dyDescent="0.35">
      <c r="A26" s="12" t="s">
        <v>274</v>
      </c>
      <c r="B26" s="12">
        <v>2020</v>
      </c>
      <c r="C26" s="10" t="s">
        <v>7</v>
      </c>
      <c r="D26" s="12" t="s">
        <v>92</v>
      </c>
      <c r="E26" s="12" t="str">
        <f>CONCATENATE(Headings!A26," ",Headings!B26," ",Headings!C26," ",Headings!D26)</f>
        <v>June 2020 Recorded Documents Forecast</v>
      </c>
      <c r="F26" s="12" t="str">
        <f t="shared" si="0"/>
        <v>Page 26</v>
      </c>
      <c r="G26" s="12" t="str">
        <f t="shared" si="1"/>
        <v>June 2020 Forecast Page 26</v>
      </c>
      <c r="H26" s="12" t="s">
        <v>28</v>
      </c>
    </row>
    <row r="27" spans="1:8" x14ac:dyDescent="0.35">
      <c r="A27" s="12" t="s">
        <v>274</v>
      </c>
      <c r="B27" s="12">
        <v>2020</v>
      </c>
      <c r="C27" s="10" t="s">
        <v>133</v>
      </c>
      <c r="D27" s="12" t="s">
        <v>92</v>
      </c>
      <c r="E27" s="12" t="str">
        <f>CONCATENATE(Headings!A27," ",Headings!B27," ",Headings!C27," ",Headings!D27)</f>
        <v>June 2020 Gambling Tax Forecast</v>
      </c>
      <c r="F27" s="12" t="str">
        <f t="shared" si="0"/>
        <v>Page 27</v>
      </c>
      <c r="G27" s="12" t="str">
        <f t="shared" si="1"/>
        <v>June 2020 Forecast Page 27</v>
      </c>
      <c r="H27" s="12" t="s">
        <v>40</v>
      </c>
    </row>
    <row r="28" spans="1:8" x14ac:dyDescent="0.35">
      <c r="A28" s="12" t="s">
        <v>274</v>
      </c>
      <c r="B28" s="12">
        <v>2020</v>
      </c>
      <c r="C28" s="10" t="s">
        <v>134</v>
      </c>
      <c r="D28" s="12" t="s">
        <v>92</v>
      </c>
      <c r="E28" s="12" t="str">
        <f>CONCATENATE(Headings!A28," ",Headings!B28," ",Headings!C28," ",Headings!D28)</f>
        <v>June 2020 E-911 Tax Forecast</v>
      </c>
      <c r="F28" s="12" t="str">
        <f t="shared" si="0"/>
        <v>Page 28</v>
      </c>
      <c r="G28" s="12" t="str">
        <f t="shared" si="1"/>
        <v>June 2020 Forecast Page 28</v>
      </c>
      <c r="H28" s="12" t="s">
        <v>41</v>
      </c>
    </row>
    <row r="29" spans="1:8" x14ac:dyDescent="0.35">
      <c r="A29" s="12" t="s">
        <v>274</v>
      </c>
      <c r="B29" s="12">
        <v>2020</v>
      </c>
      <c r="C29" s="12" t="s">
        <v>204</v>
      </c>
      <c r="D29" s="12" t="s">
        <v>92</v>
      </c>
      <c r="E29" s="12" t="str">
        <f>CONCATENATE(Headings!A29," ",Headings!B29," ",Headings!C29," ",Headings!D29)</f>
        <v>June 2020 Penalties and Interest on Delinquent Property Taxes Forecast</v>
      </c>
      <c r="F29" s="12" t="str">
        <f t="shared" si="0"/>
        <v>Page 29</v>
      </c>
      <c r="G29" s="12" t="str">
        <f>CONCATENATE(A29," ",B29," ",D29," ",H29)</f>
        <v>June 2020 Forecast Page 29</v>
      </c>
      <c r="H29" s="12" t="s">
        <v>42</v>
      </c>
    </row>
    <row r="30" spans="1:8" x14ac:dyDescent="0.35">
      <c r="A30" s="12" t="s">
        <v>274</v>
      </c>
      <c r="B30" s="12">
        <v>2020</v>
      </c>
      <c r="C30" s="10" t="s">
        <v>116</v>
      </c>
      <c r="D30" s="12" t="s">
        <v>92</v>
      </c>
      <c r="E30" s="12" t="str">
        <f>CONCATENATE(Headings!A30," ",Headings!B30," ",Headings!C30," ",Headings!D30)</f>
        <v>June 2020 Current Expense Property Tax Forecast</v>
      </c>
      <c r="F30" s="12" t="str">
        <f t="shared" si="0"/>
        <v>Page 30</v>
      </c>
      <c r="G30" s="12" t="str">
        <f t="shared" si="1"/>
        <v>June 2020 Forecast Page 30</v>
      </c>
      <c r="H30" s="12" t="s">
        <v>43</v>
      </c>
    </row>
    <row r="31" spans="1:8" x14ac:dyDescent="0.35">
      <c r="A31" s="12" t="s">
        <v>274</v>
      </c>
      <c r="B31" s="12">
        <v>2020</v>
      </c>
      <c r="C31" s="70" t="s">
        <v>149</v>
      </c>
      <c r="D31" s="12" t="s">
        <v>92</v>
      </c>
      <c r="E31" s="12" t="str">
        <f>CONCATENATE(Headings!A31," ",Headings!B31," ",Headings!C31," ",Headings!D31)</f>
        <v>June 2020 Dev. Disabilities &amp; Mental Health Property Tax Forecast</v>
      </c>
      <c r="F31" s="12" t="str">
        <f t="shared" si="0"/>
        <v>Page 31</v>
      </c>
      <c r="G31" s="12" t="str">
        <f t="shared" si="1"/>
        <v>June 2020 Forecast Page 31</v>
      </c>
      <c r="H31" s="12" t="s">
        <v>44</v>
      </c>
    </row>
    <row r="32" spans="1:8" x14ac:dyDescent="0.35">
      <c r="A32" s="12" t="s">
        <v>274</v>
      </c>
      <c r="B32" s="12">
        <v>2020</v>
      </c>
      <c r="C32" s="10" t="s">
        <v>19</v>
      </c>
      <c r="D32" s="12" t="s">
        <v>92</v>
      </c>
      <c r="E32" s="12" t="str">
        <f>CONCATENATE(Headings!A32," ",Headings!B32," ",Headings!C32," ",Headings!D32)</f>
        <v>June 2020 Veterans Aid Property Tax Forecast</v>
      </c>
      <c r="F32" s="12" t="str">
        <f t="shared" si="0"/>
        <v>Page 32</v>
      </c>
      <c r="G32" s="12" t="str">
        <f t="shared" si="1"/>
        <v>June 2020 Forecast Page 32</v>
      </c>
      <c r="H32" s="12" t="s">
        <v>45</v>
      </c>
    </row>
    <row r="33" spans="1:8" x14ac:dyDescent="0.35">
      <c r="A33" s="12" t="s">
        <v>274</v>
      </c>
      <c r="B33" s="12">
        <v>2020</v>
      </c>
      <c r="C33" s="10" t="s">
        <v>23</v>
      </c>
      <c r="D33" s="12" t="s">
        <v>92</v>
      </c>
      <c r="E33" s="12" t="str">
        <f>CONCATENATE(Headings!A33," ",Headings!B33," ",Headings!C33," ",Headings!D33)</f>
        <v>June 2020 AFIS Lid Lift Forecast</v>
      </c>
      <c r="F33" s="12" t="str">
        <f t="shared" si="0"/>
        <v>Page 33</v>
      </c>
      <c r="G33" s="12" t="str">
        <f t="shared" si="1"/>
        <v>June 2020 Forecast Page 33</v>
      </c>
      <c r="H33" s="12" t="s">
        <v>136</v>
      </c>
    </row>
    <row r="34" spans="1:8" x14ac:dyDescent="0.35">
      <c r="A34" s="12" t="s">
        <v>274</v>
      </c>
      <c r="B34" s="12">
        <v>2020</v>
      </c>
      <c r="C34" s="10" t="s">
        <v>132</v>
      </c>
      <c r="D34" s="12" t="s">
        <v>92</v>
      </c>
      <c r="E34" s="12" t="str">
        <f>CONCATENATE(Headings!A34," ",Headings!B34," ",Headings!C34," ",Headings!D34)</f>
        <v>June 2020 Parks Lid Lift Forecast</v>
      </c>
      <c r="F34" s="12" t="str">
        <f t="shared" si="0"/>
        <v>Page 34</v>
      </c>
      <c r="G34" s="12" t="str">
        <f t="shared" si="1"/>
        <v>June 2020 Forecast Page 34</v>
      </c>
      <c r="H34" s="12" t="s">
        <v>137</v>
      </c>
    </row>
    <row r="35" spans="1:8" x14ac:dyDescent="0.35">
      <c r="A35" s="12" t="s">
        <v>274</v>
      </c>
      <c r="B35" s="12">
        <v>2020</v>
      </c>
      <c r="C35" s="10" t="s">
        <v>24</v>
      </c>
      <c r="D35" s="12" t="s">
        <v>92</v>
      </c>
      <c r="E35" s="12" t="str">
        <f>CONCATENATE(Headings!A35," ",Headings!B35," ",Headings!C35," ",Headings!D35)</f>
        <v>June 2020 Children and Family Justice Center Lid Lift Forecast</v>
      </c>
      <c r="F35" s="12" t="str">
        <f t="shared" si="0"/>
        <v>Page 35</v>
      </c>
      <c r="G35" s="12" t="str">
        <f t="shared" si="1"/>
        <v>June 2020 Forecast Page 35</v>
      </c>
      <c r="H35" s="12" t="s">
        <v>113</v>
      </c>
    </row>
    <row r="36" spans="1:8" x14ac:dyDescent="0.35">
      <c r="A36" s="12" t="s">
        <v>274</v>
      </c>
      <c r="B36" s="12">
        <v>2020</v>
      </c>
      <c r="C36" s="10" t="s">
        <v>239</v>
      </c>
      <c r="D36" s="12" t="s">
        <v>92</v>
      </c>
      <c r="E36" s="12" t="str">
        <f>CONCATENATE(Headings!A36," ",Headings!B36," ",Headings!C36," ",Headings!D36)</f>
        <v>June 2020 Veterans, Seniors, and Human Services Lid Lift Forecast</v>
      </c>
      <c r="F36" s="12" t="str">
        <f t="shared" si="0"/>
        <v>Page 36</v>
      </c>
      <c r="G36" s="12" t="str">
        <f t="shared" si="1"/>
        <v>June 2020 Forecast Page 36</v>
      </c>
      <c r="H36" s="12" t="s">
        <v>114</v>
      </c>
    </row>
    <row r="37" spans="1:8" x14ac:dyDescent="0.35">
      <c r="A37" s="12" t="s">
        <v>274</v>
      </c>
      <c r="B37" s="12">
        <v>2020</v>
      </c>
      <c r="C37" s="10" t="s">
        <v>165</v>
      </c>
      <c r="D37" s="12" t="s">
        <v>92</v>
      </c>
      <c r="E37" s="12" t="str">
        <f>CONCATENATE(Headings!A37," ",Headings!B37," ",Headings!C37," ",Headings!D37)</f>
        <v>June 2020 PSERN Forecast</v>
      </c>
      <c r="F37" s="12" t="str">
        <f t="shared" si="0"/>
        <v>Page 37</v>
      </c>
      <c r="G37" s="12" t="str">
        <f t="shared" si="1"/>
        <v>June 2020 Forecast Page 37</v>
      </c>
      <c r="H37" s="12" t="s">
        <v>0</v>
      </c>
    </row>
    <row r="38" spans="1:8" x14ac:dyDescent="0.35">
      <c r="A38" s="12" t="s">
        <v>274</v>
      </c>
      <c r="B38" s="12">
        <v>2020</v>
      </c>
      <c r="C38" s="10" t="s">
        <v>180</v>
      </c>
      <c r="D38" s="12" t="s">
        <v>92</v>
      </c>
      <c r="E38" s="12" t="str">
        <f>CONCATENATE(Headings!A38," ",Headings!B38," ",Headings!C38," ",Headings!D38)</f>
        <v>June 2020 Best Start For Kids Forecast</v>
      </c>
      <c r="F38" s="12" t="str">
        <f t="shared" si="0"/>
        <v>Page 38</v>
      </c>
      <c r="G38" s="12" t="str">
        <f t="shared" si="1"/>
        <v>June 2020 Forecast Page 38</v>
      </c>
      <c r="H38" s="12" t="s">
        <v>1</v>
      </c>
    </row>
    <row r="39" spans="1:8" x14ac:dyDescent="0.35">
      <c r="A39" s="12" t="s">
        <v>274</v>
      </c>
      <c r="B39" s="12">
        <v>2020</v>
      </c>
      <c r="C39" s="10" t="s">
        <v>50</v>
      </c>
      <c r="D39" s="12" t="s">
        <v>92</v>
      </c>
      <c r="E39" s="12" t="str">
        <f>CONCATENATE(Headings!A39," ",Headings!B39," ",Headings!C39," ",Headings!D39)</f>
        <v>June 2020 Emergency Medical Services (EMS) Property Tax Forecast</v>
      </c>
      <c r="F39" s="12" t="str">
        <f t="shared" si="0"/>
        <v>Page 39</v>
      </c>
      <c r="G39" s="12" t="str">
        <f t="shared" si="1"/>
        <v>June 2020 Forecast Page 39</v>
      </c>
      <c r="H39" s="12" t="s">
        <v>2</v>
      </c>
    </row>
    <row r="40" spans="1:8" x14ac:dyDescent="0.35">
      <c r="A40" s="12" t="s">
        <v>274</v>
      </c>
      <c r="B40" s="12">
        <v>2020</v>
      </c>
      <c r="C40" s="10" t="s">
        <v>69</v>
      </c>
      <c r="D40" s="12" t="s">
        <v>92</v>
      </c>
      <c r="E40" s="12" t="str">
        <f>CONCATENATE(Headings!A40," ",Headings!B40," ",Headings!C40," ",Headings!D40)</f>
        <v>June 2020 Conservation Futures Property Tax Forecast</v>
      </c>
      <c r="F40" s="12" t="str">
        <f t="shared" si="0"/>
        <v>Page 40</v>
      </c>
      <c r="G40" s="12" t="str">
        <f t="shared" si="1"/>
        <v>June 2020 Forecast Page 40</v>
      </c>
      <c r="H40" s="12" t="s">
        <v>3</v>
      </c>
    </row>
    <row r="41" spans="1:8" x14ac:dyDescent="0.35">
      <c r="A41" s="12" t="s">
        <v>274</v>
      </c>
      <c r="B41" s="12">
        <v>2020</v>
      </c>
      <c r="C41" s="10" t="s">
        <v>22</v>
      </c>
      <c r="D41" s="12" t="s">
        <v>92</v>
      </c>
      <c r="E41" s="12" t="str">
        <f>CONCATENATE(Headings!A41," ",Headings!B41," ",Headings!C41," ",Headings!D41)</f>
        <v>June 2020 Unincorporated Area/Roads Property Tax Levy Forecast</v>
      </c>
      <c r="F41" s="12" t="str">
        <f t="shared" si="0"/>
        <v>Page 41</v>
      </c>
      <c r="G41" s="12" t="str">
        <f>CONCATENATE(A41," ",B41," ",D41," ",H41)</f>
        <v>June 2020 Forecast Page 41</v>
      </c>
      <c r="H41" s="12" t="s">
        <v>106</v>
      </c>
    </row>
    <row r="42" spans="1:8" x14ac:dyDescent="0.35">
      <c r="A42" s="12" t="s">
        <v>274</v>
      </c>
      <c r="B42" s="12">
        <v>2020</v>
      </c>
      <c r="C42" s="10"/>
      <c r="F42" s="12" t="str">
        <f>H42</f>
        <v>Page 42</v>
      </c>
      <c r="G42" s="12" t="str">
        <f>CONCATENATE(A42," ",B42," ",D42," ",H42)</f>
        <v>June 2020  Page 42</v>
      </c>
      <c r="H42" s="12" t="s">
        <v>135</v>
      </c>
    </row>
    <row r="43" spans="1:8" x14ac:dyDescent="0.35">
      <c r="A43" s="12" t="s">
        <v>274</v>
      </c>
      <c r="B43" s="12">
        <v>2020</v>
      </c>
      <c r="C43" s="10" t="s">
        <v>70</v>
      </c>
      <c r="D43" s="12" t="s">
        <v>92</v>
      </c>
      <c r="E43" s="12" t="str">
        <f>CONCATENATE(Headings!A43," ",Headings!B43," ",Headings!C43," ",Headings!D43)</f>
        <v>June 2020 Flood District Property Tax Forecast</v>
      </c>
      <c r="F43" s="12" t="str">
        <f t="shared" si="0"/>
        <v>Page 43</v>
      </c>
      <c r="G43" s="12" t="str">
        <f t="shared" si="1"/>
        <v>June 2020 Forecast Page 43</v>
      </c>
      <c r="H43" s="12" t="s">
        <v>115</v>
      </c>
    </row>
    <row r="44" spans="1:8" x14ac:dyDescent="0.35">
      <c r="A44" s="12" t="s">
        <v>274</v>
      </c>
      <c r="B44" s="12">
        <v>2020</v>
      </c>
      <c r="C44" s="10" t="s">
        <v>202</v>
      </c>
      <c r="D44" s="12" t="s">
        <v>92</v>
      </c>
      <c r="E44" s="12" t="str">
        <f>CONCATENATE(Headings!A44," ",Headings!B44," ",Headings!C44," ",Headings!D44)</f>
        <v>June 2020 Marine Levy Property Tax Forecast</v>
      </c>
      <c r="F44" s="12" t="str">
        <f t="shared" si="0"/>
        <v>Page 44</v>
      </c>
      <c r="G44" s="12" t="str">
        <f>CONCATENATE(A44," ",B44," ",D44," ",H44)</f>
        <v>June 2020 Forecast Page 44</v>
      </c>
      <c r="H44" s="12" t="s">
        <v>166</v>
      </c>
    </row>
    <row r="45" spans="1:8" x14ac:dyDescent="0.35">
      <c r="A45" s="12" t="s">
        <v>274</v>
      </c>
      <c r="B45" s="12">
        <v>2020</v>
      </c>
      <c r="C45" s="10" t="s">
        <v>21</v>
      </c>
      <c r="D45" s="12" t="s">
        <v>92</v>
      </c>
      <c r="E45" s="12" t="str">
        <f>CONCATENATE(Headings!A45," ",Headings!B45," ",Headings!C45," ",Headings!D45)</f>
        <v>June 2020 Transit Property Tax Forecast</v>
      </c>
      <c r="F45" s="12" t="str">
        <f t="shared" si="0"/>
        <v>Page 45</v>
      </c>
      <c r="G45" s="12" t="str">
        <f t="shared" si="1"/>
        <v>June 2020 Forecast Page 45</v>
      </c>
      <c r="H45" s="12" t="s">
        <v>171</v>
      </c>
    </row>
    <row r="46" spans="1:8" x14ac:dyDescent="0.35">
      <c r="A46" s="12" t="s">
        <v>274</v>
      </c>
      <c r="B46" s="12">
        <v>2020</v>
      </c>
      <c r="C46" s="10" t="s">
        <v>61</v>
      </c>
      <c r="D46" s="12" t="s">
        <v>92</v>
      </c>
      <c r="E46" s="12" t="str">
        <f>CONCATENATE(Headings!A46," ",Headings!B46," ",Headings!C46," ",Headings!D46)</f>
        <v>June 2020 UTGO Bond Property Tax Forecast</v>
      </c>
      <c r="F46" s="12" t="str">
        <f>H46</f>
        <v>Page 46</v>
      </c>
      <c r="G46" s="12" t="str">
        <f>CONCATENATE(A46," ",B46," ",D46," ",H46)</f>
        <v>June 2020 Forecast Page 46</v>
      </c>
      <c r="H46" s="12" t="s">
        <v>174</v>
      </c>
    </row>
    <row r="47" spans="1:8" x14ac:dyDescent="0.35">
      <c r="A47" s="12" t="s">
        <v>274</v>
      </c>
      <c r="B47" s="12">
        <v>2020</v>
      </c>
      <c r="C47" s="12" t="s">
        <v>237</v>
      </c>
      <c r="D47" s="12" t="s">
        <v>92</v>
      </c>
      <c r="E47" s="12" t="str">
        <f>CONCATENATE(Headings!A47," ",Headings!B47," ",Headings!C47," ",Headings!D47)</f>
        <v>June 2020 King County Inflation + Population Index Forecast</v>
      </c>
      <c r="F47" s="12" t="str">
        <f>H47</f>
        <v>Page 47</v>
      </c>
      <c r="G47" s="12" t="str">
        <f>CONCATENATE(A47," ",B47," ",D47," ",H47)</f>
        <v>June 2020 Forecast Page 47</v>
      </c>
      <c r="H47" s="12" t="s">
        <v>181</v>
      </c>
    </row>
    <row r="48" spans="1:8" x14ac:dyDescent="0.35">
      <c r="A48" s="12" t="s">
        <v>274</v>
      </c>
      <c r="B48" s="12">
        <v>2020</v>
      </c>
      <c r="C48" s="10" t="s">
        <v>213</v>
      </c>
      <c r="D48" s="12" t="s">
        <v>138</v>
      </c>
      <c r="E48" s="12" t="str">
        <f>CONCATENATE(Headings!A48," ",Headings!B48," ",Headings!C48," ",Headings!D48)</f>
        <v>June 2020 Annexation Assumptions Appendix</v>
      </c>
      <c r="F48" s="12" t="str">
        <f>H48</f>
        <v>Page 48</v>
      </c>
      <c r="G48" s="12" t="str">
        <f>CONCATENATE(A48," ",B48," ",D48," ",H48)</f>
        <v>June 2020 Appendix Page 48</v>
      </c>
      <c r="H48" s="12" t="s">
        <v>234</v>
      </c>
    </row>
    <row r="49" spans="3:6" x14ac:dyDescent="0.35">
      <c r="C49" s="10"/>
    </row>
    <row r="50" spans="3:6" x14ac:dyDescent="0.35">
      <c r="C50" s="10"/>
      <c r="E50" s="12" t="s">
        <v>268</v>
      </c>
      <c r="F50" s="12" t="s">
        <v>269</v>
      </c>
    </row>
    <row r="51" spans="3:6" x14ac:dyDescent="0.35">
      <c r="F51" s="12" t="s">
        <v>270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Headings!E5</f>
        <v>June 2020 Unincorporated New Construction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304665097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267511475.00000003</v>
      </c>
      <c r="C6" s="45">
        <v>-0.1219490593633703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180324673</v>
      </c>
      <c r="C7" s="45">
        <v>-0.32591798912551329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198251903</v>
      </c>
      <c r="C8" s="46">
        <v>9.9416400993556753E-2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299208000</v>
      </c>
      <c r="C9" s="45">
        <v>0.50923141454031851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251120765</v>
      </c>
      <c r="C10" s="45">
        <v>-0.16071507112109307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311033282</v>
      </c>
      <c r="C11" s="45">
        <v>0.23858049731570397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333644251</v>
      </c>
      <c r="C12" s="45">
        <v>7.2696300712925099E-2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368351577</v>
      </c>
      <c r="C13" s="45">
        <v>0.10402494841728882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451503571</v>
      </c>
      <c r="C14" s="45">
        <v>0.22574083889425012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457269700.00000012</v>
      </c>
      <c r="C15" s="50">
        <v>1.2770948826006379E-2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335633237.99879217</v>
      </c>
      <c r="C16" s="45">
        <v>-0.26600595228856827</v>
      </c>
      <c r="D16" s="46">
        <v>-0.22785892334329727</v>
      </c>
      <c r="E16" s="47">
        <v>-99045408.359528899</v>
      </c>
    </row>
    <row r="17" spans="1:5" s="53" customFormat="1" ht="18" customHeight="1" x14ac:dyDescent="0.35">
      <c r="A17" s="43">
        <v>2022</v>
      </c>
      <c r="B17" s="44">
        <v>299365065.99570715</v>
      </c>
      <c r="C17" s="45">
        <v>-0.10805894022693763</v>
      </c>
      <c r="D17" s="46">
        <v>-0.2787838962973791</v>
      </c>
      <c r="E17" s="47">
        <v>-115718657.81302297</v>
      </c>
    </row>
    <row r="18" spans="1:5" s="53" customFormat="1" ht="18" customHeight="1" x14ac:dyDescent="0.35">
      <c r="A18" s="43">
        <v>2023</v>
      </c>
      <c r="B18" s="44">
        <v>307339377.28220403</v>
      </c>
      <c r="C18" s="45">
        <v>2.6637414288717354E-2</v>
      </c>
      <c r="D18" s="46">
        <v>-0.22469718189532228</v>
      </c>
      <c r="E18" s="47">
        <v>-89072669.862849057</v>
      </c>
    </row>
    <row r="19" spans="1:5" s="53" customFormat="1" ht="18" customHeight="1" x14ac:dyDescent="0.35">
      <c r="A19" s="43">
        <v>2024</v>
      </c>
      <c r="B19" s="44">
        <v>306652485.41904026</v>
      </c>
      <c r="C19" s="45">
        <v>-2.2349621100880013E-3</v>
      </c>
      <c r="D19" s="46">
        <v>-0.15951305743063116</v>
      </c>
      <c r="E19" s="47">
        <v>-58198495.467829347</v>
      </c>
    </row>
    <row r="20" spans="1:5" ht="18" customHeight="1" x14ac:dyDescent="0.35">
      <c r="A20" s="43">
        <v>2025</v>
      </c>
      <c r="B20" s="44">
        <v>309520542.7977885</v>
      </c>
      <c r="C20" s="45">
        <v>9.352793520747138E-3</v>
      </c>
      <c r="D20" s="46">
        <v>-8.6040543026188909E-2</v>
      </c>
      <c r="E20" s="47">
        <v>-29138399.276769638</v>
      </c>
    </row>
    <row r="21" spans="1:5" s="136" customFormat="1" ht="18" customHeight="1" x14ac:dyDescent="0.35">
      <c r="A21" s="43">
        <v>2026</v>
      </c>
      <c r="B21" s="44">
        <v>303700517.72062683</v>
      </c>
      <c r="C21" s="45">
        <v>-1.8803356392935511E-2</v>
      </c>
      <c r="D21" s="46">
        <v>-6.4023685276541786E-2</v>
      </c>
      <c r="E21" s="47">
        <v>-20774058.124123693</v>
      </c>
    </row>
    <row r="22" spans="1:5" s="159" customFormat="1" ht="18" customHeight="1" x14ac:dyDescent="0.35">
      <c r="A22" s="43">
        <v>2027</v>
      </c>
      <c r="B22" s="44">
        <v>313553045.91947967</v>
      </c>
      <c r="C22" s="45">
        <v>3.2441591712781159E-2</v>
      </c>
      <c r="D22" s="46">
        <v>-3.1065994475988457E-2</v>
      </c>
      <c r="E22" s="47">
        <v>-10053148.240158975</v>
      </c>
    </row>
    <row r="23" spans="1:5" s="161" customFormat="1" ht="18" customHeight="1" x14ac:dyDescent="0.35">
      <c r="A23" s="43">
        <v>2028</v>
      </c>
      <c r="B23" s="44">
        <v>311926097.73003495</v>
      </c>
      <c r="C23" s="45">
        <v>-5.1887494336844142E-3</v>
      </c>
      <c r="D23" s="46">
        <v>-1.9130632422162286E-2</v>
      </c>
      <c r="E23" s="47">
        <v>-6083729.1037934422</v>
      </c>
    </row>
    <row r="24" spans="1:5" s="172" customFormat="1" ht="18" customHeight="1" x14ac:dyDescent="0.35">
      <c r="A24" s="43">
        <v>2029</v>
      </c>
      <c r="B24" s="44">
        <v>331481531.16818935</v>
      </c>
      <c r="C24" s="45">
        <v>6.2692521018485659E-2</v>
      </c>
      <c r="D24" s="46">
        <v>-7.0482501723848623E-3</v>
      </c>
      <c r="E24" s="47">
        <v>-2352948.9319135547</v>
      </c>
    </row>
    <row r="25" spans="1:5" s="100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8" t="s">
        <v>112</v>
      </c>
      <c r="B26" s="3"/>
      <c r="C26" s="3"/>
    </row>
    <row r="27" spans="1:5" ht="21.75" customHeight="1" x14ac:dyDescent="0.35">
      <c r="A27" s="119" t="s">
        <v>186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17" t="str">
        <f>Headings!F5</f>
        <v>Page 5</v>
      </c>
      <c r="B30" s="218"/>
      <c r="C30" s="218"/>
      <c r="D30" s="218"/>
      <c r="E30" s="225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Headings!E6</f>
        <v>June 2020 King County Sales and Use Taxbase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40506885020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42349096619</v>
      </c>
      <c r="C6" s="45">
        <v>4.5478974699990404E-2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45178847087</v>
      </c>
      <c r="C7" s="45">
        <v>6.6819618218973531E-2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48553937855.999901</v>
      </c>
      <c r="C8" s="46">
        <v>7.4705110612950154E-2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52335343480</v>
      </c>
      <c r="C9" s="45">
        <v>7.788051373330207E-2</v>
      </c>
      <c r="D9" s="46">
        <v>0</v>
      </c>
      <c r="E9" s="47">
        <v>0</v>
      </c>
    </row>
    <row r="10" spans="1:5" s="58" customFormat="1" ht="18" customHeight="1" x14ac:dyDescent="0.35">
      <c r="A10" s="43">
        <v>2015</v>
      </c>
      <c r="B10" s="44">
        <v>57615757460</v>
      </c>
      <c r="C10" s="45">
        <v>0.10089575474015788</v>
      </c>
      <c r="D10" s="46">
        <v>0</v>
      </c>
      <c r="E10" s="47">
        <v>0</v>
      </c>
    </row>
    <row r="11" spans="1:5" s="58" customFormat="1" ht="18" customHeight="1" x14ac:dyDescent="0.35">
      <c r="A11" s="43">
        <v>2016</v>
      </c>
      <c r="B11" s="44">
        <v>62234630016.999901</v>
      </c>
      <c r="C11" s="45">
        <v>8.0166828670204859E-2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65826124662</v>
      </c>
      <c r="C12" s="45">
        <v>5.7708941854704543E-2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72726583625.999908</v>
      </c>
      <c r="C13" s="45">
        <v>0.10482857679123558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76499999999.999893</v>
      </c>
      <c r="C14" s="50">
        <v>5.1884966759953466E-2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2020</v>
      </c>
      <c r="B15" s="44">
        <v>53532613694.154999</v>
      </c>
      <c r="C15" s="45">
        <v>-0.30022727197182908</v>
      </c>
      <c r="D15" s="46">
        <v>-0.30898880393422701</v>
      </c>
      <c r="E15" s="47">
        <v>-23937352058.845001</v>
      </c>
    </row>
    <row r="16" spans="1:5" s="53" customFormat="1" ht="18" customHeight="1" x14ac:dyDescent="0.35">
      <c r="A16" s="43">
        <v>2021</v>
      </c>
      <c r="B16" s="44">
        <v>64643577750.398796</v>
      </c>
      <c r="C16" s="45">
        <v>0.20755504522389789</v>
      </c>
      <c r="D16" s="46">
        <v>-0.20325920709441614</v>
      </c>
      <c r="E16" s="47">
        <v>-16491439216.228706</v>
      </c>
    </row>
    <row r="17" spans="1:5" s="53" customFormat="1" ht="18" customHeight="1" x14ac:dyDescent="0.35">
      <c r="A17" s="43">
        <v>2022</v>
      </c>
      <c r="B17" s="44">
        <v>71075059725.76651</v>
      </c>
      <c r="C17" s="45">
        <v>9.9491429762766037E-2</v>
      </c>
      <c r="D17" s="46">
        <v>-0.15828241825983913</v>
      </c>
      <c r="E17" s="47">
        <v>-13365447717.15329</v>
      </c>
    </row>
    <row r="18" spans="1:5" s="53" customFormat="1" ht="18" customHeight="1" x14ac:dyDescent="0.35">
      <c r="A18" s="43">
        <v>2023</v>
      </c>
      <c r="B18" s="44">
        <v>75695877429.88501</v>
      </c>
      <c r="C18" s="45">
        <v>6.5013208880123408E-2</v>
      </c>
      <c r="D18" s="46">
        <v>-0.142649055440638</v>
      </c>
      <c r="E18" s="47">
        <v>-12594545424.654587</v>
      </c>
    </row>
    <row r="19" spans="1:5" s="53" customFormat="1" ht="18" customHeight="1" x14ac:dyDescent="0.35">
      <c r="A19" s="43">
        <v>2024</v>
      </c>
      <c r="B19" s="44">
        <v>78527028418.297699</v>
      </c>
      <c r="C19" s="45">
        <v>3.7401653624203002E-2</v>
      </c>
      <c r="D19" s="46">
        <v>-0.14763644798504028</v>
      </c>
      <c r="E19" s="47">
        <v>-13601533663.764999</v>
      </c>
    </row>
    <row r="20" spans="1:5" s="53" customFormat="1" ht="18" customHeight="1" x14ac:dyDescent="0.35">
      <c r="A20" s="43">
        <v>2025</v>
      </c>
      <c r="B20" s="44">
        <v>81852873447.501602</v>
      </c>
      <c r="C20" s="45">
        <v>4.2352870039698898E-2</v>
      </c>
      <c r="D20" s="46">
        <v>-0.1435358606194268</v>
      </c>
      <c r="E20" s="47">
        <v>-13717822024.582794</v>
      </c>
    </row>
    <row r="21" spans="1:5" s="53" customFormat="1" ht="18" customHeight="1" x14ac:dyDescent="0.35">
      <c r="A21" s="43">
        <v>2026</v>
      </c>
      <c r="B21" s="44">
        <v>85121244757.044495</v>
      </c>
      <c r="C21" s="45">
        <v>3.9929829850617882E-2</v>
      </c>
      <c r="D21" s="46">
        <v>-0.14401088031536968</v>
      </c>
      <c r="E21" s="47">
        <v>-14320725706.792099</v>
      </c>
    </row>
    <row r="22" spans="1:5" s="53" customFormat="1" ht="18" customHeight="1" x14ac:dyDescent="0.35">
      <c r="A22" s="43">
        <v>2027</v>
      </c>
      <c r="B22" s="44">
        <v>89143973420.304703</v>
      </c>
      <c r="C22" s="45">
        <v>4.7258809181444539E-2</v>
      </c>
      <c r="D22" s="46">
        <v>-0.13690169028247212</v>
      </c>
      <c r="E22" s="47">
        <v>-14139710971.893295</v>
      </c>
    </row>
    <row r="23" spans="1:5" s="53" customFormat="1" ht="18" customHeight="1" x14ac:dyDescent="0.35">
      <c r="A23" s="43">
        <v>2028</v>
      </c>
      <c r="B23" s="44">
        <v>92095066421.431686</v>
      </c>
      <c r="C23" s="45">
        <v>3.310479539893163E-2</v>
      </c>
      <c r="D23" s="46">
        <v>-0.13874851921395592</v>
      </c>
      <c r="E23" s="47">
        <v>-14836612044.164307</v>
      </c>
    </row>
    <row r="24" spans="1:5" s="53" customFormat="1" ht="18" customHeight="1" x14ac:dyDescent="0.35">
      <c r="A24" s="43">
        <v>2029</v>
      </c>
      <c r="B24" s="44">
        <v>95682040643.607986</v>
      </c>
      <c r="C24" s="45">
        <v>3.8948603454631581E-2</v>
      </c>
      <c r="D24" s="46">
        <v>-0.13815714418639247</v>
      </c>
      <c r="E24" s="47">
        <v>-15338245709.269012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1" t="s">
        <v>147</v>
      </c>
      <c r="B26" s="31"/>
      <c r="C26" s="5"/>
      <c r="D26" s="5"/>
    </row>
    <row r="27" spans="1:5" ht="21.75" customHeight="1" x14ac:dyDescent="0.35">
      <c r="A27" s="119" t="s">
        <v>226</v>
      </c>
      <c r="B27" s="3"/>
      <c r="C27" s="3"/>
    </row>
    <row r="28" spans="1:5" ht="21.75" customHeight="1" x14ac:dyDescent="0.35">
      <c r="A28" s="119" t="s">
        <v>225</v>
      </c>
      <c r="B28" s="3"/>
      <c r="C28" s="3"/>
    </row>
    <row r="29" spans="1:5" ht="21.75" customHeight="1" x14ac:dyDescent="0.35">
      <c r="A29" s="119" t="s">
        <v>258</v>
      </c>
    </row>
    <row r="30" spans="1:5" ht="21.75" customHeight="1" x14ac:dyDescent="0.35">
      <c r="A30" s="217" t="str">
        <f>Headings!F6</f>
        <v>Page 6</v>
      </c>
      <c r="B30" s="218"/>
      <c r="C30" s="218"/>
      <c r="D30" s="218"/>
      <c r="E30" s="225"/>
    </row>
    <row r="32" spans="1:5" ht="21.75" customHeight="1" x14ac:dyDescent="0.35">
      <c r="A32" s="16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Headings!E7</f>
        <v>June 2020 Local and Option Sales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2011</v>
      </c>
      <c r="B5" s="39">
        <v>81032753.428631201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83194188.868622601</v>
      </c>
      <c r="C6" s="45">
        <v>2.6673602321745982E-2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89323495.415051565</v>
      </c>
      <c r="C7" s="46">
        <v>7.3674695670248758E-2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96310935</v>
      </c>
      <c r="C8" s="45">
        <v>7.8226222031286596E-2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104719894.34955275</v>
      </c>
      <c r="C9" s="45">
        <v>8.7310535917367593E-2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112704885.56955276</v>
      </c>
      <c r="C10" s="45">
        <v>7.6250948013242725E-2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118621545.57999998</v>
      </c>
      <c r="C11" s="45">
        <v>5.2496925759229152E-2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131938848.67999999</v>
      </c>
      <c r="C12" s="45">
        <v>0.11226715210027871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137639197.35000002</v>
      </c>
      <c r="C13" s="50">
        <v>4.3204474853539621E-2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2020</v>
      </c>
      <c r="B14" s="44">
        <v>99474662.006215855</v>
      </c>
      <c r="C14" s="45">
        <v>-0.27727955465140008</v>
      </c>
      <c r="D14" s="46">
        <v>-0.28582973687849311</v>
      </c>
      <c r="E14" s="47">
        <v>-39812377.993784145</v>
      </c>
    </row>
    <row r="15" spans="1:5" s="53" customFormat="1" ht="18" customHeight="1" x14ac:dyDescent="0.35">
      <c r="A15" s="43">
        <v>2021</v>
      </c>
      <c r="B15" s="44">
        <v>116503276.68257657</v>
      </c>
      <c r="C15" s="45">
        <v>0.17118544896686005</v>
      </c>
      <c r="D15" s="46">
        <v>-0.2013502827367506</v>
      </c>
      <c r="E15" s="47">
        <v>-29372035.31502974</v>
      </c>
    </row>
    <row r="16" spans="1:5" s="53" customFormat="1" ht="18" customHeight="1" x14ac:dyDescent="0.35">
      <c r="A16" s="43">
        <v>2022</v>
      </c>
      <c r="B16" s="44">
        <v>128094354.25177325</v>
      </c>
      <c r="C16" s="45">
        <v>9.9491429762766259E-2</v>
      </c>
      <c r="D16" s="46">
        <v>-0.15626573327475235</v>
      </c>
      <c r="E16" s="47">
        <v>-23724007.646624908</v>
      </c>
    </row>
    <row r="17" spans="1:5" s="53" customFormat="1" ht="18" customHeight="1" x14ac:dyDescent="0.35">
      <c r="A17" s="43">
        <v>2023</v>
      </c>
      <c r="B17" s="44">
        <v>136422179.26110828</v>
      </c>
      <c r="C17" s="45">
        <v>6.5013208880123186E-2</v>
      </c>
      <c r="D17" s="46">
        <v>-0.14059491422468717</v>
      </c>
      <c r="E17" s="47">
        <v>-22318072.01170671</v>
      </c>
    </row>
    <row r="18" spans="1:5" s="53" customFormat="1" ht="18" customHeight="1" x14ac:dyDescent="0.35">
      <c r="A18" s="43">
        <v>2024</v>
      </c>
      <c r="B18" s="44">
        <v>138331543.34649861</v>
      </c>
      <c r="C18" s="45">
        <v>1.3995994608295037E-2</v>
      </c>
      <c r="D18" s="46">
        <v>-0.14588650834790806</v>
      </c>
      <c r="E18" s="47">
        <v>-23627663.127253622</v>
      </c>
    </row>
    <row r="19" spans="1:5" s="53" customFormat="1" ht="18" customHeight="1" x14ac:dyDescent="0.35">
      <c r="A19" s="43">
        <v>2025</v>
      </c>
      <c r="B19" s="44">
        <v>142544025.26553378</v>
      </c>
      <c r="C19" s="45">
        <v>3.0452070562702938E-2</v>
      </c>
      <c r="D19" s="46">
        <v>-0.14192774448452661</v>
      </c>
      <c r="E19" s="47">
        <v>-23577212.601436645</v>
      </c>
    </row>
    <row r="20" spans="1:5" s="53" customFormat="1" ht="18" customHeight="1" x14ac:dyDescent="0.35">
      <c r="A20" s="43">
        <v>2026</v>
      </c>
      <c r="B20" s="44">
        <v>146577434.95824414</v>
      </c>
      <c r="C20" s="45">
        <v>2.8295887429844013E-2</v>
      </c>
      <c r="D20" s="46">
        <v>-0.14255240268221603</v>
      </c>
      <c r="E20" s="47">
        <v>-24368795.94468084</v>
      </c>
    </row>
    <row r="21" spans="1:5" s="53" customFormat="1" ht="18" customHeight="1" x14ac:dyDescent="0.35">
      <c r="A21" s="43">
        <v>2027</v>
      </c>
      <c r="B21" s="44">
        <v>152499001.4553082</v>
      </c>
      <c r="C21" s="45">
        <v>4.039889563322574E-2</v>
      </c>
      <c r="D21" s="46">
        <v>-0.13551947175843071</v>
      </c>
      <c r="E21" s="47">
        <v>-23906361.619213343</v>
      </c>
    </row>
    <row r="22" spans="1:5" s="53" customFormat="1" ht="18" customHeight="1" x14ac:dyDescent="0.35">
      <c r="A22" s="43">
        <v>2028</v>
      </c>
      <c r="B22" s="44">
        <v>155546181.52470031</v>
      </c>
      <c r="C22" s="45">
        <v>1.9981639488210856E-2</v>
      </c>
      <c r="D22" s="46">
        <v>-0.13754241316584137</v>
      </c>
      <c r="E22" s="47">
        <v>-24806086.110473484</v>
      </c>
    </row>
    <row r="23" spans="1:5" s="53" customFormat="1" ht="18" customHeight="1" x14ac:dyDescent="0.35">
      <c r="A23" s="43">
        <v>2029</v>
      </c>
      <c r="B23" s="44">
        <v>161604488.067788</v>
      </c>
      <c r="C23" s="45">
        <v>3.8948603454631581E-2</v>
      </c>
      <c r="D23" s="46">
        <v>-0.13695020997018381</v>
      </c>
      <c r="E23" s="47">
        <v>-25643675.288123339</v>
      </c>
    </row>
    <row r="24" spans="1:5" s="53" customFormat="1" ht="18" customHeight="1" x14ac:dyDescent="0.35">
      <c r="A24" s="25" t="s">
        <v>4</v>
      </c>
      <c r="B24" s="97"/>
      <c r="C24" s="45"/>
      <c r="D24" s="115"/>
      <c r="E24" s="116"/>
    </row>
    <row r="25" spans="1:5" ht="21.75" customHeight="1" x14ac:dyDescent="0.35">
      <c r="A25" s="30" t="s">
        <v>56</v>
      </c>
      <c r="B25" s="3"/>
      <c r="C25" s="3"/>
    </row>
    <row r="26" spans="1:5" s="29" customFormat="1" ht="21.75" customHeight="1" x14ac:dyDescent="0.35">
      <c r="A26" s="72" t="s">
        <v>159</v>
      </c>
      <c r="B26" s="30"/>
      <c r="C26" s="30"/>
    </row>
    <row r="27" spans="1:5" ht="21.75" customHeight="1" x14ac:dyDescent="0.35">
      <c r="A27" s="119" t="s">
        <v>241</v>
      </c>
      <c r="B27" s="3"/>
      <c r="C27" s="3"/>
      <c r="D27" s="109"/>
      <c r="E27" s="109"/>
    </row>
    <row r="28" spans="1:5" ht="21.75" customHeight="1" x14ac:dyDescent="0.35">
      <c r="A28" s="119" t="s">
        <v>228</v>
      </c>
      <c r="B28" s="3"/>
      <c r="C28" s="3"/>
      <c r="D28" s="109"/>
      <c r="E28" s="109"/>
    </row>
    <row r="30" spans="1:5" ht="21.75" customHeight="1" x14ac:dyDescent="0.35">
      <c r="A30" s="217" t="str">
        <f>Headings!F7</f>
        <v>Page 7</v>
      </c>
      <c r="B30" s="217"/>
      <c r="C30" s="217"/>
      <c r="D30" s="217"/>
      <c r="E30" s="217"/>
    </row>
    <row r="32" spans="1:5" ht="21.75" customHeight="1" x14ac:dyDescent="0.35">
      <c r="A32" s="16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Headings!E8</f>
        <v>June 2020 Metro Transit Sales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s="53" customFormat="1" ht="18" customHeight="1" x14ac:dyDescent="0.35">
      <c r="A5" s="38">
        <v>2010</v>
      </c>
      <c r="B5" s="39">
        <v>375199113.66660088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399483215.29509997</v>
      </c>
      <c r="C6" s="45">
        <v>6.4723238259239979E-2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412549491.71823603</v>
      </c>
      <c r="C7" s="45">
        <v>3.2707948476593529E-2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442835694.9931376</v>
      </c>
      <c r="C8" s="46">
        <v>7.3412290847243433E-2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479433577.19999999</v>
      </c>
      <c r="C9" s="45">
        <v>8.2644381698791403E-2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526663507.63999999</v>
      </c>
      <c r="C10" s="45">
        <v>9.8511937181858356E-2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566774755.12</v>
      </c>
      <c r="C11" s="45">
        <v>7.6161053306579296E-2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590585094.28999996</v>
      </c>
      <c r="C12" s="45">
        <v>4.2010232380513823E-2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651379306.70000005</v>
      </c>
      <c r="C13" s="45">
        <v>0.10293895494109395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684963000.96000004</v>
      </c>
      <c r="C14" s="50">
        <v>5.155781572205731E-2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2020</v>
      </c>
      <c r="B15" s="44">
        <v>494871154</v>
      </c>
      <c r="C15" s="45">
        <v>-0.27752133574160875</v>
      </c>
      <c r="D15" s="46">
        <v>-0.28706040396714561</v>
      </c>
      <c r="E15" s="47">
        <v>-199256590.83800006</v>
      </c>
    </row>
    <row r="16" spans="1:5" s="53" customFormat="1" ht="18" customHeight="1" x14ac:dyDescent="0.35">
      <c r="A16" s="43">
        <v>2021</v>
      </c>
      <c r="B16" s="44">
        <v>580366054.62994885</v>
      </c>
      <c r="C16" s="45">
        <v>0.17276194003004841</v>
      </c>
      <c r="D16" s="46">
        <v>-0.20166012147469459</v>
      </c>
      <c r="E16" s="47">
        <v>-146600078.76927686</v>
      </c>
    </row>
    <row r="17" spans="1:5" s="53" customFormat="1" ht="18" customHeight="1" x14ac:dyDescent="0.35">
      <c r="A17" s="43">
        <v>2022</v>
      </c>
      <c r="B17" s="44">
        <v>638107503.19085789</v>
      </c>
      <c r="C17" s="45">
        <v>9.9491429762765815E-2</v>
      </c>
      <c r="D17" s="46">
        <v>-0.15659306270931106</v>
      </c>
      <c r="E17" s="47">
        <v>-118475677.45107174</v>
      </c>
    </row>
    <row r="18" spans="1:5" s="53" customFormat="1" ht="18" customHeight="1" x14ac:dyDescent="0.35">
      <c r="A18" s="43">
        <v>2023</v>
      </c>
      <c r="B18" s="44">
        <v>679592919.58377934</v>
      </c>
      <c r="C18" s="45">
        <v>6.501320888012363E-2</v>
      </c>
      <c r="D18" s="46">
        <v>-0.14092832320412252</v>
      </c>
      <c r="E18" s="47">
        <v>-111485331.4400363</v>
      </c>
    </row>
    <row r="19" spans="1:5" s="53" customFormat="1" ht="18" customHeight="1" x14ac:dyDescent="0.35">
      <c r="A19" s="43">
        <v>2024</v>
      </c>
      <c r="B19" s="44">
        <v>705010818.56751263</v>
      </c>
      <c r="C19" s="45">
        <v>3.7401653624203002E-2</v>
      </c>
      <c r="D19" s="46">
        <v>-0.14592572561342554</v>
      </c>
      <c r="E19" s="47">
        <v>-120456988.75390053</v>
      </c>
    </row>
    <row r="20" spans="1:5" s="53" customFormat="1" ht="18" customHeight="1" x14ac:dyDescent="0.35">
      <c r="A20" s="43">
        <v>2025</v>
      </c>
      <c r="B20" s="44">
        <v>734870050.14288402</v>
      </c>
      <c r="C20" s="45">
        <v>4.2352870039698676E-2</v>
      </c>
      <c r="D20" s="46">
        <v>-0.14181690823078907</v>
      </c>
      <c r="E20" s="47">
        <v>-121439118.83397436</v>
      </c>
    </row>
    <row r="21" spans="1:5" s="53" customFormat="1" ht="18" customHeight="1" x14ac:dyDescent="0.35">
      <c r="A21" s="43">
        <v>2026</v>
      </c>
      <c r="B21" s="44">
        <v>764213286.20740461</v>
      </c>
      <c r="C21" s="45">
        <v>3.9929829850618104E-2</v>
      </c>
      <c r="D21" s="46">
        <v>-0.14229288130726847</v>
      </c>
      <c r="E21" s="47">
        <v>-126782334.0366888</v>
      </c>
    </row>
    <row r="22" spans="1:5" s="53" customFormat="1" ht="18" customHeight="1" x14ac:dyDescent="0.35">
      <c r="A22" s="43">
        <v>2027</v>
      </c>
      <c r="B22" s="44">
        <v>800329096.07420504</v>
      </c>
      <c r="C22" s="45">
        <v>4.7258809181444539E-2</v>
      </c>
      <c r="D22" s="46">
        <v>-0.13516942289041123</v>
      </c>
      <c r="E22" s="47">
        <v>-125088109.62756526</v>
      </c>
    </row>
    <row r="23" spans="1:5" s="53" customFormat="1" ht="18" customHeight="1" x14ac:dyDescent="0.35">
      <c r="A23" s="43">
        <v>2028</v>
      </c>
      <c r="B23" s="44">
        <v>826823827.05155349</v>
      </c>
      <c r="C23" s="45">
        <v>3.310479539893163E-2</v>
      </c>
      <c r="D23" s="46">
        <v>-0.13701995846979464</v>
      </c>
      <c r="E23" s="47">
        <v>-131279242.84732747</v>
      </c>
    </row>
    <row r="24" spans="1:5" s="53" customFormat="1" ht="18" customHeight="1" x14ac:dyDescent="0.35">
      <c r="A24" s="43">
        <v>2029</v>
      </c>
      <c r="B24" s="44">
        <v>859027460.41822517</v>
      </c>
      <c r="C24" s="45">
        <v>3.8948603454631359E-2</v>
      </c>
      <c r="D24" s="46">
        <v>-0.13642739653262326</v>
      </c>
      <c r="E24" s="47">
        <v>-135709353.79878199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33</v>
      </c>
      <c r="B26" s="3"/>
      <c r="C26" s="3"/>
    </row>
    <row r="27" spans="1:5" ht="21.75" customHeight="1" x14ac:dyDescent="0.35">
      <c r="A27" s="30" t="s">
        <v>187</v>
      </c>
      <c r="B27" s="3"/>
      <c r="C27" s="3"/>
    </row>
    <row r="28" spans="1:5" ht="21.75" customHeight="1" x14ac:dyDescent="0.35">
      <c r="A28" s="119" t="s">
        <v>246</v>
      </c>
      <c r="B28" s="3"/>
      <c r="C28" s="3"/>
    </row>
    <row r="29" spans="1:5" ht="21.75" customHeight="1" x14ac:dyDescent="0.35">
      <c r="A29" s="119"/>
      <c r="B29" s="137"/>
    </row>
    <row r="30" spans="1:5" ht="21.75" customHeight="1" x14ac:dyDescent="0.35">
      <c r="A30" s="217" t="str">
        <f>Headings!F8</f>
        <v>Page 8</v>
      </c>
      <c r="B30" s="218"/>
      <c r="C30" s="218"/>
      <c r="D30" s="218"/>
      <c r="E30" s="225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9"/>
    </row>
    <row r="34" spans="1:2" ht="21.75" customHeight="1" x14ac:dyDescent="0.35">
      <c r="A34" s="119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4" t="str">
        <f>Headings!E9</f>
        <v>June 2020 Mental Health Sales Tax Forecast</v>
      </c>
      <c r="B1" s="225"/>
      <c r="C1" s="225"/>
      <c r="D1" s="225"/>
      <c r="E1" s="225"/>
    </row>
    <row r="2" spans="1:5" ht="21.75" customHeight="1" x14ac:dyDescent="0.35">
      <c r="A2" s="224" t="s">
        <v>88</v>
      </c>
      <c r="B2" s="225"/>
      <c r="C2" s="225"/>
      <c r="D2" s="225"/>
      <c r="E2" s="225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March 2020 Forecast</v>
      </c>
      <c r="E4" s="35" t="str">
        <f>Headings!F50</f>
        <v>$ Change from March 2020 Forecast</v>
      </c>
    </row>
    <row r="5" spans="1:5" ht="18" customHeight="1" x14ac:dyDescent="0.35">
      <c r="A5" s="38">
        <v>2010</v>
      </c>
      <c r="B5" s="39">
        <v>40717980.148511201</v>
      </c>
      <c r="C5" s="74" t="s">
        <v>82</v>
      </c>
      <c r="D5" s="51">
        <v>0</v>
      </c>
      <c r="E5" s="42">
        <v>0</v>
      </c>
    </row>
    <row r="6" spans="1:5" ht="18" customHeight="1" x14ac:dyDescent="0.35">
      <c r="A6" s="43">
        <v>2011</v>
      </c>
      <c r="B6" s="44">
        <v>43099477.537233301</v>
      </c>
      <c r="C6" s="45">
        <v>5.8487611125012329E-2</v>
      </c>
      <c r="D6" s="46">
        <v>0</v>
      </c>
      <c r="E6" s="47">
        <v>0</v>
      </c>
    </row>
    <row r="7" spans="1:5" ht="18" customHeight="1" x14ac:dyDescent="0.35">
      <c r="A7" s="43">
        <v>2012</v>
      </c>
      <c r="B7" s="44">
        <v>45000360</v>
      </c>
      <c r="C7" s="45">
        <v>4.4104536096163605E-2</v>
      </c>
      <c r="D7" s="46">
        <v>0</v>
      </c>
      <c r="E7" s="47">
        <v>0</v>
      </c>
    </row>
    <row r="8" spans="1:5" ht="18" customHeight="1" x14ac:dyDescent="0.35">
      <c r="A8" s="43">
        <v>2013</v>
      </c>
      <c r="B8" s="44">
        <v>48298262.639202163</v>
      </c>
      <c r="C8" s="46">
        <v>7.3286139026491393E-2</v>
      </c>
      <c r="D8" s="46">
        <v>0</v>
      </c>
      <c r="E8" s="47">
        <v>0</v>
      </c>
    </row>
    <row r="9" spans="1:5" ht="18" customHeight="1" x14ac:dyDescent="0.35">
      <c r="A9" s="43">
        <v>2014</v>
      </c>
      <c r="B9" s="44">
        <v>52288413.001330756</v>
      </c>
      <c r="C9" s="45">
        <v>8.2614780410132482E-2</v>
      </c>
      <c r="D9" s="46">
        <v>0</v>
      </c>
      <c r="E9" s="47">
        <v>0</v>
      </c>
    </row>
    <row r="10" spans="1:5" ht="18" customHeight="1" x14ac:dyDescent="0.35">
      <c r="A10" s="43">
        <v>2015</v>
      </c>
      <c r="B10" s="44">
        <v>57487652.461434349</v>
      </c>
      <c r="C10" s="45">
        <v>9.9433873810078621E-2</v>
      </c>
      <c r="D10" s="46">
        <v>0</v>
      </c>
      <c r="E10" s="47">
        <v>0</v>
      </c>
    </row>
    <row r="11" spans="1:5" ht="18" customHeight="1" x14ac:dyDescent="0.35">
      <c r="A11" s="43">
        <v>2016</v>
      </c>
      <c r="B11" s="44">
        <v>61907549.661434352</v>
      </c>
      <c r="C11" s="45">
        <v>7.6884287507914761E-2</v>
      </c>
      <c r="D11" s="46">
        <v>0</v>
      </c>
      <c r="E11" s="47">
        <v>0</v>
      </c>
    </row>
    <row r="12" spans="1:5" ht="18" customHeight="1" x14ac:dyDescent="0.35">
      <c r="A12" s="43">
        <v>2017</v>
      </c>
      <c r="B12" s="44">
        <v>64979113.680000007</v>
      </c>
      <c r="C12" s="45">
        <v>4.9615338280447174E-2</v>
      </c>
      <c r="D12" s="46">
        <v>0</v>
      </c>
      <c r="E12" s="47">
        <v>0</v>
      </c>
    </row>
    <row r="13" spans="1:5" ht="18" customHeight="1" x14ac:dyDescent="0.35">
      <c r="A13" s="43">
        <v>2018</v>
      </c>
      <c r="B13" s="44">
        <v>71198451.760000005</v>
      </c>
      <c r="C13" s="45">
        <v>9.5712879535847728E-2</v>
      </c>
      <c r="D13" s="46">
        <v>0</v>
      </c>
      <c r="E13" s="47">
        <v>0</v>
      </c>
    </row>
    <row r="14" spans="1:5" ht="18" customHeight="1" thickBot="1" x14ac:dyDescent="0.4">
      <c r="A14" s="48">
        <v>2019</v>
      </c>
      <c r="B14" s="49">
        <v>74773246.499999985</v>
      </c>
      <c r="C14" s="50">
        <v>5.0208883081476419E-2</v>
      </c>
      <c r="D14" s="55">
        <v>0</v>
      </c>
      <c r="E14" s="77">
        <v>0</v>
      </c>
    </row>
    <row r="15" spans="1:5" ht="18" customHeight="1" thickTop="1" x14ac:dyDescent="0.35">
      <c r="A15" s="43">
        <v>2020</v>
      </c>
      <c r="B15" s="44">
        <v>53940956</v>
      </c>
      <c r="C15" s="45">
        <v>-0.27860620576371509</v>
      </c>
      <c r="D15" s="46">
        <v>-0.28706040113869968</v>
      </c>
      <c r="E15" s="47">
        <v>-21718968.187342003</v>
      </c>
    </row>
    <row r="16" spans="1:5" ht="18" customHeight="1" x14ac:dyDescent="0.35">
      <c r="A16" s="43">
        <v>2021</v>
      </c>
      <c r="B16" s="44">
        <v>63259899.954664417</v>
      </c>
      <c r="C16" s="45">
        <v>0.17276193537734885</v>
      </c>
      <c r="D16" s="46">
        <v>-0.2016601214746947</v>
      </c>
      <c r="E16" s="47">
        <v>-15979408.585851185</v>
      </c>
    </row>
    <row r="17" spans="1:5" ht="18" customHeight="1" x14ac:dyDescent="0.35">
      <c r="A17" s="43">
        <v>2022</v>
      </c>
      <c r="B17" s="44">
        <v>69553717.847803518</v>
      </c>
      <c r="C17" s="45">
        <v>9.9491429762766037E-2</v>
      </c>
      <c r="D17" s="46">
        <v>-0.15659306270931106</v>
      </c>
      <c r="E17" s="47">
        <v>-12913848.842166811</v>
      </c>
    </row>
    <row r="18" spans="1:5" ht="18" customHeight="1" x14ac:dyDescent="0.35">
      <c r="A18" s="43">
        <v>2023</v>
      </c>
      <c r="B18" s="44">
        <v>74075628.234631956</v>
      </c>
      <c r="C18" s="45">
        <v>6.501320888012363E-2</v>
      </c>
      <c r="D18" s="46">
        <v>-0.14092832320412263</v>
      </c>
      <c r="E18" s="47">
        <v>-12151901.126963958</v>
      </c>
    </row>
    <row r="19" spans="1:5" ht="18" customHeight="1" x14ac:dyDescent="0.35">
      <c r="A19" s="43">
        <v>2024</v>
      </c>
      <c r="B19" s="44">
        <v>76846179.223858878</v>
      </c>
      <c r="C19" s="45">
        <v>3.740165362420278E-2</v>
      </c>
      <c r="D19" s="46">
        <v>-0.14592572561342543</v>
      </c>
      <c r="E19" s="47">
        <v>-13129811.774175152</v>
      </c>
    </row>
    <row r="20" spans="1:5" s="100" customFormat="1" ht="18" customHeight="1" x14ac:dyDescent="0.35">
      <c r="A20" s="43">
        <v>2025</v>
      </c>
      <c r="B20" s="44">
        <v>80100835.465574369</v>
      </c>
      <c r="C20" s="45">
        <v>4.2352870039698676E-2</v>
      </c>
      <c r="D20" s="46">
        <v>-0.14181690823078885</v>
      </c>
      <c r="E20" s="47">
        <v>-13236863.952903181</v>
      </c>
    </row>
    <row r="21" spans="1:5" s="136" customFormat="1" ht="18" customHeight="1" x14ac:dyDescent="0.35">
      <c r="A21" s="43">
        <v>2026</v>
      </c>
      <c r="B21" s="44">
        <v>83299248.196607083</v>
      </c>
      <c r="C21" s="45">
        <v>3.9929829850617882E-2</v>
      </c>
      <c r="D21" s="46">
        <v>-0.14229288130726836</v>
      </c>
      <c r="E21" s="47">
        <v>-13819274.409999073</v>
      </c>
    </row>
    <row r="22" spans="1:5" s="159" customFormat="1" ht="18" customHeight="1" x14ac:dyDescent="0.35">
      <c r="A22" s="43">
        <v>2027</v>
      </c>
      <c r="B22" s="44">
        <v>87235871.472088352</v>
      </c>
      <c r="C22" s="45">
        <v>4.7258809181444761E-2</v>
      </c>
      <c r="D22" s="46">
        <v>-0.13516942289041134</v>
      </c>
      <c r="E22" s="47">
        <v>-13634603.949404627</v>
      </c>
    </row>
    <row r="23" spans="1:5" s="161" customFormat="1" ht="18" customHeight="1" x14ac:dyDescent="0.35">
      <c r="A23" s="43">
        <v>2028</v>
      </c>
      <c r="B23" s="44">
        <v>90123797.148619309</v>
      </c>
      <c r="C23" s="45">
        <v>3.3104795398931408E-2</v>
      </c>
      <c r="D23" s="46">
        <v>-0.13701995846979464</v>
      </c>
      <c r="E23" s="47">
        <v>-14309437.470358685</v>
      </c>
    </row>
    <row r="24" spans="1:5" s="173" customFormat="1" ht="18" customHeight="1" x14ac:dyDescent="0.35">
      <c r="A24" s="43">
        <v>2029</v>
      </c>
      <c r="B24" s="44">
        <v>93633993.185586557</v>
      </c>
      <c r="C24" s="45">
        <v>3.8948603454631803E-2</v>
      </c>
      <c r="D24" s="46">
        <v>-0.13642739653262315</v>
      </c>
      <c r="E24" s="47">
        <v>-14792319.56406723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27</v>
      </c>
      <c r="B26" s="3"/>
      <c r="C26" s="3"/>
    </row>
    <row r="27" spans="1:5" ht="21.75" customHeight="1" x14ac:dyDescent="0.35">
      <c r="A27" s="72" t="s">
        <v>188</v>
      </c>
      <c r="B27" s="3"/>
      <c r="C27" s="3"/>
    </row>
    <row r="28" spans="1:5" ht="21.75" customHeight="1" x14ac:dyDescent="0.35">
      <c r="A28" s="119" t="s">
        <v>243</v>
      </c>
      <c r="B28" s="3"/>
      <c r="C28" s="3"/>
    </row>
    <row r="29" spans="1:5" ht="21.75" customHeight="1" x14ac:dyDescent="0.35">
      <c r="A29" s="119"/>
    </row>
    <row r="30" spans="1:5" ht="21.75" customHeight="1" x14ac:dyDescent="0.35">
      <c r="A30" s="217" t="str">
        <f>Headings!F9</f>
        <v>Page 9</v>
      </c>
      <c r="B30" s="218"/>
      <c r="C30" s="218"/>
      <c r="D30" s="218"/>
      <c r="E30" s="225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Diesel and Gas</vt:lpstr>
      <vt:lpstr>Retail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YSC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  <vt:lpstr>YSC!Print_Area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2020-05-29T15:59:57Z</cp:lastPrinted>
  <dcterms:created xsi:type="dcterms:W3CDTF">2010-06-11T22:06:58Z</dcterms:created>
  <dcterms:modified xsi:type="dcterms:W3CDTF">2020-06-03T19:07:59Z</dcterms:modified>
</cp:coreProperties>
</file>