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-15" yWindow="-15" windowWidth="18285" windowHeight="9840" tabRatio="838"/>
  </bookViews>
  <sheets>
    <sheet name="Contents" sheetId="20" r:id="rId1"/>
    <sheet name="Countywide AV" sheetId="16" r:id="rId2"/>
    <sheet name="Unincorporated AV" sheetId="18" r:id="rId3"/>
    <sheet name="Countywide NC" sheetId="17" r:id="rId4"/>
    <sheet name="Unincorporated NC" sheetId="19" r:id="rId5"/>
    <sheet name="Sales and Use Taxbase" sheetId="26" r:id="rId6"/>
    <sheet name="Local Sales Tax" sheetId="1" r:id="rId7"/>
    <sheet name="Transit Sales Tax" sheetId="8" r:id="rId8"/>
    <sheet name="Mental Health Sales Tax" sheetId="21" r:id="rId9"/>
    <sheet name="CJ Sales Tax" sheetId="9" r:id="rId10"/>
    <sheet name="Hotel Sales Tax" sheetId="10" r:id="rId11"/>
    <sheet name="Rental Car Sales Tax" sheetId="11" r:id="rId12"/>
    <sheet name="REET" sheetId="4" r:id="rId13"/>
    <sheet name="Investment Pool Nom" sheetId="5" r:id="rId14"/>
    <sheet name="Investment Pool Real" sheetId="35" r:id="rId15"/>
    <sheet name="CPI-U" sheetId="34" r:id="rId16"/>
    <sheet name="CPI-W" sheetId="7" r:id="rId17"/>
    <sheet name="Seattle CPI-U" sheetId="33" r:id="rId18"/>
    <sheet name="Seattle CPI-W" sheetId="13" r:id="rId19"/>
    <sheet name="COLA(new)" sheetId="62" r:id="rId20"/>
    <sheet name="Pharmaceuticals PPI" sheetId="14" r:id="rId21"/>
    <sheet name="Transportation CPI" sheetId="15" r:id="rId22"/>
    <sheet name="Retail Gas" sheetId="37" r:id="rId23"/>
    <sheet name="Diesel and Gas" sheetId="32" r:id="rId24"/>
    <sheet name="Docs" sheetId="36" r:id="rId25"/>
    <sheet name="Gambling" sheetId="60" r:id="rId26"/>
    <sheet name="Gambling2" sheetId="69" r:id="rId27"/>
    <sheet name="E911" sheetId="61" r:id="rId28"/>
    <sheet name="Delinquencies" sheetId="66" r:id="rId29"/>
    <sheet name="CX" sheetId="39" r:id="rId30"/>
    <sheet name="DD-MH" sheetId="40" r:id="rId31"/>
    <sheet name="Veterans" sheetId="41" r:id="rId32"/>
    <sheet name="ICRI" sheetId="55" r:id="rId33"/>
    <sheet name="AFIS" sheetId="42" r:id="rId34"/>
    <sheet name="Parks" sheetId="43" r:id="rId35"/>
    <sheet name="YSC" sheetId="45" r:id="rId36"/>
    <sheet name="Veterans_Lid" sheetId="46" r:id="rId37"/>
    <sheet name="PSERN" sheetId="63" r:id="rId38"/>
    <sheet name="BSFK" sheetId="64" r:id="rId39"/>
    <sheet name="EMS" sheetId="48" r:id="rId40"/>
    <sheet name="CF" sheetId="49" r:id="rId41"/>
    <sheet name="Roads" sheetId="50" r:id="rId42"/>
    <sheet name="Roads2" sheetId="68" r:id="rId43"/>
    <sheet name="Flood" sheetId="56" r:id="rId44"/>
    <sheet name="Ferry" sheetId="52" r:id="rId45"/>
    <sheet name="Transit" sheetId="53" r:id="rId46"/>
    <sheet name="UTGO" sheetId="54" r:id="rId47"/>
    <sheet name="Appendix" sheetId="38" r:id="rId48"/>
    <sheet name="Headings" sheetId="29" r:id="rId49"/>
  </sheets>
  <definedNames>
    <definedName name="_xlnm.Print_Area" localSheetId="33">AFIS!$A$1:$E$30</definedName>
    <definedName name="_xlnm.Print_Area" localSheetId="47">Appendix!$A$1:$D$29</definedName>
    <definedName name="_xlnm.Print_Area" localSheetId="38">BSFK!$A$1:$E$30</definedName>
    <definedName name="_xlnm.Print_Area" localSheetId="40">CF!$A$1:$E$30</definedName>
    <definedName name="_xlnm.Print_Area" localSheetId="9">'CJ Sales Tax'!$A$1:$E$30</definedName>
    <definedName name="_xlnm.Print_Area" localSheetId="19">'COLA(new)'!$A$1:$D$30</definedName>
    <definedName name="_xlnm.Print_Area" localSheetId="0">Contents!$A$1:$F$32</definedName>
    <definedName name="_xlnm.Print_Area" localSheetId="1">'Countywide AV'!$A$1:$E$30</definedName>
    <definedName name="_xlnm.Print_Area" localSheetId="3">'Countywide NC'!$A$1:$E$30</definedName>
    <definedName name="_xlnm.Print_Area" localSheetId="15">'CPI-U'!$A$1:$D$30</definedName>
    <definedName name="_xlnm.Print_Area" localSheetId="16">'CPI-W'!$A$1:$D$30</definedName>
    <definedName name="_xlnm.Print_Area" localSheetId="29">CX!$A$1:$E$30</definedName>
    <definedName name="_xlnm.Print_Area" localSheetId="30">'DD-MH'!$A$1:$E$30</definedName>
    <definedName name="_xlnm.Print_Area" localSheetId="28">Delinquencies!$A$1:$E$30</definedName>
    <definedName name="_xlnm.Print_Area" localSheetId="23">'Diesel and Gas'!$A$1:$E$30</definedName>
    <definedName name="_xlnm.Print_Area" localSheetId="24">Docs!$A$1:$E$30</definedName>
    <definedName name="_xlnm.Print_Area" localSheetId="27">'E911'!$A$1:$E$30</definedName>
    <definedName name="_xlnm.Print_Area" localSheetId="39">EMS!$A$1:$E$30</definedName>
    <definedName name="_xlnm.Print_Area" localSheetId="44">Ferry!$A$1:$E$30</definedName>
    <definedName name="_xlnm.Print_Area" localSheetId="43">Flood!$A$1:$E$30</definedName>
    <definedName name="_xlnm.Print_Area" localSheetId="25">Gambling!$A$1:$E$30</definedName>
    <definedName name="_xlnm.Print_Area" localSheetId="26">Gambling2!$A$1:$E$30</definedName>
    <definedName name="_xlnm.Print_Area" localSheetId="10">'Hotel Sales Tax'!$A$1:$E$30</definedName>
    <definedName name="_xlnm.Print_Area" localSheetId="32">ICRI!$A$1:$E$30</definedName>
    <definedName name="_xlnm.Print_Area" localSheetId="13">'Investment Pool Nom'!$A$1:$D$30</definedName>
    <definedName name="_xlnm.Print_Area" localSheetId="14">'Investment Pool Real'!$A$1:$D$30</definedName>
    <definedName name="_xlnm.Print_Area" localSheetId="6">'Local Sales Tax'!$A$1:$E$30</definedName>
    <definedName name="_xlnm.Print_Area" localSheetId="8">'Mental Health Sales Tax'!$A$1:$E$30</definedName>
    <definedName name="_xlnm.Print_Area" localSheetId="34">Parks!$A$1:$E$30</definedName>
    <definedName name="_xlnm.Print_Area" localSheetId="20">'Pharmaceuticals PPI'!$A$1:$D$30</definedName>
    <definedName name="_xlnm.Print_Area" localSheetId="37">PSERN!$A$1:$E$30</definedName>
    <definedName name="_xlnm.Print_Area" localSheetId="12">REET!$A$1:$E$30</definedName>
    <definedName name="_xlnm.Print_Area" localSheetId="11">'Rental Car Sales Tax'!$A$1:$E$30</definedName>
    <definedName name="_xlnm.Print_Area" localSheetId="22">'Retail Gas'!$A$1:$E$30</definedName>
    <definedName name="_xlnm.Print_Area" localSheetId="41">Roads!$A$1:$E$30</definedName>
    <definedName name="_xlnm.Print_Area" localSheetId="42">Roads2!$A$1:$E$29</definedName>
    <definedName name="_xlnm.Print_Area" localSheetId="5">'Sales and Use Taxbase'!$A$1:$E$30</definedName>
    <definedName name="_xlnm.Print_Area" localSheetId="17">'Seattle CPI-U'!$A$1:$D$30</definedName>
    <definedName name="_xlnm.Print_Area" localSheetId="18">'Seattle CPI-W'!$A$1:$D$30</definedName>
    <definedName name="_xlnm.Print_Area" localSheetId="45">Transit!$A$1:$E$30</definedName>
    <definedName name="_xlnm.Print_Area" localSheetId="7">'Transit Sales Tax'!$A$1:$E$30</definedName>
    <definedName name="_xlnm.Print_Area" localSheetId="21">'Transportation CPI'!$A$1:$D$30</definedName>
    <definedName name="_xlnm.Print_Area" localSheetId="2">'Unincorporated AV'!$A$1:$E$30</definedName>
    <definedName name="_xlnm.Print_Area" localSheetId="4">'Unincorporated NC'!$A$1:$E$30</definedName>
    <definedName name="_xlnm.Print_Area" localSheetId="46">UTGO!$A$1:$E$30</definedName>
    <definedName name="_xlnm.Print_Area" localSheetId="31">Veterans!$A$1:$E$30</definedName>
    <definedName name="_xlnm.Print_Area" localSheetId="36">Veterans_Lid!$A$1:$E$30</definedName>
    <definedName name="_xlnm.Print_Area" localSheetId="35">YSC!$A$1:$E$30</definedName>
  </definedNames>
  <calcPr calcId="145621"/>
</workbook>
</file>

<file path=xl/calcChain.xml><?xml version="1.0" encoding="utf-8"?>
<calcChain xmlns="http://schemas.openxmlformats.org/spreadsheetml/2006/main">
  <c r="A27" i="68" l="1"/>
  <c r="A30" i="50"/>
  <c r="G2" i="29"/>
  <c r="E28" i="29"/>
  <c r="G28" i="29"/>
  <c r="F42" i="29"/>
  <c r="G41" i="29"/>
  <c r="G42" i="29"/>
  <c r="A30" i="69" l="1"/>
  <c r="A30" i="60"/>
  <c r="A1" i="69"/>
  <c r="A1" i="60"/>
  <c r="E4" i="69"/>
  <c r="D4" i="69"/>
  <c r="F3" i="29" l="1"/>
  <c r="F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3" i="29"/>
  <c r="F44" i="29"/>
  <c r="F45" i="29"/>
  <c r="F46" i="29"/>
  <c r="F2" i="29"/>
  <c r="G3" i="29"/>
  <c r="G4" i="29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3" i="29"/>
  <c r="G44" i="29"/>
  <c r="G45" i="29"/>
  <c r="G46" i="29"/>
  <c r="A30" i="64"/>
  <c r="E38" i="29" l="1"/>
  <c r="A1" i="64" s="1"/>
  <c r="D4" i="15" l="1"/>
  <c r="A30" i="66" l="1"/>
  <c r="E4" i="66"/>
  <c r="D4" i="66"/>
  <c r="A30" i="54" l="1"/>
  <c r="E46" i="29"/>
  <c r="A1" i="54" s="1"/>
  <c r="A30" i="63" l="1"/>
  <c r="E37" i="29"/>
  <c r="A1" i="63" s="1"/>
  <c r="A1" i="66" l="1"/>
  <c r="E4" i="64" l="1"/>
  <c r="D4" i="64"/>
  <c r="E4" i="63"/>
  <c r="D4" i="63"/>
  <c r="A30" i="62" l="1"/>
  <c r="A30" i="21" l="1"/>
  <c r="E4" i="61" l="1"/>
  <c r="E4" i="60"/>
  <c r="D4" i="60"/>
  <c r="A30" i="9" l="1"/>
  <c r="D4" i="16" l="1"/>
  <c r="E4" i="16"/>
  <c r="A30" i="16"/>
  <c r="D4" i="18"/>
  <c r="E4" i="18"/>
  <c r="A30" i="18"/>
  <c r="D4" i="17"/>
  <c r="E4" i="17"/>
  <c r="A30" i="17"/>
  <c r="D4" i="19"/>
  <c r="E4" i="19"/>
  <c r="A30" i="19"/>
  <c r="D4" i="26"/>
  <c r="E4" i="26"/>
  <c r="A30" i="26"/>
  <c r="D4" i="1"/>
  <c r="E4" i="1"/>
  <c r="A30" i="1"/>
  <c r="D4" i="8"/>
  <c r="E4" i="8"/>
  <c r="A30" i="8"/>
  <c r="D4" i="21"/>
  <c r="E4" i="21"/>
  <c r="D4" i="9"/>
  <c r="E4" i="9"/>
  <c r="D4" i="10"/>
  <c r="E4" i="10"/>
  <c r="A30" i="10"/>
  <c r="D4" i="11"/>
  <c r="E4" i="11"/>
  <c r="A30" i="11"/>
  <c r="D4" i="4"/>
  <c r="E4" i="4"/>
  <c r="A30" i="4"/>
  <c r="D4" i="5"/>
  <c r="A30" i="5"/>
  <c r="D4" i="35"/>
  <c r="A30" i="35"/>
  <c r="D4" i="34"/>
  <c r="A30" i="34"/>
  <c r="D4" i="7"/>
  <c r="A30" i="7"/>
  <c r="D4" i="33"/>
  <c r="A30" i="33"/>
  <c r="D4" i="13"/>
  <c r="A30" i="13"/>
  <c r="D4" i="14"/>
  <c r="A30" i="14"/>
  <c r="A30" i="15"/>
  <c r="D4" i="37"/>
  <c r="E4" i="37"/>
  <c r="A30" i="37"/>
  <c r="A30" i="32"/>
  <c r="D4" i="36"/>
  <c r="E4" i="36"/>
  <c r="A30" i="36"/>
  <c r="D4" i="61"/>
  <c r="A30" i="61"/>
  <c r="D4" i="39"/>
  <c r="E4" i="39"/>
  <c r="A30" i="39"/>
  <c r="D4" i="40"/>
  <c r="E4" i="40"/>
  <c r="A30" i="40"/>
  <c r="D4" i="41"/>
  <c r="E4" i="41"/>
  <c r="A30" i="41"/>
  <c r="D4" i="55"/>
  <c r="E4" i="55"/>
  <c r="A30" i="55"/>
  <c r="D4" i="42"/>
  <c r="E4" i="42"/>
  <c r="A30" i="42"/>
  <c r="D4" i="43"/>
  <c r="E4" i="43"/>
  <c r="A30" i="43"/>
  <c r="D4" i="45"/>
  <c r="E4" i="45"/>
  <c r="A30" i="45"/>
  <c r="D4" i="46"/>
  <c r="E4" i="46"/>
  <c r="A30" i="46"/>
  <c r="D4" i="48"/>
  <c r="E4" i="48"/>
  <c r="A30" i="48"/>
  <c r="D4" i="49"/>
  <c r="E4" i="49"/>
  <c r="A30" i="49"/>
  <c r="D4" i="50"/>
  <c r="E4" i="50"/>
  <c r="D4" i="56"/>
  <c r="E4" i="56"/>
  <c r="A30" i="56"/>
  <c r="D4" i="52"/>
  <c r="E4" i="52"/>
  <c r="A30" i="52"/>
  <c r="D4" i="53"/>
  <c r="E4" i="53"/>
  <c r="A30" i="53"/>
  <c r="D4" i="54"/>
  <c r="E4" i="54"/>
  <c r="E2" i="29"/>
  <c r="A1" i="16" s="1"/>
  <c r="E3" i="29"/>
  <c r="A1" i="18" s="1"/>
  <c r="E4" i="29"/>
  <c r="A1" i="17" s="1"/>
  <c r="E5" i="29"/>
  <c r="A1" i="19" s="1"/>
  <c r="E6" i="29"/>
  <c r="A1" i="26" s="1"/>
  <c r="E7" i="29"/>
  <c r="A1" i="1" s="1"/>
  <c r="E8" i="29"/>
  <c r="A1" i="8" s="1"/>
  <c r="E9" i="29"/>
  <c r="A1" i="21" s="1"/>
  <c r="E10" i="29"/>
  <c r="A1" i="9" s="1"/>
  <c r="E11" i="29"/>
  <c r="A1" i="10" s="1"/>
  <c r="E12" i="29"/>
  <c r="A1" i="11" s="1"/>
  <c r="E13" i="29"/>
  <c r="A1" i="4" s="1"/>
  <c r="E14" i="29"/>
  <c r="A1" i="5" s="1"/>
  <c r="E15" i="29"/>
  <c r="A1" i="35" s="1"/>
  <c r="E16" i="29"/>
  <c r="A1" i="34" s="1"/>
  <c r="E17" i="29"/>
  <c r="A1" i="7" s="1"/>
  <c r="E18" i="29"/>
  <c r="A1" i="33" s="1"/>
  <c r="E19" i="29"/>
  <c r="A1" i="13" s="1"/>
  <c r="E20" i="29"/>
  <c r="A1" i="62" s="1"/>
  <c r="E21" i="29"/>
  <c r="A1" i="14" s="1"/>
  <c r="E22" i="29"/>
  <c r="A1" i="15" s="1"/>
  <c r="E23" i="29"/>
  <c r="A1" i="37" s="1"/>
  <c r="E24" i="29"/>
  <c r="E25" i="29"/>
  <c r="A1" i="36" s="1"/>
  <c r="E26" i="29"/>
  <c r="E27" i="29"/>
  <c r="A1" i="61" s="1"/>
  <c r="E29" i="29"/>
  <c r="A1" i="39" s="1"/>
  <c r="E30" i="29"/>
  <c r="A1" i="40" s="1"/>
  <c r="E31" i="29"/>
  <c r="A1" i="41" s="1"/>
  <c r="E32" i="29"/>
  <c r="A1" i="55" s="1"/>
  <c r="E33" i="29"/>
  <c r="A1" i="42" s="1"/>
  <c r="E34" i="29"/>
  <c r="A1" i="43" s="1"/>
  <c r="E35" i="29"/>
  <c r="A1" i="45" s="1"/>
  <c r="E36" i="29"/>
  <c r="A1" i="46" s="1"/>
  <c r="E39" i="29"/>
  <c r="A1" i="48" s="1"/>
  <c r="E40" i="29"/>
  <c r="A1" i="49" s="1"/>
  <c r="E41" i="29"/>
  <c r="A1" i="50" s="1"/>
  <c r="E43" i="29"/>
  <c r="A1" i="56" s="1"/>
  <c r="E44" i="29"/>
  <c r="A1" i="52" s="1"/>
  <c r="E45" i="29"/>
  <c r="A1" i="53" l="1"/>
</calcChain>
</file>

<file path=xl/sharedStrings.xml><?xml version="1.0" encoding="utf-8"?>
<sst xmlns="http://schemas.openxmlformats.org/spreadsheetml/2006/main" count="1238" uniqueCount="276">
  <si>
    <t>Page 37</t>
  </si>
  <si>
    <t>Page 38</t>
  </si>
  <si>
    <t>Page 39</t>
  </si>
  <si>
    <t>Page 40</t>
  </si>
  <si>
    <t>Notes:</t>
  </si>
  <si>
    <t>Seattle Annual CPI-U</t>
  </si>
  <si>
    <t>YOY Change</t>
  </si>
  <si>
    <t>Recorded Documents</t>
  </si>
  <si>
    <t>Q3 2015</t>
  </si>
  <si>
    <t>Page 1</t>
  </si>
  <si>
    <t xml:space="preserve">The Investment Pool Real Rate of Return Forecast is deflated by the </t>
  </si>
  <si>
    <t>National CPI-W</t>
  </si>
  <si>
    <t>Retail Gas</t>
  </si>
  <si>
    <t>Vets &amp; Human Services</t>
  </si>
  <si>
    <t>Veteran's Aid</t>
  </si>
  <si>
    <t>Transit</t>
  </si>
  <si>
    <t>UTGO</t>
  </si>
  <si>
    <t>Seattle CPI-U</t>
  </si>
  <si>
    <t>Page 6</t>
  </si>
  <si>
    <t>Diesel and Gasoline</t>
  </si>
  <si>
    <t>Q4 2015</t>
  </si>
  <si>
    <t>Q2 2015</t>
  </si>
  <si>
    <t>1. Values are nominal annual returns for the King County investment pool.</t>
  </si>
  <si>
    <t>In addition, all sales tax forecasts have been adjusted for delinquent payments,</t>
  </si>
  <si>
    <t>Q4 2016</t>
  </si>
  <si>
    <t>Q1 2016</t>
  </si>
  <si>
    <t>Veterans Aid Property Tax</t>
  </si>
  <si>
    <t>Transit Property Tax</t>
  </si>
  <si>
    <t>Unincorporated Area/Roads Property Tax Levy</t>
  </si>
  <si>
    <t>AFIS Lid Lift</t>
  </si>
  <si>
    <t>Children and Family Justice Center Lid Lift</t>
  </si>
  <si>
    <t>NH Sliver and Triangle</t>
  </si>
  <si>
    <t>North Highline Y (remainder)</t>
  </si>
  <si>
    <t>King County Sales and Use Taxbase</t>
  </si>
  <si>
    <t>Area</t>
  </si>
  <si>
    <t>1. Distribution is 0.1% of countywide taxable sales less sales at lodging establishments with</t>
  </si>
  <si>
    <t>Annual Change</t>
  </si>
  <si>
    <t>Page 26</t>
  </si>
  <si>
    <t>Diesel &amp; Gas Wholesale</t>
  </si>
  <si>
    <t>Annual Growth</t>
  </si>
  <si>
    <t>The Local Option and Criminal Justice Sales Tax Forecasts</t>
  </si>
  <si>
    <t>Outyear COLA Comparison</t>
  </si>
  <si>
    <t>1. Distribution is 0.9% of countywide taxable sales less sales at lodging establishments with</t>
  </si>
  <si>
    <t>Mental Health Sales Tax</t>
  </si>
  <si>
    <t>Seattle CPI-W</t>
  </si>
  <si>
    <t>Veterans and Human Services Lid Lift</t>
  </si>
  <si>
    <t xml:space="preserve">1. Values are real annual returns for the King County investment pool using </t>
  </si>
  <si>
    <t>EMS</t>
  </si>
  <si>
    <t>Conservation Futures</t>
  </si>
  <si>
    <t>Flood</t>
  </si>
  <si>
    <t>Ferry</t>
  </si>
  <si>
    <t>Page 27</t>
  </si>
  <si>
    <t>Page 28</t>
  </si>
  <si>
    <t>Page 29</t>
  </si>
  <si>
    <t>Page 30</t>
  </si>
  <si>
    <t>Page 31</t>
  </si>
  <si>
    <t>Page 32</t>
  </si>
  <si>
    <t>Metro Transit Sales Tax</t>
  </si>
  <si>
    <t>Page 18</t>
  </si>
  <si>
    <t>Page 19</t>
  </si>
  <si>
    <t>Page 20</t>
  </si>
  <si>
    <t>Emergency Medical Services (EMS) Property Tax</t>
  </si>
  <si>
    <t>1. Series CUUR0000SAT. Values are annual growth.</t>
  </si>
  <si>
    <t>Page 16</t>
  </si>
  <si>
    <t>Page 17</t>
  </si>
  <si>
    <t>Page 21</t>
  </si>
  <si>
    <t>Page 22</t>
  </si>
  <si>
    <t xml:space="preserve">1. Distribution is 1% of taxable sales in unincorporated KC and 0.15% of taxable sales in </t>
  </si>
  <si>
    <t>have been adjusted for the annexations listed above. (Pages 7 &amp; 10)</t>
  </si>
  <si>
    <t>Investment Pool Real Rate of Return</t>
  </si>
  <si>
    <t>1. Values listed are the sum of official public records, recorded maps and marriage records.</t>
  </si>
  <si>
    <t>National CPI-U</t>
  </si>
  <si>
    <t>include mitigation payments in outyears and deduct the 1% DOR admin fee.</t>
  </si>
  <si>
    <t>Parks</t>
  </si>
  <si>
    <t>UTGO Bond Property Tax</t>
  </si>
  <si>
    <t>Current Expense</t>
  </si>
  <si>
    <t>Countywide Assessed Value</t>
  </si>
  <si>
    <t xml:space="preserve">The Uninc Area Assessed Value, Uninc New Construction and UAL/Roads Levy </t>
  </si>
  <si>
    <t>Page 2</t>
  </si>
  <si>
    <t>Page 3</t>
  </si>
  <si>
    <t>Page 4</t>
  </si>
  <si>
    <t>Page 5</t>
  </si>
  <si>
    <t>Conservation Futures Property Tax</t>
  </si>
  <si>
    <t>Flood District Property Tax</t>
  </si>
  <si>
    <t>Ferry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</si>
  <si>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</si>
  <si>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</si>
  <si>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</si>
  <si>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</si>
  <si>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</si>
  <si>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</si>
  <si>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Unincorporated New Construction</t>
  </si>
  <si>
    <t>Unincorporated Assessed Value</t>
  </si>
  <si>
    <t>Quarter</t>
  </si>
  <si>
    <t>Diesel</t>
  </si>
  <si>
    <t>Gasoline</t>
  </si>
  <si>
    <t>-</t>
  </si>
  <si>
    <t>Year</t>
  </si>
  <si>
    <t>Value</t>
  </si>
  <si>
    <t>Date Annexed</t>
  </si>
  <si>
    <t>REET data presents 0.25% of King County's 0.50% real estate tax. (Page 13)</t>
  </si>
  <si>
    <t>Page 10</t>
  </si>
  <si>
    <t>1. Distribution is 0.25% of taxable real estate sales in unincorporated King County.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</si>
  <si>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</si>
  <si>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</si>
  <si>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</si>
  <si>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</si>
  <si>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</si>
  <si>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</si>
  <si>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</si>
  <si>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1. Series PCU446110446110. Values are annual growth.</t>
  </si>
  <si>
    <t>Q1 2015</t>
  </si>
  <si>
    <t>DD/MH</t>
  </si>
  <si>
    <t>AFIS</t>
  </si>
  <si>
    <t>Annexation Assumptions:</t>
  </si>
  <si>
    <t>Rental Car Sales Tax</t>
  </si>
  <si>
    <t>Countywide New Construction</t>
  </si>
  <si>
    <t>New COLA</t>
  </si>
  <si>
    <t>Pharmaceuticals PPI</t>
  </si>
  <si>
    <t>Transportation CPI</t>
  </si>
  <si>
    <t>Hotel Sales Tax</t>
  </si>
  <si>
    <t>Contents</t>
  </si>
  <si>
    <t>Property tax adjustments:</t>
  </si>
  <si>
    <t>Inter-County River</t>
  </si>
  <si>
    <t>Page 41</t>
  </si>
  <si>
    <t>1. Distribution is 1% of taxable sales on rental cars within King County.</t>
  </si>
  <si>
    <t>Investment Pool Nominal Rate of Return</t>
  </si>
  <si>
    <t>Real Estate Excise Tax (REET 1)</t>
  </si>
  <si>
    <t>Sales and Use Taxbase</t>
  </si>
  <si>
    <t>Tax Year</t>
  </si>
  <si>
    <t>Expires</t>
  </si>
  <si>
    <t>Inter County River Improvement Property Tax</t>
  </si>
  <si>
    <t>1. Series CUURA423SAO. Values are annual growth.</t>
  </si>
  <si>
    <t>1. Unincorporated new construction values are affected by annexations (see appendix).</t>
  </si>
  <si>
    <t>COLA Comparison</t>
  </si>
  <si>
    <t>Page 35</t>
  </si>
  <si>
    <t>Page 36</t>
  </si>
  <si>
    <t>Page 43</t>
  </si>
  <si>
    <t>Q2 2016</t>
  </si>
  <si>
    <t>Q3 2016</t>
  </si>
  <si>
    <t>Current Expense Property Tax</t>
  </si>
  <si>
    <t>1. Values are total levy amounts and have not been adjusted for undercollections.</t>
  </si>
  <si>
    <t>Page 7</t>
  </si>
  <si>
    <t>Page 8</t>
  </si>
  <si>
    <t>Page 9</t>
  </si>
  <si>
    <t>1. Values are tax receipts reported for all taxable gambling activities.</t>
  </si>
  <si>
    <t>Sales tax adjustments:</t>
  </si>
  <si>
    <t>Retail Gas Prices</t>
  </si>
  <si>
    <t>Children &amp; Family Center</t>
  </si>
  <si>
    <t>UAL/Roads</t>
  </si>
  <si>
    <t>Renton West Hill</t>
  </si>
  <si>
    <t>1. Values are for Seattle, WA, regular grades, regular formulations as quoted by the Energy</t>
  </si>
  <si>
    <t>1. Values are total levy amounts and have been adjusted for undercollections.</t>
  </si>
  <si>
    <t>1. Distribution is 2% of taxable sales on accomodations within King County.</t>
  </si>
  <si>
    <t>Page 23</t>
  </si>
  <si>
    <t>Page 24</t>
  </si>
  <si>
    <t>1. Series CUUR0000SAO. Values are annual growth.</t>
  </si>
  <si>
    <t>Parks Lid Lift</t>
  </si>
  <si>
    <t>Gambling Tax</t>
  </si>
  <si>
    <t>E-911 Tax</t>
  </si>
  <si>
    <t>Page 42</t>
  </si>
  <si>
    <t>Q1 2017</t>
  </si>
  <si>
    <t>Q2 2017</t>
  </si>
  <si>
    <t>Q3 2017</t>
  </si>
  <si>
    <t>Q4 2017</t>
  </si>
  <si>
    <t>Page 33</t>
  </si>
  <si>
    <t>Page 34</t>
  </si>
  <si>
    <t>Appendix</t>
  </si>
  <si>
    <t>These forecasts are presented on accrual basis. (Pages 7 thru 10)</t>
  </si>
  <si>
    <t>REET Adjustments:</t>
  </si>
  <si>
    <t>Page 25</t>
  </si>
  <si>
    <t>The REET Forecast has been adjusted for the annexations listed above.</t>
  </si>
  <si>
    <t>Q1 2018</t>
  </si>
  <si>
    <t>Q2 2018</t>
  </si>
  <si>
    <t>Q3 2018</t>
  </si>
  <si>
    <t>Q4 2018</t>
  </si>
  <si>
    <t>1. Includes taxable value only.</t>
  </si>
  <si>
    <t>1. Actual values are taxable sales for King County as reported by the Washington DOR.</t>
  </si>
  <si>
    <t>Klahanie</t>
  </si>
  <si>
    <t xml:space="preserve">1. Distribution is 0.1% of countywide sales allocated 10% to counties and 90% by population </t>
  </si>
  <si>
    <t>Dev. Disabilities &amp; Mental Health Property Tax</t>
  </si>
  <si>
    <t>3. The EMS levy is a six-year levy in effect from 2014-2019.</t>
  </si>
  <si>
    <t>2. 2011 value includes approximately $10M in one-time sales tax amnesty proceeds.</t>
  </si>
  <si>
    <t>2. 2011 value includes approximately $1.1M in one-time sales tax amnesty proceeds.</t>
  </si>
  <si>
    <t xml:space="preserve">    between the City of Seattle and King County.</t>
  </si>
  <si>
    <t>1. Values are tax revenues for cellular (regular and prepaid), landline and VOIP accounts.</t>
  </si>
  <si>
    <t>Q1 2019</t>
  </si>
  <si>
    <t>Q2 2019</t>
  </si>
  <si>
    <t>Q3 2019</t>
  </si>
  <si>
    <t>Q4 2019</t>
  </si>
  <si>
    <t>1. Values are the "Grand Recapitulation" amounts as listed by King County Dept. of</t>
  </si>
  <si>
    <t xml:space="preserve">1. Values are local area new construction only. Change in state assessed utility value </t>
  </si>
  <si>
    <t>3. Forecasts for 2015 and beyond are affected by annexations (see appendix).</t>
  </si>
  <si>
    <t xml:space="preserve">    to cities/counties per WA DOR.</t>
  </si>
  <si>
    <t xml:space="preserve">    incorporated cities per WA DOR. </t>
  </si>
  <si>
    <t>2. King County stopped receiving hotel taxes within the City of Bellevue starting in 2013.</t>
  </si>
  <si>
    <t>1. Series CWUR0000SAO. Values are annual growth.</t>
  </si>
  <si>
    <t xml:space="preserve">1. Series CWURA423SAO. Values are year over year change from June of </t>
  </si>
  <si>
    <t>3. The values for 2014-2019 are for the Parks lid lift approved by voters in 2013.</t>
  </si>
  <si>
    <t>1. The COLA values are calculated as 95% of the Seattle CPI-W where the CPI-W</t>
  </si>
  <si>
    <t xml:space="preserve">    value is the average of the six most recent July-June tax year values less the</t>
  </si>
  <si>
    <t xml:space="preserve">    average of the six prior July-June values.</t>
  </si>
  <si>
    <t>PSERN</t>
  </si>
  <si>
    <t>Page 44</t>
  </si>
  <si>
    <t>Property Tax Deliquencies</t>
  </si>
  <si>
    <t>BSFK</t>
  </si>
  <si>
    <t xml:space="preserve">    center account per RCW 67.28.180.</t>
  </si>
  <si>
    <t>June-June Seattle CPI-W</t>
  </si>
  <si>
    <t xml:space="preserve">2. There are multiple COLA agreements and this forecast only applies to those </t>
  </si>
  <si>
    <t>Page 45</t>
  </si>
  <si>
    <t>Delinquencies</t>
  </si>
  <si>
    <t>3. The PSERN levy is in effect from 2016-2024.</t>
  </si>
  <si>
    <t>Roads addendum</t>
  </si>
  <si>
    <t>Page 46</t>
  </si>
  <si>
    <t>3. 2016 value incorporates the Jan. 2016 annexation of Klahanie to the City of Samammish.</t>
  </si>
  <si>
    <t>3. Actual values are quarterly on an accrual basis as listed in EBS, Fund 000001110.</t>
  </si>
  <si>
    <t xml:space="preserve">    Forecast includes the 1% DOR administrative fee.</t>
  </si>
  <si>
    <t xml:space="preserve">3. Forecast values are total levy amounts and do not reflect reduced collections within each </t>
  </si>
  <si>
    <t xml:space="preserve">    year due to annexations except for the 2016 value which includes the impact of the </t>
  </si>
  <si>
    <t xml:space="preserve">    Klahanie annexation to the City of Sammamish.</t>
  </si>
  <si>
    <t>2015 Population Est.</t>
  </si>
  <si>
    <t>Annexation Area</t>
  </si>
  <si>
    <t>UAL/Roads Levy Annexation Reduction</t>
  </si>
  <si>
    <t>UAL/Roads
Levy Rate</t>
  </si>
  <si>
    <t xml:space="preserve">Annexation Area 
Assessed Value </t>
  </si>
  <si>
    <t>% Change from September 2015 Forecast</t>
  </si>
  <si>
    <t>$ Change from September 2015 Forecast</t>
  </si>
  <si>
    <t># Change from September 2015 Forecast</t>
  </si>
  <si>
    <t>March 2016 King County Economic and Revenue Forecast</t>
  </si>
  <si>
    <t>March</t>
  </si>
  <si>
    <t>March 2016 Diesel &amp; Gasoline Dollar per Gallon Forecasts</t>
  </si>
  <si>
    <t>March 2016 UAL/Roads Property Tax Annexation Addendum</t>
  </si>
  <si>
    <t>Best Start For Kids</t>
  </si>
  <si>
    <t>new</t>
  </si>
  <si>
    <t>East Federal Way</t>
  </si>
  <si>
    <t>NH Sliver + Triangle</t>
  </si>
  <si>
    <t>-North Highline Y
-Renton West Hill
-East Fed. Way</t>
  </si>
  <si>
    <t>Page 47</t>
  </si>
  <si>
    <t>4. 2015 value is estimated. Actual value will be available Spring, 2016.</t>
  </si>
  <si>
    <t>3. 2015 value is estimated. Actual value will be available Spring, 2016.</t>
  </si>
  <si>
    <t>3. Forecasts for 2016 and beyond are affected by annexations (see appendix).</t>
  </si>
  <si>
    <t>3. Levy amounts do not reflect forecasted new construction impacts from the TDR/TIF ILA</t>
  </si>
  <si>
    <t>Forecasts have been adjusted for the annexations listed above. (Pages 3, 5, 41)</t>
  </si>
  <si>
    <t>1. Forecast diesel values are average annual Tacoma rack price for</t>
  </si>
  <si>
    <t xml:space="preserve">2. Forecast gasoline values are WA state fuel prices for UNL </t>
  </si>
  <si>
    <t xml:space="preserve">    Regular 9.0 RVP excluding delivery charges and taxes per Linwood, LLC.</t>
  </si>
  <si>
    <t>2. Forecasts for 2016 and beyond are affected by annexations (see appendix).</t>
  </si>
  <si>
    <t xml:space="preserve">    Assessments and include both taxable and non-taxable value.</t>
  </si>
  <si>
    <t>2. Unincorporated assessed values are affected by annexations (see appendix).</t>
  </si>
  <si>
    <t xml:space="preserve">    not included.</t>
  </si>
  <si>
    <t>2. Change in state assessed utility value not included.</t>
  </si>
  <si>
    <t>2. 2015 value is estimated. Actual value will be available Spring, 2016.</t>
  </si>
  <si>
    <t xml:space="preserve">    60 or more rooms, which are capped at 0.6% per WA DOR.</t>
  </si>
  <si>
    <t xml:space="preserve">    60 or more rooms, which do not pay MIDD sales tax per WA DOR.</t>
  </si>
  <si>
    <t>2. 2011 value includes $0.3M in one-time sales tax amnesty proceeds.</t>
  </si>
  <si>
    <t>3. From 2016-2020 revenues received will be deposited in the State's stadium and exhibition</t>
  </si>
  <si>
    <t>2. King County also collects REET 2 (another identical 0.25%, not shown here).</t>
  </si>
  <si>
    <t xml:space="preserve">    STB CPI-U to adjust nominal values.</t>
  </si>
  <si>
    <t xml:space="preserve">    prior year to June of current year.</t>
  </si>
  <si>
    <t xml:space="preserve">    units on the "new COLA" formula.</t>
  </si>
  <si>
    <t xml:space="preserve">    Information Administration (EIA) in $/gallon.</t>
  </si>
  <si>
    <t>2. Forecast utilizes actual values through November 2015. Q4-2015 value is estimated.</t>
  </si>
  <si>
    <t>2. Limited bond debt service included in CX Levy in 2013 and thereafter.</t>
  </si>
  <si>
    <t>2. AFIS is a six-year lid lift in effect from 2013-2018.</t>
  </si>
  <si>
    <t>2. Values for 2008-2013 include the Parks Operating &amp; Expansion lid lifts (expired in 2013).</t>
  </si>
  <si>
    <t>2. The C&amp;FJC lid lift is a nine-year lid lift in effect from 2013-2021.</t>
  </si>
  <si>
    <t>2. The V&amp;HS lid lift is a six-year lid lift in effect from 2012-2017.</t>
  </si>
  <si>
    <t>2. "PSERN" is an acronym for the Puget Sound Emergency Radio Network.</t>
  </si>
  <si>
    <t>2. The BSFK levy is in effect from 2016 thru 2021.</t>
  </si>
  <si>
    <t>2. The previous existing EMS levy expired in 2013.</t>
  </si>
  <si>
    <t>2. The UAL/Roads levy values are affected by annexations (see appendix).</t>
  </si>
  <si>
    <t>Seattle CPI-U mean forecast. Series CUURA423SAO.</t>
  </si>
  <si>
    <t>2. 2011 value includes approximately $2M in one-time sales tax amnesty proceeds.</t>
  </si>
  <si>
    <t xml:space="preserve">    King County's ultra-low sulrfur diesel purchases per Linwood, LLC.</t>
  </si>
  <si>
    <t>1. Actual values are quarterly as listed in EBS, Fund 000000010, Acct. 31911.</t>
  </si>
  <si>
    <t>Approved by the King County Forecast Council on March 10, 2016 (KCFC 2016-02)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</si>
</sst>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&quot;$&quot;#,##0"/>
    <numFmt numFmtId="167" formatCode="&quot;$&quot;#,##0.00"/>
    <numFmt numFmtId="168" formatCode="&quot;$&quot;#,##0;\(&quot;$&quot;#,##0\)"/>
    <numFmt numFmtId="169" formatCode="#,##0;\(#,##0\)"/>
    <numFmt numFmtId="170" formatCode="&quot;$&quot;#,##0.00;\(&quot;$&quot;#,##0.00\)"/>
  </numFmts>
  <fonts count="23" x14ac:knownFonts="1">
    <font>
      <sz val="10"/>
      <name val="Verdana"/>
    </font>
    <font>
      <sz val="11"/>
      <color theme="1"/>
      <name val="Calibri"/>
      <family val="2"/>
      <scheme val="minor"/>
    </font>
    <font>
      <sz val="16"/>
      <name val="Arial Narrow"/>
      <family val="2"/>
    </font>
    <font>
      <sz val="18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8"/>
      <name val="Verdana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u/>
      <sz val="11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4"/>
      <color indexed="55"/>
      <name val="Arial Narrow"/>
      <family val="2"/>
    </font>
    <font>
      <sz val="16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</borders>
  <cellStyleXfs count="11">
    <xf numFmtId="0" fontId="0" fillId="0" borderId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0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/>
    <xf numFmtId="10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Alignment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6" fillId="2" borderId="0" xfId="0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3" fontId="10" fillId="2" borderId="0" xfId="0" applyNumberFormat="1" applyFont="1" applyFill="1" applyBorder="1" applyAlignment="1"/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2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37" fontId="2" fillId="2" borderId="12" xfId="0" applyNumberFormat="1" applyFont="1" applyFill="1" applyBorder="1" applyAlignment="1">
      <alignment horizontal="center" vertical="center"/>
    </xf>
    <xf numFmtId="37" fontId="2" fillId="2" borderId="8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6" fillId="2" borderId="0" xfId="0" applyFont="1" applyFill="1" applyBorder="1" applyAlignment="1"/>
    <xf numFmtId="0" fontId="11" fillId="2" borderId="8" xfId="0" applyFont="1" applyFill="1" applyBorder="1" applyAlignment="1">
      <alignment horizontal="center" vertical="center" wrapText="1"/>
    </xf>
    <xf numFmtId="168" fontId="2" fillId="2" borderId="0" xfId="0" applyNumberFormat="1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center" vertical="center"/>
    </xf>
    <xf numFmtId="166" fontId="19" fillId="2" borderId="4" xfId="0" applyNumberFormat="1" applyFont="1" applyFill="1" applyBorder="1" applyAlignment="1">
      <alignment horizontal="center" vertical="center"/>
    </xf>
    <xf numFmtId="10" fontId="19" fillId="2" borderId="6" xfId="0" applyNumberFormat="1" applyFont="1" applyFill="1" applyBorder="1" applyAlignment="1">
      <alignment horizontal="center" vertical="center"/>
    </xf>
    <xf numFmtId="10" fontId="19" fillId="2" borderId="4" xfId="0" applyNumberFormat="1" applyFont="1" applyFill="1" applyBorder="1" applyAlignment="1">
      <alignment horizontal="center" vertical="center"/>
    </xf>
    <xf numFmtId="168" fontId="19" fillId="2" borderId="12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66" fontId="19" fillId="2" borderId="5" xfId="0" applyNumberFormat="1" applyFont="1" applyFill="1" applyBorder="1" applyAlignment="1">
      <alignment horizontal="center" vertical="center"/>
    </xf>
    <xf numFmtId="10" fontId="19" fillId="2" borderId="0" xfId="0" applyNumberFormat="1" applyFont="1" applyFill="1" applyBorder="1" applyAlignment="1">
      <alignment horizontal="center" vertical="center"/>
    </xf>
    <xf numFmtId="10" fontId="19" fillId="2" borderId="8" xfId="0" applyNumberFormat="1" applyFont="1" applyFill="1" applyBorder="1" applyAlignment="1">
      <alignment horizontal="center" vertical="center"/>
    </xf>
    <xf numFmtId="168" fontId="19" fillId="2" borderId="8" xfId="0" applyNumberFormat="1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166" fontId="19" fillId="2" borderId="11" xfId="0" applyNumberFormat="1" applyFont="1" applyFill="1" applyBorder="1" applyAlignment="1">
      <alignment horizontal="center" vertical="center"/>
    </xf>
    <xf numFmtId="10" fontId="19" fillId="2" borderId="10" xfId="0" applyNumberFormat="1" applyFont="1" applyFill="1" applyBorder="1" applyAlignment="1">
      <alignment horizontal="center" vertical="center"/>
    </xf>
    <xf numFmtId="10" fontId="19" fillId="2" borderId="13" xfId="0" applyNumberFormat="1" applyFont="1" applyFill="1" applyBorder="1" applyAlignment="1">
      <alignment horizontal="center" vertical="center"/>
    </xf>
    <xf numFmtId="168" fontId="19" fillId="2" borderId="9" xfId="0" applyNumberFormat="1" applyFont="1" applyFill="1" applyBorder="1" applyAlignment="1">
      <alignment horizontal="center" vertical="center"/>
    </xf>
    <xf numFmtId="10" fontId="19" fillId="2" borderId="12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 applyAlignment="1"/>
    <xf numFmtId="10" fontId="19" fillId="2" borderId="9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9" fillId="2" borderId="7" xfId="0" applyFont="1" applyFill="1" applyBorder="1" applyAlignment="1">
      <alignment horizontal="center" vertical="center"/>
    </xf>
    <xf numFmtId="166" fontId="19" fillId="2" borderId="13" xfId="0" applyNumberFormat="1" applyFont="1" applyFill="1" applyBorder="1" applyAlignment="1">
      <alignment horizontal="center" vertical="center"/>
    </xf>
    <xf numFmtId="10" fontId="19" fillId="2" borderId="7" xfId="0" applyNumberFormat="1" applyFont="1" applyFill="1" applyBorder="1" applyAlignment="1">
      <alignment horizontal="center" vertical="center"/>
    </xf>
    <xf numFmtId="10" fontId="19" fillId="2" borderId="14" xfId="0" applyNumberFormat="1" applyFont="1" applyFill="1" applyBorder="1" applyAlignment="1">
      <alignment horizontal="center" vertical="center"/>
    </xf>
    <xf numFmtId="10" fontId="19" fillId="2" borderId="5" xfId="0" applyNumberFormat="1" applyFont="1" applyFill="1" applyBorder="1" applyAlignment="1">
      <alignment horizontal="center" vertical="center"/>
    </xf>
    <xf numFmtId="10" fontId="19" fillId="2" borderId="11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0" fontId="19" fillId="2" borderId="2" xfId="0" applyFont="1" applyFill="1" applyBorder="1" applyAlignment="1">
      <alignment horizontal="center" vertical="center"/>
    </xf>
    <xf numFmtId="0" fontId="19" fillId="2" borderId="0" xfId="0" applyFont="1" applyFill="1"/>
    <xf numFmtId="167" fontId="19" fillId="2" borderId="4" xfId="0" applyNumberFormat="1" applyFont="1" applyFill="1" applyBorder="1" applyAlignment="1">
      <alignment horizontal="center" vertical="center"/>
    </xf>
    <xf numFmtId="10" fontId="19" fillId="2" borderId="12" xfId="0" applyNumberFormat="1" applyFont="1" applyFill="1" applyBorder="1" applyAlignment="1">
      <alignment horizontal="center"/>
    </xf>
    <xf numFmtId="167" fontId="19" fillId="2" borderId="5" xfId="0" applyNumberFormat="1" applyFont="1" applyFill="1" applyBorder="1" applyAlignment="1">
      <alignment horizontal="center" vertical="center"/>
    </xf>
    <xf numFmtId="10" fontId="19" fillId="2" borderId="8" xfId="0" applyNumberFormat="1" applyFont="1" applyFill="1" applyBorder="1" applyAlignment="1">
      <alignment horizontal="center"/>
    </xf>
    <xf numFmtId="170" fontId="19" fillId="2" borderId="8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10" fontId="21" fillId="2" borderId="5" xfId="0" applyNumberFormat="1" applyFont="1" applyFill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67" fontId="19" fillId="2" borderId="11" xfId="0" applyNumberFormat="1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  <xf numFmtId="169" fontId="19" fillId="2" borderId="12" xfId="0" applyNumberFormat="1" applyFont="1" applyFill="1" applyBorder="1" applyAlignment="1">
      <alignment horizontal="center"/>
    </xf>
    <xf numFmtId="3" fontId="19" fillId="2" borderId="5" xfId="0" applyNumberFormat="1" applyFont="1" applyFill="1" applyBorder="1" applyAlignment="1">
      <alignment horizontal="center" vertical="center"/>
    </xf>
    <xf numFmtId="169" fontId="19" fillId="2" borderId="8" xfId="0" applyNumberFormat="1" applyFont="1" applyFill="1" applyBorder="1" applyAlignment="1">
      <alignment horizontal="center"/>
    </xf>
    <xf numFmtId="166" fontId="19" fillId="2" borderId="14" xfId="0" applyNumberFormat="1" applyFont="1" applyFill="1" applyBorder="1" applyAlignment="1">
      <alignment horizontal="center" vertical="center"/>
    </xf>
    <xf numFmtId="166" fontId="19" fillId="2" borderId="8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/>
    <xf numFmtId="168" fontId="19" fillId="2" borderId="0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vertical="center"/>
    </xf>
    <xf numFmtId="5" fontId="19" fillId="2" borderId="8" xfId="0" applyNumberFormat="1" applyFont="1" applyFill="1" applyBorder="1" applyAlignment="1">
      <alignment horizontal="center"/>
    </xf>
    <xf numFmtId="166" fontId="19" fillId="2" borderId="8" xfId="2" applyNumberFormat="1" applyFont="1" applyFill="1" applyBorder="1" applyAlignment="1">
      <alignment horizontal="center"/>
    </xf>
    <xf numFmtId="0" fontId="18" fillId="2" borderId="0" xfId="0" applyFont="1" applyFill="1"/>
    <xf numFmtId="10" fontId="10" fillId="2" borderId="6" xfId="0" applyNumberFormat="1" applyFont="1" applyFill="1" applyBorder="1" applyAlignment="1">
      <alignment horizontal="center" vertical="center"/>
    </xf>
    <xf numFmtId="10" fontId="10" fillId="2" borderId="8" xfId="0" applyNumberFormat="1" applyFont="1" applyFill="1" applyBorder="1" applyAlignment="1">
      <alignment horizontal="center" vertical="center"/>
    </xf>
    <xf numFmtId="168" fontId="10" fillId="2" borderId="8" xfId="0" applyNumberFormat="1" applyFont="1" applyFill="1" applyBorder="1" applyAlignment="1">
      <alignment horizontal="center" vertical="center"/>
    </xf>
    <xf numFmtId="168" fontId="19" fillId="2" borderId="14" xfId="0" applyNumberFormat="1" applyFont="1" applyFill="1" applyBorder="1" applyAlignment="1">
      <alignment horizontal="center" vertical="center"/>
    </xf>
    <xf numFmtId="10" fontId="10" fillId="2" borderId="4" xfId="0" applyNumberFormat="1" applyFont="1" applyFill="1" applyBorder="1" applyAlignment="1">
      <alignment horizontal="center" vertical="center"/>
    </xf>
    <xf numFmtId="10" fontId="21" fillId="2" borderId="4" xfId="0" applyNumberFormat="1" applyFont="1" applyFill="1" applyBorder="1" applyAlignment="1">
      <alignment horizontal="center" vertical="center"/>
    </xf>
    <xf numFmtId="10" fontId="21" fillId="2" borderId="12" xfId="0" applyNumberFormat="1" applyFont="1" applyFill="1" applyBorder="1" applyAlignment="1">
      <alignment horizontal="center" vertical="center"/>
    </xf>
    <xf numFmtId="166" fontId="19" fillId="2" borderId="12" xfId="2" applyNumberFormat="1" applyFont="1" applyFill="1" applyBorder="1" applyAlignment="1">
      <alignment horizontal="center"/>
    </xf>
    <xf numFmtId="5" fontId="19" fillId="2" borderId="12" xfId="0" applyNumberFormat="1" applyFont="1" applyFill="1" applyBorder="1" applyAlignment="1">
      <alignment horizontal="center"/>
    </xf>
    <xf numFmtId="0" fontId="0" fillId="0" borderId="0" xfId="0" applyAlignment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0" fontId="10" fillId="2" borderId="12" xfId="0" applyNumberFormat="1" applyFont="1" applyFill="1" applyBorder="1" applyAlignment="1">
      <alignment horizontal="center" vertical="center"/>
    </xf>
    <xf numFmtId="8" fontId="19" fillId="2" borderId="0" xfId="0" applyNumberFormat="1" applyFont="1" applyFill="1"/>
    <xf numFmtId="10" fontId="10" fillId="2" borderId="14" xfId="0" applyNumberFormat="1" applyFont="1" applyFill="1" applyBorder="1" applyAlignment="1">
      <alignment horizontal="center" vertical="center"/>
    </xf>
    <xf numFmtId="166" fontId="10" fillId="2" borderId="5" xfId="0" applyNumberFormat="1" applyFont="1" applyFill="1" applyBorder="1" applyAlignment="1">
      <alignment horizontal="center" vertical="center"/>
    </xf>
    <xf numFmtId="10" fontId="10" fillId="2" borderId="5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/>
    <xf numFmtId="3" fontId="10" fillId="2" borderId="0" xfId="0" quotePrefix="1" applyNumberFormat="1" applyFont="1" applyFill="1" applyBorder="1" applyAlignment="1"/>
    <xf numFmtId="0" fontId="20" fillId="2" borderId="2" xfId="0" applyNumberFormat="1" applyFont="1" applyFill="1" applyBorder="1" applyAlignment="1">
      <alignment horizontal="left" vertical="center"/>
    </xf>
    <xf numFmtId="10" fontId="19" fillId="2" borderId="0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0" fontId="2" fillId="4" borderId="0" xfId="0" applyFont="1" applyFill="1" applyBorder="1" applyAlignment="1"/>
    <xf numFmtId="10" fontId="19" fillId="2" borderId="5" xfId="1" applyNumberFormat="1" applyFont="1" applyFill="1" applyBorder="1" applyAlignment="1">
      <alignment horizontal="center"/>
    </xf>
    <xf numFmtId="10" fontId="19" fillId="2" borderId="13" xfId="1" applyNumberFormat="1" applyFont="1" applyFill="1" applyBorder="1" applyAlignment="1">
      <alignment horizontal="center"/>
    </xf>
    <xf numFmtId="0" fontId="5" fillId="4" borderId="0" xfId="0" applyFont="1" applyFill="1" applyBorder="1"/>
    <xf numFmtId="0" fontId="0" fillId="4" borderId="0" xfId="0" applyFill="1" applyAlignme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19" fillId="2" borderId="18" xfId="0" applyFont="1" applyFill="1" applyBorder="1" applyAlignment="1">
      <alignment horizontal="center" vertical="center"/>
    </xf>
    <xf numFmtId="10" fontId="10" fillId="2" borderId="5" xfId="1" applyNumberFormat="1" applyFont="1" applyFill="1" applyBorder="1" applyAlignment="1">
      <alignment horizontal="center"/>
    </xf>
    <xf numFmtId="5" fontId="10" fillId="2" borderId="8" xfId="0" applyNumberFormat="1" applyFont="1" applyFill="1" applyBorder="1" applyAlignment="1">
      <alignment horizontal="center"/>
    </xf>
    <xf numFmtId="10" fontId="10" fillId="2" borderId="13" xfId="1" applyNumberFormat="1" applyFont="1" applyFill="1" applyBorder="1" applyAlignment="1">
      <alignment horizontal="center"/>
    </xf>
    <xf numFmtId="5" fontId="10" fillId="2" borderId="9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66" fontId="19" fillId="2" borderId="6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horizontal="center" vertical="center"/>
    </xf>
    <xf numFmtId="167" fontId="19" fillId="2" borderId="0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/>
    <xf numFmtId="167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167" fontId="19" fillId="2" borderId="13" xfId="0" applyNumberFormat="1" applyFont="1" applyFill="1" applyBorder="1" applyAlignment="1">
      <alignment horizontal="center" vertical="center"/>
    </xf>
    <xf numFmtId="10" fontId="19" fillId="2" borderId="9" xfId="0" applyNumberFormat="1" applyFont="1" applyFill="1" applyBorder="1" applyAlignment="1">
      <alignment horizontal="center"/>
    </xf>
    <xf numFmtId="170" fontId="19" fillId="2" borderId="9" xfId="0" applyNumberFormat="1" applyFont="1" applyFill="1" applyBorder="1" applyAlignment="1">
      <alignment horizontal="center"/>
    </xf>
    <xf numFmtId="170" fontId="19" fillId="2" borderId="12" xfId="0" applyNumberFormat="1" applyFont="1" applyFill="1" applyBorder="1" applyAlignment="1">
      <alignment horizontal="center"/>
    </xf>
    <xf numFmtId="167" fontId="10" fillId="2" borderId="5" xfId="0" applyNumberFormat="1" applyFont="1" applyFill="1" applyBorder="1" applyAlignment="1">
      <alignment horizontal="center" vertical="center"/>
    </xf>
    <xf numFmtId="3" fontId="19" fillId="2" borderId="13" xfId="0" applyNumberFormat="1" applyFont="1" applyFill="1" applyBorder="1" applyAlignment="1">
      <alignment horizontal="center" vertical="center"/>
    </xf>
    <xf numFmtId="169" fontId="19" fillId="2" borderId="9" xfId="0" applyNumberFormat="1" applyFont="1" applyFill="1" applyBorder="1" applyAlignment="1">
      <alignment horizontal="center"/>
    </xf>
    <xf numFmtId="166" fontId="19" fillId="2" borderId="9" xfId="2" applyNumberFormat="1" applyFont="1" applyFill="1" applyBorder="1" applyAlignment="1">
      <alignment horizontal="center"/>
    </xf>
    <xf numFmtId="5" fontId="19" fillId="2" borderId="9" xfId="0" applyNumberFormat="1" applyFont="1" applyFill="1" applyBorder="1" applyAlignment="1">
      <alignment horizontal="center"/>
    </xf>
    <xf numFmtId="10" fontId="19" fillId="2" borderId="4" xfId="1" applyNumberFormat="1" applyFont="1" applyFill="1" applyBorder="1" applyAlignment="1">
      <alignment horizontal="center"/>
    </xf>
    <xf numFmtId="10" fontId="10" fillId="2" borderId="4" xfId="1" applyNumberFormat="1" applyFont="1" applyFill="1" applyBorder="1" applyAlignment="1">
      <alignment horizontal="center"/>
    </xf>
    <xf numFmtId="5" fontId="10" fillId="2" borderId="12" xfId="0" applyNumberFormat="1" applyFont="1" applyFill="1" applyBorder="1" applyAlignment="1">
      <alignment horizontal="center"/>
    </xf>
    <xf numFmtId="168" fontId="10" fillId="2" borderId="12" xfId="0" applyNumberFormat="1" applyFont="1" applyFill="1" applyBorder="1" applyAlignment="1">
      <alignment horizontal="center" vertical="center"/>
    </xf>
    <xf numFmtId="167" fontId="10" fillId="2" borderId="1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10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0" fillId="2" borderId="9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67" fontId="10" fillId="2" borderId="11" xfId="0" applyNumberFormat="1" applyFont="1" applyFill="1" applyBorder="1" applyAlignment="1">
      <alignment horizontal="center" vertical="center"/>
    </xf>
    <xf numFmtId="10" fontId="10" fillId="2" borderId="11" xfId="0" applyNumberFormat="1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167" fontId="19" fillId="2" borderId="20" xfId="0" applyNumberFormat="1" applyFont="1" applyFill="1" applyBorder="1" applyAlignment="1">
      <alignment horizontal="center" vertical="center"/>
    </xf>
    <xf numFmtId="167" fontId="10" fillId="2" borderId="19" xfId="0" applyNumberFormat="1" applyFont="1" applyFill="1" applyBorder="1" applyAlignment="1">
      <alignment horizontal="center" vertical="center" wrapText="1"/>
    </xf>
    <xf numFmtId="166" fontId="19" fillId="2" borderId="20" xfId="0" applyNumberFormat="1" applyFont="1" applyFill="1" applyBorder="1" applyAlignment="1">
      <alignment horizontal="center" vertical="center"/>
    </xf>
    <xf numFmtId="166" fontId="19" fillId="2" borderId="21" xfId="0" applyNumberFormat="1" applyFont="1" applyFill="1" applyBorder="1" applyAlignment="1">
      <alignment horizontal="center" vertical="center"/>
    </xf>
    <xf numFmtId="167" fontId="10" fillId="2" borderId="19" xfId="0" quotePrefix="1" applyNumberFormat="1" applyFont="1" applyFill="1" applyBorder="1" applyAlignment="1">
      <alignment horizontal="left" vertical="center" wrapText="1"/>
    </xf>
    <xf numFmtId="10" fontId="10" fillId="2" borderId="0" xfId="0" applyNumberFormat="1" applyFont="1" applyFill="1" applyBorder="1" applyAlignment="1">
      <alignment horizontal="center" vertical="center"/>
    </xf>
    <xf numFmtId="168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3" fontId="10" fillId="2" borderId="0" xfId="0" quotePrefix="1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8" fillId="3" borderId="15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/>
    <xf numFmtId="0" fontId="8" fillId="0" borderId="0" xfId="0" applyFont="1" applyAlignment="1"/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17" fillId="0" borderId="0" xfId="0" applyFont="1" applyAlignment="1"/>
    <xf numFmtId="0" fontId="2" fillId="2" borderId="0" xfId="0" applyFont="1" applyFill="1" applyAlignment="1"/>
    <xf numFmtId="0" fontId="22" fillId="0" borderId="0" xfId="0" applyFont="1" applyAlignment="1"/>
    <xf numFmtId="0" fontId="2" fillId="2" borderId="0" xfId="0" applyFont="1" applyFill="1" applyBorder="1" applyAlignment="1">
      <alignment horizontal="center" vertical="center"/>
    </xf>
  </cellXfs>
  <cellStyles count="11">
    <cellStyle name="Comma 2" xfId="9"/>
    <cellStyle name="Comma 3" xfId="5"/>
    <cellStyle name="Currency" xfId="2" builtinId="4"/>
    <cellStyle name="Normal" xfId="0" builtinId="0"/>
    <cellStyle name="Normal 2" xfId="8"/>
    <cellStyle name="Normal 3" xfId="7"/>
    <cellStyle name="Normal 4" xfId="4"/>
    <cellStyle name="Normal 5" xfId="3"/>
    <cellStyle name="Percent" xfId="1" builtinId="5"/>
    <cellStyle name="Percent 2" xfId="10"/>
    <cellStyle name="Percent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75" zoomScaleNormal="75" workbookViewId="0">
      <selection activeCell="A32" sqref="A32:F32"/>
    </sheetView>
  </sheetViews>
  <sheetFormatPr defaultColWidth="10.75" defaultRowHeight="21" customHeight="1" x14ac:dyDescent="0.2"/>
  <cols>
    <col min="1" max="1" width="3.625" style="9" bestFit="1" customWidth="1"/>
    <col min="2" max="2" width="7.75" style="9" customWidth="1"/>
    <col min="3" max="3" width="9.375" style="9" customWidth="1"/>
    <col min="4" max="4" width="23.625" style="9" customWidth="1"/>
    <col min="5" max="5" width="3.625" style="9" bestFit="1" customWidth="1"/>
    <col min="6" max="6" width="26.75" style="9" customWidth="1"/>
    <col min="7" max="16384" width="10.75" style="9"/>
  </cols>
  <sheetData>
    <row r="1" spans="1:8" ht="5.0999999999999996" customHeight="1" thickBot="1" x14ac:dyDescent="0.25"/>
    <row r="2" spans="1:8" ht="21.95" customHeight="1" thickBot="1" x14ac:dyDescent="0.25">
      <c r="A2" s="184" t="s">
        <v>275</v>
      </c>
      <c r="B2" s="185"/>
      <c r="C2" s="185"/>
      <c r="D2" s="185"/>
      <c r="E2" s="185"/>
      <c r="F2" s="186"/>
    </row>
    <row r="3" spans="1:8" ht="5.0999999999999996" customHeight="1" x14ac:dyDescent="0.2"/>
    <row r="4" spans="1:8" ht="21.95" customHeight="1" x14ac:dyDescent="0.2">
      <c r="A4" s="188" t="s">
        <v>228</v>
      </c>
      <c r="B4" s="188"/>
      <c r="C4" s="188"/>
      <c r="D4" s="188"/>
      <c r="E4" s="188"/>
      <c r="F4" s="188"/>
    </row>
    <row r="5" spans="1:8" s="12" customFormat="1" ht="21" customHeight="1" x14ac:dyDescent="0.3">
      <c r="A5" s="188" t="s">
        <v>103</v>
      </c>
      <c r="B5" s="188"/>
      <c r="C5" s="188"/>
      <c r="D5" s="188"/>
      <c r="E5" s="188"/>
      <c r="F5" s="188"/>
      <c r="H5" s="10"/>
    </row>
    <row r="6" spans="1:8" s="12" customFormat="1" ht="21" customHeight="1" x14ac:dyDescent="0.3">
      <c r="A6" s="187">
        <v>40977</v>
      </c>
      <c r="B6" s="187"/>
      <c r="C6" s="187"/>
      <c r="D6" s="187"/>
      <c r="E6" s="187"/>
      <c r="F6" s="187"/>
      <c r="G6" s="10"/>
      <c r="H6" s="10"/>
    </row>
    <row r="7" spans="1:8" s="12" customFormat="1" ht="12.95" customHeight="1" x14ac:dyDescent="0.3">
      <c r="A7" s="8"/>
      <c r="B7" s="8"/>
      <c r="C7" s="8"/>
      <c r="D7" s="8"/>
      <c r="E7" s="8"/>
      <c r="F7" s="8"/>
      <c r="G7" s="10"/>
      <c r="H7" s="10"/>
    </row>
    <row r="8" spans="1:8" s="12" customFormat="1" ht="21" customHeight="1" x14ac:dyDescent="0.3">
      <c r="A8" s="11">
        <v>1</v>
      </c>
      <c r="B8" s="10" t="s">
        <v>121</v>
      </c>
      <c r="C8" s="10"/>
      <c r="D8" s="10"/>
      <c r="E8" s="11">
        <v>25</v>
      </c>
      <c r="F8" s="10" t="s">
        <v>7</v>
      </c>
      <c r="G8" s="9"/>
      <c r="H8" s="9"/>
    </row>
    <row r="9" spans="1:8" s="12" customFormat="1" ht="21" customHeight="1" x14ac:dyDescent="0.3">
      <c r="A9" s="11">
        <v>2</v>
      </c>
      <c r="B9" s="10" t="s">
        <v>76</v>
      </c>
      <c r="C9" s="10"/>
      <c r="D9" s="10"/>
      <c r="E9" s="11">
        <v>26</v>
      </c>
      <c r="F9" s="12" t="s">
        <v>158</v>
      </c>
      <c r="G9" s="10"/>
      <c r="H9" s="10"/>
    </row>
    <row r="10" spans="1:8" s="12" customFormat="1" ht="21" customHeight="1" x14ac:dyDescent="0.3">
      <c r="A10" s="11">
        <v>3</v>
      </c>
      <c r="B10" s="10" t="s">
        <v>92</v>
      </c>
      <c r="C10" s="10"/>
      <c r="D10" s="10"/>
      <c r="E10" s="11">
        <v>27</v>
      </c>
      <c r="F10" s="12" t="s">
        <v>159</v>
      </c>
      <c r="G10" s="10"/>
      <c r="H10" s="10"/>
    </row>
    <row r="11" spans="1:8" s="12" customFormat="1" ht="21" customHeight="1" x14ac:dyDescent="0.3">
      <c r="A11" s="11">
        <v>4</v>
      </c>
      <c r="B11" s="10" t="s">
        <v>116</v>
      </c>
      <c r="C11" s="10"/>
      <c r="D11" s="10"/>
      <c r="E11" s="11">
        <v>28</v>
      </c>
      <c r="F11" s="12" t="s">
        <v>210</v>
      </c>
      <c r="G11" s="10"/>
      <c r="H11" s="10"/>
    </row>
    <row r="12" spans="1:8" s="12" customFormat="1" ht="21" customHeight="1" x14ac:dyDescent="0.3">
      <c r="A12" s="11">
        <v>5</v>
      </c>
      <c r="B12" s="10" t="s">
        <v>91</v>
      </c>
      <c r="C12" s="10"/>
      <c r="D12" s="10"/>
      <c r="E12" s="11">
        <v>29</v>
      </c>
      <c r="F12" s="10" t="s">
        <v>75</v>
      </c>
      <c r="G12" s="10"/>
      <c r="H12" s="10"/>
    </row>
    <row r="13" spans="1:8" s="12" customFormat="1" ht="21" customHeight="1" x14ac:dyDescent="0.3">
      <c r="A13" s="11">
        <v>6</v>
      </c>
      <c r="B13" s="10" t="s">
        <v>128</v>
      </c>
      <c r="C13" s="10"/>
      <c r="D13" s="10"/>
      <c r="E13" s="11">
        <v>30</v>
      </c>
      <c r="F13" s="10" t="s">
        <v>112</v>
      </c>
      <c r="G13" s="10"/>
      <c r="H13" s="10"/>
    </row>
    <row r="14" spans="1:8" s="12" customFormat="1" ht="21" customHeight="1" x14ac:dyDescent="0.3">
      <c r="A14" s="11">
        <v>7</v>
      </c>
      <c r="B14" s="10" t="s">
        <v>105</v>
      </c>
      <c r="C14" s="10"/>
      <c r="D14" s="10"/>
      <c r="E14" s="11">
        <v>31</v>
      </c>
      <c r="F14" s="10" t="s">
        <v>14</v>
      </c>
      <c r="G14" s="10"/>
      <c r="H14" s="10"/>
    </row>
    <row r="15" spans="1:8" ht="21" customHeight="1" x14ac:dyDescent="0.3">
      <c r="A15" s="11">
        <v>8</v>
      </c>
      <c r="B15" s="10" t="s">
        <v>57</v>
      </c>
      <c r="C15" s="10"/>
      <c r="D15" s="10"/>
      <c r="E15" s="11">
        <v>32</v>
      </c>
      <c r="F15" s="10" t="s">
        <v>123</v>
      </c>
      <c r="G15" s="10"/>
      <c r="H15" s="8"/>
    </row>
    <row r="16" spans="1:8" ht="21" customHeight="1" x14ac:dyDescent="0.3">
      <c r="A16" s="11">
        <v>9</v>
      </c>
      <c r="B16" s="10" t="s">
        <v>43</v>
      </c>
      <c r="C16" s="10"/>
      <c r="D16" s="10"/>
      <c r="E16" s="11">
        <v>33</v>
      </c>
      <c r="F16" s="10" t="s">
        <v>113</v>
      </c>
      <c r="G16" s="10"/>
      <c r="H16" s="8"/>
    </row>
    <row r="17" spans="1:8" ht="21" customHeight="1" x14ac:dyDescent="0.3">
      <c r="A17" s="11">
        <v>10</v>
      </c>
      <c r="B17" s="10" t="s">
        <v>104</v>
      </c>
      <c r="C17" s="10"/>
      <c r="D17" s="10"/>
      <c r="E17" s="11">
        <v>34</v>
      </c>
      <c r="F17" s="10" t="s">
        <v>73</v>
      </c>
      <c r="G17" s="10"/>
      <c r="H17" s="8"/>
    </row>
    <row r="18" spans="1:8" ht="21" customHeight="1" x14ac:dyDescent="0.3">
      <c r="A18" s="11">
        <v>11</v>
      </c>
      <c r="B18" s="10" t="s">
        <v>120</v>
      </c>
      <c r="C18" s="10"/>
      <c r="D18" s="10"/>
      <c r="E18" s="11">
        <v>35</v>
      </c>
      <c r="F18" s="10" t="s">
        <v>148</v>
      </c>
      <c r="G18" s="10"/>
      <c r="H18" s="8"/>
    </row>
    <row r="19" spans="1:8" ht="21" customHeight="1" x14ac:dyDescent="0.3">
      <c r="A19" s="11">
        <v>12</v>
      </c>
      <c r="B19" s="10" t="s">
        <v>115</v>
      </c>
      <c r="C19" s="10"/>
      <c r="D19" s="8"/>
      <c r="E19" s="11">
        <v>36</v>
      </c>
      <c r="F19" s="10" t="s">
        <v>13</v>
      </c>
      <c r="G19" s="10"/>
      <c r="H19" s="8"/>
    </row>
    <row r="20" spans="1:8" ht="21" customHeight="1" x14ac:dyDescent="0.3">
      <c r="A20" s="11">
        <v>13</v>
      </c>
      <c r="B20" s="10" t="s">
        <v>127</v>
      </c>
      <c r="C20" s="10"/>
      <c r="D20" s="8"/>
      <c r="E20" s="11">
        <v>37</v>
      </c>
      <c r="F20" s="10" t="s">
        <v>202</v>
      </c>
      <c r="G20" s="10"/>
      <c r="H20" s="8"/>
    </row>
    <row r="21" spans="1:8" ht="21" customHeight="1" x14ac:dyDescent="0.3">
      <c r="A21" s="11">
        <v>14</v>
      </c>
      <c r="B21" s="10" t="s">
        <v>126</v>
      </c>
      <c r="C21" s="10"/>
      <c r="D21" s="8"/>
      <c r="E21" s="11">
        <v>38</v>
      </c>
      <c r="F21" s="10" t="s">
        <v>205</v>
      </c>
      <c r="G21" s="10"/>
      <c r="H21" s="8"/>
    </row>
    <row r="22" spans="1:8" ht="21" customHeight="1" x14ac:dyDescent="0.3">
      <c r="A22" s="11">
        <v>15</v>
      </c>
      <c r="B22" s="10" t="s">
        <v>69</v>
      </c>
      <c r="C22" s="10"/>
      <c r="D22" s="8"/>
      <c r="E22" s="11">
        <v>39</v>
      </c>
      <c r="F22" s="10" t="s">
        <v>47</v>
      </c>
      <c r="G22" s="10"/>
      <c r="H22" s="13"/>
    </row>
    <row r="23" spans="1:8" ht="21" customHeight="1" x14ac:dyDescent="0.3">
      <c r="A23" s="11">
        <v>16</v>
      </c>
      <c r="B23" s="10" t="s">
        <v>71</v>
      </c>
      <c r="C23" s="10"/>
      <c r="D23" s="8"/>
      <c r="E23" s="11">
        <v>40</v>
      </c>
      <c r="F23" s="10" t="s">
        <v>48</v>
      </c>
      <c r="G23" s="10"/>
      <c r="H23" s="8"/>
    </row>
    <row r="24" spans="1:8" ht="21" customHeight="1" x14ac:dyDescent="0.3">
      <c r="A24" s="11">
        <v>17</v>
      </c>
      <c r="B24" s="10" t="s">
        <v>11</v>
      </c>
      <c r="C24" s="10"/>
      <c r="D24" s="8"/>
      <c r="E24" s="11">
        <v>41</v>
      </c>
      <c r="F24" s="1" t="s">
        <v>149</v>
      </c>
    </row>
    <row r="25" spans="1:8" ht="21" customHeight="1" x14ac:dyDescent="0.3">
      <c r="A25" s="11">
        <v>18</v>
      </c>
      <c r="B25" s="12" t="s">
        <v>17</v>
      </c>
      <c r="C25" s="10"/>
      <c r="D25" s="8"/>
      <c r="E25" s="11">
        <v>42</v>
      </c>
      <c r="F25" s="1" t="s">
        <v>212</v>
      </c>
      <c r="G25" s="13"/>
      <c r="H25" s="13"/>
    </row>
    <row r="26" spans="1:8" ht="21" customHeight="1" x14ac:dyDescent="0.3">
      <c r="A26" s="11">
        <v>19</v>
      </c>
      <c r="B26" s="10" t="s">
        <v>44</v>
      </c>
      <c r="C26" s="10"/>
      <c r="D26" s="13"/>
      <c r="E26" s="11">
        <v>43</v>
      </c>
      <c r="F26" s="10" t="s">
        <v>49</v>
      </c>
      <c r="G26" s="13"/>
    </row>
    <row r="27" spans="1:8" ht="21" customHeight="1" x14ac:dyDescent="0.3">
      <c r="A27" s="11">
        <v>20</v>
      </c>
      <c r="B27" s="10" t="s">
        <v>134</v>
      </c>
      <c r="D27" s="8"/>
      <c r="E27" s="11">
        <v>44</v>
      </c>
      <c r="F27" s="10" t="s">
        <v>50</v>
      </c>
    </row>
    <row r="28" spans="1:8" ht="21" customHeight="1" x14ac:dyDescent="0.3">
      <c r="A28" s="11">
        <v>21</v>
      </c>
      <c r="B28" s="10" t="s">
        <v>118</v>
      </c>
      <c r="E28" s="11">
        <v>45</v>
      </c>
      <c r="F28" s="10" t="s">
        <v>15</v>
      </c>
    </row>
    <row r="29" spans="1:8" ht="21" customHeight="1" x14ac:dyDescent="0.3">
      <c r="A29" s="11">
        <v>22</v>
      </c>
      <c r="B29" s="10" t="s">
        <v>119</v>
      </c>
      <c r="E29" s="11">
        <v>46</v>
      </c>
      <c r="F29" s="124" t="s">
        <v>16</v>
      </c>
    </row>
    <row r="30" spans="1:8" ht="21" customHeight="1" x14ac:dyDescent="0.3">
      <c r="A30" s="11">
        <v>23</v>
      </c>
      <c r="B30" s="10" t="s">
        <v>147</v>
      </c>
      <c r="E30" s="11">
        <v>47</v>
      </c>
      <c r="F30" s="124" t="s">
        <v>167</v>
      </c>
    </row>
    <row r="31" spans="1:8" ht="21" customHeight="1" x14ac:dyDescent="0.3">
      <c r="A31" s="11">
        <v>24</v>
      </c>
      <c r="B31" s="10" t="s">
        <v>38</v>
      </c>
    </row>
    <row r="32" spans="1:8" ht="21" customHeight="1" x14ac:dyDescent="0.2">
      <c r="A32" s="182" t="s">
        <v>9</v>
      </c>
      <c r="B32" s="183"/>
      <c r="C32" s="183"/>
      <c r="D32" s="183"/>
      <c r="E32" s="183"/>
      <c r="F32" s="183"/>
    </row>
    <row r="33" spans="4:6" ht="21" customHeight="1" x14ac:dyDescent="0.2">
      <c r="D33" s="127"/>
      <c r="E33" s="128"/>
      <c r="F33" s="128"/>
    </row>
    <row r="34" spans="4:6" ht="21" customHeight="1" x14ac:dyDescent="0.2">
      <c r="D34" s="127"/>
      <c r="E34" s="127"/>
      <c r="F34" s="127"/>
    </row>
  </sheetData>
  <mergeCells count="5">
    <mergeCell ref="A32:F32"/>
    <mergeCell ref="A2:F2"/>
    <mergeCell ref="A6:F6"/>
    <mergeCell ref="A5:F5"/>
    <mergeCell ref="A4:F4"/>
  </mergeCells>
  <phoneticPr fontId="4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89" t="str">
        <f>Headings!E10</f>
        <v>March 2016 Criminal Justice Sales Tax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ht="66" customHeight="1" x14ac:dyDescent="0.3">
      <c r="A4" s="23" t="s">
        <v>129</v>
      </c>
      <c r="B4" s="41" t="s">
        <v>98</v>
      </c>
      <c r="C4" s="41" t="s">
        <v>39</v>
      </c>
      <c r="D4" s="31" t="str">
        <f>Headings!E50</f>
        <v>% Change from September 2015 Forecast</v>
      </c>
      <c r="E4" s="45" t="str">
        <f>Headings!F50</f>
        <v>$ Change from September 2015 Forecast</v>
      </c>
    </row>
    <row r="5" spans="1:5" s="66" customFormat="1" ht="18" customHeight="1" x14ac:dyDescent="0.25">
      <c r="A5" s="49">
        <v>2007</v>
      </c>
      <c r="B5" s="50">
        <v>14229175.200000001</v>
      </c>
      <c r="C5" s="100" t="s">
        <v>96</v>
      </c>
      <c r="D5" s="64">
        <v>0</v>
      </c>
      <c r="E5" s="53">
        <v>0</v>
      </c>
    </row>
    <row r="6" spans="1:5" s="66" customFormat="1" ht="18" customHeight="1" x14ac:dyDescent="0.25">
      <c r="A6" s="54">
        <v>2008</v>
      </c>
      <c r="B6" s="55">
        <v>12973186.189999998</v>
      </c>
      <c r="C6" s="56">
        <v>-8.8268574414629652E-2</v>
      </c>
      <c r="D6" s="57">
        <v>0</v>
      </c>
      <c r="E6" s="58">
        <v>0</v>
      </c>
    </row>
    <row r="7" spans="1:5" s="66" customFormat="1" ht="18" customHeight="1" x14ac:dyDescent="0.25">
      <c r="A7" s="54">
        <v>2009</v>
      </c>
      <c r="B7" s="55">
        <v>11086864.80717952</v>
      </c>
      <c r="C7" s="56">
        <v>-0.1454015501815964</v>
      </c>
      <c r="D7" s="57">
        <v>0</v>
      </c>
      <c r="E7" s="58">
        <v>0</v>
      </c>
    </row>
    <row r="8" spans="1:5" s="66" customFormat="1" ht="18" customHeight="1" x14ac:dyDescent="0.25">
      <c r="A8" s="54">
        <v>2010</v>
      </c>
      <c r="B8" s="55">
        <v>10916264.423007984</v>
      </c>
      <c r="C8" s="56">
        <v>-1.5387612922010296E-2</v>
      </c>
      <c r="D8" s="57">
        <v>0</v>
      </c>
      <c r="E8" s="58">
        <v>0</v>
      </c>
    </row>
    <row r="9" spans="1:5" s="66" customFormat="1" ht="18" customHeight="1" x14ac:dyDescent="0.25">
      <c r="A9" s="54">
        <v>2011</v>
      </c>
      <c r="B9" s="55">
        <v>10722120.54531939</v>
      </c>
      <c r="C9" s="56">
        <v>-1.7784827315047602E-2</v>
      </c>
      <c r="D9" s="57">
        <v>0</v>
      </c>
      <c r="E9" s="58">
        <v>0</v>
      </c>
    </row>
    <row r="10" spans="1:5" s="66" customFormat="1" ht="18" customHeight="1" x14ac:dyDescent="0.25">
      <c r="A10" s="54">
        <v>2012</v>
      </c>
      <c r="B10" s="55">
        <v>10262902.461595936</v>
      </c>
      <c r="C10" s="56">
        <v>-4.2829035710097441E-2</v>
      </c>
      <c r="D10" s="57">
        <v>0</v>
      </c>
      <c r="E10" s="58">
        <v>0</v>
      </c>
    </row>
    <row r="11" spans="1:5" s="66" customFormat="1" ht="18" customHeight="1" x14ac:dyDescent="0.25">
      <c r="A11" s="54">
        <v>2013</v>
      </c>
      <c r="B11" s="55">
        <v>10758498.677836288</v>
      </c>
      <c r="C11" s="57">
        <v>4.8290063955580553E-2</v>
      </c>
      <c r="D11" s="57">
        <v>0</v>
      </c>
      <c r="E11" s="58">
        <v>0</v>
      </c>
    </row>
    <row r="12" spans="1:5" s="66" customFormat="1" ht="18" customHeight="1" x14ac:dyDescent="0.25">
      <c r="A12" s="54">
        <v>2014</v>
      </c>
      <c r="B12" s="55">
        <v>11528619.639012897</v>
      </c>
      <c r="C12" s="56">
        <v>7.1582567813401887E-2</v>
      </c>
      <c r="D12" s="57">
        <v>0</v>
      </c>
      <c r="E12" s="58">
        <v>0</v>
      </c>
    </row>
    <row r="13" spans="1:5" s="66" customFormat="1" ht="18" customHeight="1" thickBot="1" x14ac:dyDescent="0.3">
      <c r="A13" s="59">
        <v>2015</v>
      </c>
      <c r="B13" s="60">
        <v>12558661.005198756</v>
      </c>
      <c r="C13" s="61">
        <v>8.9346461106253772E-2</v>
      </c>
      <c r="D13" s="72">
        <v>1.1663612702073944E-2</v>
      </c>
      <c r="E13" s="103">
        <v>144790.57681044936</v>
      </c>
    </row>
    <row r="14" spans="1:5" s="66" customFormat="1" ht="18" customHeight="1" thickTop="1" x14ac:dyDescent="0.25">
      <c r="A14" s="54">
        <v>2016</v>
      </c>
      <c r="B14" s="55">
        <v>13028529.193157149</v>
      </c>
      <c r="C14" s="56">
        <v>3.7413876189817286E-2</v>
      </c>
      <c r="D14" s="57">
        <v>2.7688464535759572E-2</v>
      </c>
      <c r="E14" s="58">
        <v>351020.74312062748</v>
      </c>
    </row>
    <row r="15" spans="1:5" s="66" customFormat="1" ht="18" customHeight="1" x14ac:dyDescent="0.25">
      <c r="A15" s="54">
        <v>2017</v>
      </c>
      <c r="B15" s="55">
        <v>13438903.622204702</v>
      </c>
      <c r="C15" s="56">
        <v>3.1498139426443528E-2</v>
      </c>
      <c r="D15" s="57">
        <v>4.0951759814844779E-2</v>
      </c>
      <c r="E15" s="58">
        <v>528695.73265264928</v>
      </c>
    </row>
    <row r="16" spans="1:5" s="66" customFormat="1" ht="18" customHeight="1" x14ac:dyDescent="0.25">
      <c r="A16" s="54">
        <v>2018</v>
      </c>
      <c r="B16" s="55">
        <v>13870849.215645146</v>
      </c>
      <c r="C16" s="56">
        <v>3.2141430996406095E-2</v>
      </c>
      <c r="D16" s="57">
        <v>6.7481942408308182E-2</v>
      </c>
      <c r="E16" s="58">
        <v>876859.65517387912</v>
      </c>
    </row>
    <row r="17" spans="1:5" s="66" customFormat="1" ht="18" customHeight="1" x14ac:dyDescent="0.25">
      <c r="A17" s="54">
        <v>2019</v>
      </c>
      <c r="B17" s="55">
        <v>14405838.435749426</v>
      </c>
      <c r="C17" s="56">
        <v>3.8569319858286599E-2</v>
      </c>
      <c r="D17" s="57">
        <v>0.10794364754467711</v>
      </c>
      <c r="E17" s="58">
        <v>1403517.9046697803</v>
      </c>
    </row>
    <row r="18" spans="1:5" s="66" customFormat="1" ht="18" customHeight="1" x14ac:dyDescent="0.25">
      <c r="A18" s="54">
        <v>2020</v>
      </c>
      <c r="B18" s="55">
        <v>13699499.035319956</v>
      </c>
      <c r="C18" s="56">
        <v>-4.9031467594182088E-2</v>
      </c>
      <c r="D18" s="57">
        <v>2.6443038295225874E-2</v>
      </c>
      <c r="E18" s="58">
        <v>352923.99490382895</v>
      </c>
    </row>
    <row r="19" spans="1:5" s="66" customFormat="1" ht="18" customHeight="1" x14ac:dyDescent="0.25">
      <c r="A19" s="54">
        <v>2021</v>
      </c>
      <c r="B19" s="55">
        <v>13663756.406707153</v>
      </c>
      <c r="C19" s="56">
        <v>-2.6090463980217304E-3</v>
      </c>
      <c r="D19" s="57">
        <v>-1.3553355056595939E-2</v>
      </c>
      <c r="E19" s="58">
        <v>-187734.16984713264</v>
      </c>
    </row>
    <row r="20" spans="1:5" s="66" customFormat="1" ht="18" customHeight="1" x14ac:dyDescent="0.25">
      <c r="A20" s="54">
        <v>2022</v>
      </c>
      <c r="B20" s="55">
        <v>14172312.159317899</v>
      </c>
      <c r="C20" s="56">
        <v>3.7219322232728835E-2</v>
      </c>
      <c r="D20" s="57">
        <v>-1.149659267390335E-2</v>
      </c>
      <c r="E20" s="58">
        <v>-164828.26355027035</v>
      </c>
    </row>
    <row r="21" spans="1:5" s="66" customFormat="1" ht="18" customHeight="1" x14ac:dyDescent="0.25">
      <c r="A21" s="54">
        <v>2023</v>
      </c>
      <c r="B21" s="55">
        <v>14731955.573307205</v>
      </c>
      <c r="C21" s="56">
        <v>3.9488504606593366E-2</v>
      </c>
      <c r="D21" s="57">
        <v>-7.8750795767501547E-3</v>
      </c>
      <c r="E21" s="58">
        <v>-116936.20437580533</v>
      </c>
    </row>
    <row r="22" spans="1:5" s="66" customFormat="1" ht="18" customHeight="1" x14ac:dyDescent="0.25">
      <c r="A22" s="54">
        <v>2024</v>
      </c>
      <c r="B22" s="55">
        <v>15305436.46038104</v>
      </c>
      <c r="C22" s="56">
        <v>3.8927682358269156E-2</v>
      </c>
      <c r="D22" s="57">
        <v>-5.6677019766853132E-3</v>
      </c>
      <c r="E22" s="58">
        <v>-87241.109086953104</v>
      </c>
    </row>
    <row r="23" spans="1:5" s="66" customFormat="1" ht="18" customHeight="1" x14ac:dyDescent="0.25">
      <c r="A23" s="54">
        <v>2025</v>
      </c>
      <c r="B23" s="55">
        <v>15892561.926260503</v>
      </c>
      <c r="C23" s="56">
        <v>3.8360583012400085E-2</v>
      </c>
      <c r="D23" s="101" t="s">
        <v>233</v>
      </c>
      <c r="E23" s="102" t="s">
        <v>233</v>
      </c>
    </row>
    <row r="24" spans="1:5" ht="18" customHeight="1" x14ac:dyDescent="0.3">
      <c r="A24" s="32" t="s">
        <v>4</v>
      </c>
      <c r="B24" s="3"/>
      <c r="C24" s="3"/>
    </row>
    <row r="25" spans="1:5" s="36" customFormat="1" ht="21.75" customHeight="1" x14ac:dyDescent="0.25">
      <c r="A25" s="68" t="s">
        <v>179</v>
      </c>
      <c r="B25" s="37"/>
      <c r="C25" s="37"/>
    </row>
    <row r="26" spans="1:5" ht="21.75" customHeight="1" x14ac:dyDescent="0.3">
      <c r="A26" s="96" t="s">
        <v>193</v>
      </c>
      <c r="B26" s="3"/>
      <c r="C26" s="3"/>
    </row>
    <row r="27" spans="1:5" ht="21.75" customHeight="1" x14ac:dyDescent="0.3">
      <c r="A27" s="178" t="s">
        <v>254</v>
      </c>
      <c r="B27" s="3"/>
      <c r="C27" s="3"/>
    </row>
    <row r="28" spans="1:5" ht="21.75" customHeight="1" x14ac:dyDescent="0.3">
      <c r="A28" s="178" t="s">
        <v>192</v>
      </c>
    </row>
    <row r="29" spans="1:5" s="165" customFormat="1" ht="21.75" customHeight="1" x14ac:dyDescent="0.3">
      <c r="A29" s="178" t="s">
        <v>238</v>
      </c>
      <c r="B29" s="164"/>
      <c r="C29" s="164"/>
    </row>
    <row r="30" spans="1:5" ht="21.75" customHeight="1" x14ac:dyDescent="0.3">
      <c r="A30" s="182" t="str">
        <f>Headings!F10</f>
        <v>Page 10</v>
      </c>
      <c r="B30" s="190"/>
      <c r="C30" s="190"/>
      <c r="D30" s="190"/>
      <c r="E30" s="183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89" t="str">
        <f>Headings!E11</f>
        <v>March 2016 Hotel Sales Tax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ht="66" customHeight="1" x14ac:dyDescent="0.3">
      <c r="A4" s="23" t="s">
        <v>129</v>
      </c>
      <c r="B4" s="41" t="s">
        <v>98</v>
      </c>
      <c r="C4" s="41" t="s">
        <v>39</v>
      </c>
      <c r="D4" s="31" t="str">
        <f>Headings!E50</f>
        <v>% Change from September 2015 Forecast</v>
      </c>
      <c r="E4" s="45" t="str">
        <f>Headings!F50</f>
        <v>$ Change from September 2015 Forecast</v>
      </c>
    </row>
    <row r="5" spans="1:5" s="66" customFormat="1" ht="18" customHeight="1" x14ac:dyDescent="0.25">
      <c r="A5" s="49">
        <v>2007</v>
      </c>
      <c r="B5" s="50">
        <v>20493337.7999999</v>
      </c>
      <c r="C5" s="100" t="s">
        <v>96</v>
      </c>
      <c r="D5" s="64">
        <v>0</v>
      </c>
      <c r="E5" s="53">
        <v>0</v>
      </c>
    </row>
    <row r="6" spans="1:5" s="66" customFormat="1" ht="18" customHeight="1" x14ac:dyDescent="0.25">
      <c r="A6" s="54">
        <v>2008</v>
      </c>
      <c r="B6" s="55">
        <v>20701685.099999901</v>
      </c>
      <c r="C6" s="56">
        <v>1.016658691879857E-2</v>
      </c>
      <c r="D6" s="57">
        <v>0</v>
      </c>
      <c r="E6" s="58">
        <v>0</v>
      </c>
    </row>
    <row r="7" spans="1:5" s="66" customFormat="1" ht="18" customHeight="1" x14ac:dyDescent="0.25">
      <c r="A7" s="54">
        <v>2009</v>
      </c>
      <c r="B7" s="55">
        <v>16892478.199999999</v>
      </c>
      <c r="C7" s="56">
        <v>-0.18400467795734754</v>
      </c>
      <c r="D7" s="57">
        <v>0</v>
      </c>
      <c r="E7" s="58">
        <v>0</v>
      </c>
    </row>
    <row r="8" spans="1:5" s="66" customFormat="1" ht="18" customHeight="1" x14ac:dyDescent="0.25">
      <c r="A8" s="54">
        <v>2010</v>
      </c>
      <c r="B8" s="55">
        <v>18044615.07</v>
      </c>
      <c r="C8" s="56">
        <v>6.8204135376655373E-2</v>
      </c>
      <c r="D8" s="57">
        <v>0</v>
      </c>
      <c r="E8" s="58">
        <v>0</v>
      </c>
    </row>
    <row r="9" spans="1:5" s="66" customFormat="1" ht="18" customHeight="1" x14ac:dyDescent="0.25">
      <c r="A9" s="54">
        <v>2011</v>
      </c>
      <c r="B9" s="55">
        <v>19914695.420000002</v>
      </c>
      <c r="C9" s="56">
        <v>0.10363647784923358</v>
      </c>
      <c r="D9" s="57">
        <v>0</v>
      </c>
      <c r="E9" s="58">
        <v>0</v>
      </c>
    </row>
    <row r="10" spans="1:5" s="66" customFormat="1" ht="18" customHeight="1" x14ac:dyDescent="0.25">
      <c r="A10" s="54">
        <v>2012</v>
      </c>
      <c r="B10" s="55">
        <v>21267812.480999999</v>
      </c>
      <c r="C10" s="56">
        <v>6.7945656835960655E-2</v>
      </c>
      <c r="D10" s="57">
        <v>0</v>
      </c>
      <c r="E10" s="58">
        <v>0</v>
      </c>
    </row>
    <row r="11" spans="1:5" s="66" customFormat="1" ht="18" customHeight="1" x14ac:dyDescent="0.25">
      <c r="A11" s="54">
        <v>2013</v>
      </c>
      <c r="B11" s="55">
        <v>20243998</v>
      </c>
      <c r="C11" s="57">
        <v>-4.8139153094124865E-2</v>
      </c>
      <c r="D11" s="57">
        <v>0</v>
      </c>
      <c r="E11" s="58">
        <v>0</v>
      </c>
    </row>
    <row r="12" spans="1:5" s="66" customFormat="1" ht="18" customHeight="1" x14ac:dyDescent="0.25">
      <c r="A12" s="54">
        <v>2014</v>
      </c>
      <c r="B12" s="55">
        <v>23237103.519999899</v>
      </c>
      <c r="C12" s="56">
        <v>0.14785150245519185</v>
      </c>
      <c r="D12" s="57">
        <v>0</v>
      </c>
      <c r="E12" s="58">
        <v>0</v>
      </c>
    </row>
    <row r="13" spans="1:5" s="66" customFormat="1" ht="18" customHeight="1" thickBot="1" x14ac:dyDescent="0.3">
      <c r="A13" s="59">
        <v>2015</v>
      </c>
      <c r="B13" s="60">
        <v>26031673.420000002</v>
      </c>
      <c r="C13" s="61">
        <v>0.12026326334497117</v>
      </c>
      <c r="D13" s="72">
        <v>-6.3887586907840355E-3</v>
      </c>
      <c r="E13" s="103">
        <v>-167379.42656379566</v>
      </c>
    </row>
    <row r="14" spans="1:5" s="66" customFormat="1" ht="18" customHeight="1" thickTop="1" x14ac:dyDescent="0.25">
      <c r="A14" s="54">
        <v>2016</v>
      </c>
      <c r="B14" s="55">
        <v>27967524.476637699</v>
      </c>
      <c r="C14" s="56">
        <v>7.4365217533437278E-2</v>
      </c>
      <c r="D14" s="57">
        <v>1.5429488502196609E-3</v>
      </c>
      <c r="E14" s="58">
        <v>43085.98027099669</v>
      </c>
    </row>
    <row r="15" spans="1:5" s="66" customFormat="1" ht="18" customHeight="1" x14ac:dyDescent="0.25">
      <c r="A15" s="54">
        <v>2017</v>
      </c>
      <c r="B15" s="55">
        <v>29219180.603599299</v>
      </c>
      <c r="C15" s="56">
        <v>4.475391191691469E-2</v>
      </c>
      <c r="D15" s="57">
        <v>1.9050359154030305E-2</v>
      </c>
      <c r="E15" s="58">
        <v>546230.00687339902</v>
      </c>
    </row>
    <row r="16" spans="1:5" s="66" customFormat="1" ht="18" customHeight="1" x14ac:dyDescent="0.25">
      <c r="A16" s="54">
        <v>2018</v>
      </c>
      <c r="B16" s="55">
        <v>30222085.543911599</v>
      </c>
      <c r="C16" s="56">
        <v>3.4323513513885517E-2</v>
      </c>
      <c r="D16" s="57">
        <v>1.2328937323185185E-2</v>
      </c>
      <c r="E16" s="58">
        <v>368068.3073548004</v>
      </c>
    </row>
    <row r="17" spans="1:5" s="66" customFormat="1" ht="18" customHeight="1" x14ac:dyDescent="0.25">
      <c r="A17" s="54">
        <v>2019</v>
      </c>
      <c r="B17" s="55">
        <v>31408478.722116999</v>
      </c>
      <c r="C17" s="56">
        <v>3.9255834164112047E-2</v>
      </c>
      <c r="D17" s="57">
        <v>1.3941489389748263E-2</v>
      </c>
      <c r="E17" s="58">
        <v>431860.19847759977</v>
      </c>
    </row>
    <row r="18" spans="1:5" s="66" customFormat="1" ht="18" customHeight="1" x14ac:dyDescent="0.25">
      <c r="A18" s="54">
        <v>2020</v>
      </c>
      <c r="B18" s="55">
        <v>32011841.274091601</v>
      </c>
      <c r="C18" s="56">
        <v>1.9210180706706215E-2</v>
      </c>
      <c r="D18" s="57">
        <v>2.1089157697324445E-2</v>
      </c>
      <c r="E18" s="58">
        <v>661159.47243380174</v>
      </c>
    </row>
    <row r="19" spans="1:5" s="66" customFormat="1" ht="18" customHeight="1" x14ac:dyDescent="0.25">
      <c r="A19" s="54">
        <v>2021</v>
      </c>
      <c r="B19" s="55">
        <v>33170016.464683201</v>
      </c>
      <c r="C19" s="56">
        <v>3.617958681836142E-2</v>
      </c>
      <c r="D19" s="57">
        <v>2.2501897750865751E-2</v>
      </c>
      <c r="E19" s="58">
        <v>729962.77124239877</v>
      </c>
    </row>
    <row r="20" spans="1:5" s="66" customFormat="1" ht="18" customHeight="1" x14ac:dyDescent="0.25">
      <c r="A20" s="54">
        <v>2022</v>
      </c>
      <c r="B20" s="55">
        <v>34392168.071832895</v>
      </c>
      <c r="C20" s="56">
        <v>3.6845070862444151E-2</v>
      </c>
      <c r="D20" s="57">
        <v>2.4751736682853798E-2</v>
      </c>
      <c r="E20" s="58">
        <v>830704.50880330056</v>
      </c>
    </row>
    <row r="21" spans="1:5" s="66" customFormat="1" ht="18" customHeight="1" x14ac:dyDescent="0.25">
      <c r="A21" s="54">
        <v>2023</v>
      </c>
      <c r="B21" s="55">
        <v>35688989.474396601</v>
      </c>
      <c r="C21" s="56">
        <v>3.7706881399716119E-2</v>
      </c>
      <c r="D21" s="57">
        <v>2.7573039518684839E-2</v>
      </c>
      <c r="E21" s="58">
        <v>957648.63354180008</v>
      </c>
    </row>
    <row r="22" spans="1:5" s="66" customFormat="1" ht="18" customHeight="1" x14ac:dyDescent="0.25">
      <c r="A22" s="54">
        <v>2024</v>
      </c>
      <c r="B22" s="55">
        <v>37016553.240255103</v>
      </c>
      <c r="C22" s="56">
        <v>3.7198132684897134E-2</v>
      </c>
      <c r="D22" s="57">
        <v>2.9953298853728993E-2</v>
      </c>
      <c r="E22" s="58">
        <v>1076522.4821109027</v>
      </c>
    </row>
    <row r="23" spans="1:5" s="66" customFormat="1" ht="18" customHeight="1" x14ac:dyDescent="0.25">
      <c r="A23" s="54">
        <v>2025</v>
      </c>
      <c r="B23" s="55">
        <v>38330660.3281385</v>
      </c>
      <c r="C23" s="56">
        <v>3.5500525382636594E-2</v>
      </c>
      <c r="D23" s="101" t="s">
        <v>233</v>
      </c>
      <c r="E23" s="102" t="s">
        <v>233</v>
      </c>
    </row>
    <row r="24" spans="1:5" ht="18" customHeight="1" x14ac:dyDescent="0.3">
      <c r="A24" s="32" t="s">
        <v>4</v>
      </c>
      <c r="B24" s="3"/>
      <c r="C24" s="3"/>
    </row>
    <row r="25" spans="1:5" ht="21.75" customHeight="1" x14ac:dyDescent="0.3">
      <c r="A25" s="33" t="s">
        <v>153</v>
      </c>
      <c r="B25" s="3"/>
      <c r="C25" s="3"/>
    </row>
    <row r="26" spans="1:5" ht="21.75" customHeight="1" x14ac:dyDescent="0.3">
      <c r="A26" s="178" t="s">
        <v>195</v>
      </c>
      <c r="B26" s="3"/>
      <c r="C26" s="3"/>
    </row>
    <row r="27" spans="1:5" ht="21.75" customHeight="1" x14ac:dyDescent="0.3">
      <c r="A27" s="178" t="s">
        <v>255</v>
      </c>
      <c r="B27" s="3"/>
      <c r="C27" s="3"/>
    </row>
    <row r="28" spans="1:5" ht="21.75" customHeight="1" x14ac:dyDescent="0.3">
      <c r="A28" s="181" t="s">
        <v>206</v>
      </c>
      <c r="B28" s="3"/>
      <c r="C28" s="3"/>
    </row>
    <row r="29" spans="1:5" s="165" customFormat="1" ht="21.75" customHeight="1" x14ac:dyDescent="0.3">
      <c r="A29" s="178" t="s">
        <v>238</v>
      </c>
      <c r="B29" s="3"/>
      <c r="C29" s="3"/>
    </row>
    <row r="30" spans="1:5" s="123" customFormat="1" ht="21.75" customHeight="1" x14ac:dyDescent="0.3">
      <c r="A30" s="182" t="str">
        <f>Headings!F11</f>
        <v>Page 11</v>
      </c>
      <c r="B30" s="190"/>
      <c r="C30" s="190"/>
      <c r="D30" s="190"/>
      <c r="E30" s="183"/>
    </row>
    <row r="36" spans="1:2" ht="21.75" customHeight="1" x14ac:dyDescent="0.3">
      <c r="B36" s="7"/>
    </row>
    <row r="37" spans="1:2" ht="21.75" customHeight="1" x14ac:dyDescent="0.3">
      <c r="B37" s="7"/>
    </row>
    <row r="38" spans="1:2" ht="21.75" customHeight="1" x14ac:dyDescent="0.3">
      <c r="A38" s="6"/>
      <c r="B38" s="7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  <row r="42" spans="1:2" ht="21.75" customHeight="1" x14ac:dyDescent="0.3">
      <c r="A42" s="6"/>
      <c r="B42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89" t="str">
        <f>Headings!E12</f>
        <v>March 2016 Rental Car Sales Tax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ht="66" customHeight="1" x14ac:dyDescent="0.3">
      <c r="A4" s="23" t="s">
        <v>129</v>
      </c>
      <c r="B4" s="41" t="s">
        <v>98</v>
      </c>
      <c r="C4" s="41" t="s">
        <v>39</v>
      </c>
      <c r="D4" s="31" t="str">
        <f>Headings!E50</f>
        <v>% Change from September 2015 Forecast</v>
      </c>
      <c r="E4" s="45" t="str">
        <f>Headings!F50</f>
        <v>$ Change from September 2015 Forecast</v>
      </c>
    </row>
    <row r="5" spans="1:5" s="66" customFormat="1" ht="18" customHeight="1" x14ac:dyDescent="0.25">
      <c r="A5" s="49">
        <v>2006</v>
      </c>
      <c r="B5" s="50">
        <v>2735845.62</v>
      </c>
      <c r="C5" s="100" t="s">
        <v>96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2835415.72</v>
      </c>
      <c r="C6" s="56">
        <v>3.639463399254228E-2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2835443.48</v>
      </c>
      <c r="C7" s="56">
        <v>9.7904514684277189E-6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2651749.77</v>
      </c>
      <c r="C8" s="56">
        <v>-6.4784825123722745E-2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2737771</v>
      </c>
      <c r="C9" s="56">
        <v>3.2439422065076773E-2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2811096.72</v>
      </c>
      <c r="C10" s="56">
        <v>2.6782999746874481E-2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2857442.9599999902</v>
      </c>
      <c r="C11" s="56">
        <v>1.648688914552543E-2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3112670.25</v>
      </c>
      <c r="C12" s="57">
        <v>8.9320169666662563E-2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3494071.77</v>
      </c>
      <c r="C13" s="56">
        <v>0.12253193861444212</v>
      </c>
      <c r="D13" s="57">
        <v>0</v>
      </c>
      <c r="E13" s="58">
        <v>0</v>
      </c>
    </row>
    <row r="14" spans="1:5" s="66" customFormat="1" ht="18" customHeight="1" thickBot="1" x14ac:dyDescent="0.3">
      <c r="A14" s="59">
        <v>2015</v>
      </c>
      <c r="B14" s="60">
        <v>3714958.4466999997</v>
      </c>
      <c r="C14" s="61">
        <v>6.3217555688616978E-2</v>
      </c>
      <c r="D14" s="72">
        <v>1.8456150591284803E-2</v>
      </c>
      <c r="E14" s="103">
        <v>67321.339748259634</v>
      </c>
    </row>
    <row r="15" spans="1:5" s="66" customFormat="1" ht="18" customHeight="1" thickTop="1" x14ac:dyDescent="0.25">
      <c r="A15" s="54">
        <v>2016</v>
      </c>
      <c r="B15" s="55">
        <v>3880294.3595253997</v>
      </c>
      <c r="C15" s="56">
        <v>4.4505454151786861E-2</v>
      </c>
      <c r="D15" s="57">
        <v>7.0936846923143282E-2</v>
      </c>
      <c r="E15" s="58">
        <v>257023.41626325948</v>
      </c>
    </row>
    <row r="16" spans="1:5" s="66" customFormat="1" ht="18" customHeight="1" x14ac:dyDescent="0.25">
      <c r="A16" s="54">
        <v>2017</v>
      </c>
      <c r="B16" s="55">
        <v>3885072.0820473498</v>
      </c>
      <c r="C16" s="56">
        <v>1.2312783720187515E-3</v>
      </c>
      <c r="D16" s="57">
        <v>7.2173305511540997E-2</v>
      </c>
      <c r="E16" s="58">
        <v>261523.48027186003</v>
      </c>
    </row>
    <row r="17" spans="1:5" s="66" customFormat="1" ht="18" customHeight="1" x14ac:dyDescent="0.25">
      <c r="A17" s="54">
        <v>2018</v>
      </c>
      <c r="B17" s="55">
        <v>3907810.1707585403</v>
      </c>
      <c r="C17" s="56">
        <v>5.8526812967671926E-3</v>
      </c>
      <c r="D17" s="57">
        <v>6.8097403816896662E-2</v>
      </c>
      <c r="E17" s="58">
        <v>249145.56133828033</v>
      </c>
    </row>
    <row r="18" spans="1:5" s="66" customFormat="1" ht="18" customHeight="1" x14ac:dyDescent="0.25">
      <c r="A18" s="54">
        <v>2019</v>
      </c>
      <c r="B18" s="55">
        <v>3946520.12817798</v>
      </c>
      <c r="C18" s="56">
        <v>9.905792688984727E-3</v>
      </c>
      <c r="D18" s="57">
        <v>6.6836034008147527E-2</v>
      </c>
      <c r="E18" s="58">
        <v>247244.88589848997</v>
      </c>
    </row>
    <row r="19" spans="1:5" s="66" customFormat="1" ht="18" customHeight="1" x14ac:dyDescent="0.25">
      <c r="A19" s="54">
        <v>2020</v>
      </c>
      <c r="B19" s="55">
        <v>3975431.853662</v>
      </c>
      <c r="C19" s="56">
        <v>7.3258781268064066E-3</v>
      </c>
      <c r="D19" s="57">
        <v>6.8067793165355495E-2</v>
      </c>
      <c r="E19" s="58">
        <v>253353.6493559801</v>
      </c>
    </row>
    <row r="20" spans="1:5" s="66" customFormat="1" ht="18" customHeight="1" x14ac:dyDescent="0.25">
      <c r="A20" s="54">
        <v>2021</v>
      </c>
      <c r="B20" s="55">
        <v>4027741.6856682403</v>
      </c>
      <c r="C20" s="56">
        <v>1.3158276617936338E-2</v>
      </c>
      <c r="D20" s="57">
        <v>6.7707803587110149E-2</v>
      </c>
      <c r="E20" s="58">
        <v>255415.89378352044</v>
      </c>
    </row>
    <row r="21" spans="1:5" s="66" customFormat="1" ht="18" customHeight="1" x14ac:dyDescent="0.25">
      <c r="A21" s="54">
        <v>2022</v>
      </c>
      <c r="B21" s="55">
        <v>4087080.05732165</v>
      </c>
      <c r="C21" s="56">
        <v>1.4732417390258989E-2</v>
      </c>
      <c r="D21" s="57">
        <v>6.8308493115640134E-2</v>
      </c>
      <c r="E21" s="58">
        <v>261331.14335205965</v>
      </c>
    </row>
    <row r="22" spans="1:5" s="66" customFormat="1" ht="18" customHeight="1" x14ac:dyDescent="0.25">
      <c r="A22" s="54">
        <v>2023</v>
      </c>
      <c r="B22" s="55">
        <v>4152566.6943257297</v>
      </c>
      <c r="C22" s="56">
        <v>1.6022841756369921E-2</v>
      </c>
      <c r="D22" s="57">
        <v>6.9631065014643889E-2</v>
      </c>
      <c r="E22" s="58">
        <v>270324.64830878982</v>
      </c>
    </row>
    <row r="23" spans="1:5" s="66" customFormat="1" ht="18" customHeight="1" x14ac:dyDescent="0.25">
      <c r="A23" s="54">
        <v>2024</v>
      </c>
      <c r="B23" s="55">
        <v>4220585.7029752601</v>
      </c>
      <c r="C23" s="56">
        <v>1.6379991859607035E-2</v>
      </c>
      <c r="D23" s="57">
        <v>7.1043827455815611E-2</v>
      </c>
      <c r="E23" s="58">
        <v>279957.32271471992</v>
      </c>
    </row>
    <row r="24" spans="1:5" s="66" customFormat="1" ht="18" customHeight="1" x14ac:dyDescent="0.25">
      <c r="A24" s="54">
        <v>2025</v>
      </c>
      <c r="B24" s="55">
        <v>4288020.4327252302</v>
      </c>
      <c r="C24" s="56">
        <v>1.5977576217071743E-2</v>
      </c>
      <c r="D24" s="101" t="s">
        <v>233</v>
      </c>
      <c r="E24" s="102" t="s">
        <v>233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3" t="s">
        <v>125</v>
      </c>
      <c r="B26" s="3"/>
      <c r="C26" s="3"/>
    </row>
    <row r="27" spans="1:5" ht="21.75" customHeight="1" x14ac:dyDescent="0.3">
      <c r="A27" s="178" t="s">
        <v>251</v>
      </c>
      <c r="B27" s="3"/>
      <c r="C27" s="3"/>
    </row>
    <row r="28" spans="1:5" ht="21.75" customHeight="1" x14ac:dyDescent="0.3">
      <c r="A28" s="179"/>
      <c r="B28" s="3"/>
      <c r="C28" s="3"/>
    </row>
    <row r="29" spans="1:5" ht="21.75" customHeight="1" x14ac:dyDescent="0.3">
      <c r="A29" s="179"/>
      <c r="B29" s="3"/>
      <c r="C29" s="3"/>
    </row>
    <row r="30" spans="1:5" ht="21.75" customHeight="1" x14ac:dyDescent="0.3">
      <c r="A30" s="182" t="str">
        <f>Headings!F12</f>
        <v>Page 12</v>
      </c>
      <c r="B30" s="190"/>
      <c r="C30" s="190"/>
      <c r="D30" s="190"/>
      <c r="E30" s="183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89" t="str">
        <f>Headings!E13</f>
        <v>March 2016 Real Estate Excise Tax (REET 1)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ht="66" customHeight="1" x14ac:dyDescent="0.3">
      <c r="A4" s="23" t="s">
        <v>129</v>
      </c>
      <c r="B4" s="41" t="s">
        <v>98</v>
      </c>
      <c r="C4" s="41" t="s">
        <v>39</v>
      </c>
      <c r="D4" s="31" t="str">
        <f>Headings!E50</f>
        <v>% Change from September 2015 Forecast</v>
      </c>
      <c r="E4" s="45" t="str">
        <f>Headings!F50</f>
        <v>$ Change from September 2015 Forecast</v>
      </c>
    </row>
    <row r="5" spans="1:5" s="66" customFormat="1" ht="18" customHeight="1" x14ac:dyDescent="0.25">
      <c r="A5" s="49">
        <v>2006</v>
      </c>
      <c r="B5" s="50">
        <v>11710068.950000001</v>
      </c>
      <c r="C5" s="100" t="s">
        <v>96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9202857.8399999905</v>
      </c>
      <c r="C6" s="56">
        <v>-0.21410728841182536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4912081.72</v>
      </c>
      <c r="C7" s="56">
        <v>-0.46624387713023663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3809800</v>
      </c>
      <c r="C8" s="56">
        <v>-0.22440215428663512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3647888.19</v>
      </c>
      <c r="C9" s="56">
        <v>-4.2498768964250089E-2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3293751.37</v>
      </c>
      <c r="C10" s="56">
        <v>-9.7079954635342025E-2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4047144.57</v>
      </c>
      <c r="C11" s="56">
        <v>0.22873408322863176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5650866.3900000043</v>
      </c>
      <c r="C12" s="57">
        <v>0.39626007726232637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5460691.6899999995</v>
      </c>
      <c r="C13" s="56">
        <v>-3.365407830851308E-2</v>
      </c>
      <c r="D13" s="57">
        <v>0</v>
      </c>
      <c r="E13" s="58">
        <v>0</v>
      </c>
    </row>
    <row r="14" spans="1:5" s="66" customFormat="1" ht="18" customHeight="1" thickBot="1" x14ac:dyDescent="0.3">
      <c r="A14" s="59">
        <v>2015</v>
      </c>
      <c r="B14" s="60">
        <v>7300582.5899999999</v>
      </c>
      <c r="C14" s="61">
        <v>0.33693367149244802</v>
      </c>
      <c r="D14" s="72">
        <v>0.17699195651041255</v>
      </c>
      <c r="E14" s="103">
        <v>1097836.21640113</v>
      </c>
    </row>
    <row r="15" spans="1:5" s="66" customFormat="1" ht="18" customHeight="1" thickTop="1" x14ac:dyDescent="0.25">
      <c r="A15" s="54">
        <v>2016</v>
      </c>
      <c r="B15" s="55">
        <v>5876843.5102893617</v>
      </c>
      <c r="C15" s="56">
        <v>-0.19501718693804104</v>
      </c>
      <c r="D15" s="57">
        <v>-1.8479177832708804E-2</v>
      </c>
      <c r="E15" s="58">
        <v>-110643.84358330816</v>
      </c>
    </row>
    <row r="16" spans="1:5" s="66" customFormat="1" ht="18" customHeight="1" x14ac:dyDescent="0.25">
      <c r="A16" s="54">
        <v>2017</v>
      </c>
      <c r="B16" s="55">
        <v>5984743.8801876046</v>
      </c>
      <c r="C16" s="56">
        <v>1.8360259161117387E-2</v>
      </c>
      <c r="D16" s="57">
        <v>-1.2274815195579714E-2</v>
      </c>
      <c r="E16" s="58">
        <v>-74374.559090265073</v>
      </c>
    </row>
    <row r="17" spans="1:5" s="66" customFormat="1" ht="18" customHeight="1" x14ac:dyDescent="0.25">
      <c r="A17" s="54">
        <v>2018</v>
      </c>
      <c r="B17" s="55">
        <v>6132139.7166579869</v>
      </c>
      <c r="C17" s="56">
        <v>2.4628595545806764E-2</v>
      </c>
      <c r="D17" s="57">
        <v>4.5865215249403457E-2</v>
      </c>
      <c r="E17" s="58">
        <v>268917.92933075503</v>
      </c>
    </row>
    <row r="18" spans="1:5" s="66" customFormat="1" ht="18" customHeight="1" x14ac:dyDescent="0.25">
      <c r="A18" s="54">
        <v>2019</v>
      </c>
      <c r="B18" s="55">
        <v>6422858.9578590132</v>
      </c>
      <c r="C18" s="56">
        <v>4.7409102635298073E-2</v>
      </c>
      <c r="D18" s="57">
        <v>8.6522171369456169E-2</v>
      </c>
      <c r="E18" s="58">
        <v>511466.51037345454</v>
      </c>
    </row>
    <row r="19" spans="1:5" s="66" customFormat="1" ht="18" customHeight="1" x14ac:dyDescent="0.25">
      <c r="A19" s="54">
        <v>2020</v>
      </c>
      <c r="B19" s="55">
        <v>5832627.9021602757</v>
      </c>
      <c r="C19" s="56">
        <v>-9.1895378611191569E-2</v>
      </c>
      <c r="D19" s="57">
        <v>-6.2525167679630789E-2</v>
      </c>
      <c r="E19" s="58">
        <v>-389008.88324950542</v>
      </c>
    </row>
    <row r="20" spans="1:5" s="66" customFormat="1" ht="18" customHeight="1" x14ac:dyDescent="0.25">
      <c r="A20" s="54">
        <v>2021</v>
      </c>
      <c r="B20" s="55">
        <v>6147795.3712942367</v>
      </c>
      <c r="C20" s="56">
        <v>5.4035243533576027E-2</v>
      </c>
      <c r="D20" s="57">
        <v>-0.11729004433824408</v>
      </c>
      <c r="E20" s="58">
        <v>-816888.02426723763</v>
      </c>
    </row>
    <row r="21" spans="1:5" s="66" customFormat="1" ht="18" customHeight="1" x14ac:dyDescent="0.25">
      <c r="A21" s="54">
        <v>2022</v>
      </c>
      <c r="B21" s="55">
        <v>6458170.8046389259</v>
      </c>
      <c r="C21" s="56">
        <v>5.0485648041234121E-2</v>
      </c>
      <c r="D21" s="57">
        <v>-0.12140137861241973</v>
      </c>
      <c r="E21" s="58">
        <v>-892365.20512565505</v>
      </c>
    </row>
    <row r="22" spans="1:5" s="66" customFormat="1" ht="18" customHeight="1" x14ac:dyDescent="0.25">
      <c r="A22" s="54">
        <v>2023</v>
      </c>
      <c r="B22" s="55">
        <v>6777623.2307948964</v>
      </c>
      <c r="C22" s="56">
        <v>4.9464846288442388E-2</v>
      </c>
      <c r="D22" s="57">
        <v>-0.12876775145319852</v>
      </c>
      <c r="E22" s="58">
        <v>-1001729.7971719177</v>
      </c>
    </row>
    <row r="23" spans="1:5" s="66" customFormat="1" ht="18" customHeight="1" x14ac:dyDescent="0.25">
      <c r="A23" s="54">
        <v>2024</v>
      </c>
      <c r="B23" s="55">
        <v>7109443.0467922632</v>
      </c>
      <c r="C23" s="56">
        <v>4.8958138376548499E-2</v>
      </c>
      <c r="D23" s="57">
        <v>-0.13786873943550104</v>
      </c>
      <c r="E23" s="58">
        <v>-1136914.9870611923</v>
      </c>
    </row>
    <row r="24" spans="1:5" s="66" customFormat="1" ht="18" customHeight="1" x14ac:dyDescent="0.25">
      <c r="A24" s="54">
        <v>2025</v>
      </c>
      <c r="B24" s="55">
        <v>7468335.2340787221</v>
      </c>
      <c r="C24" s="56">
        <v>5.0481055256274887E-2</v>
      </c>
      <c r="D24" s="101" t="s">
        <v>233</v>
      </c>
      <c r="E24" s="102" t="s">
        <v>233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3" t="s">
        <v>102</v>
      </c>
      <c r="B26" s="3"/>
      <c r="C26" s="3"/>
    </row>
    <row r="27" spans="1:5" ht="21.75" customHeight="1" x14ac:dyDescent="0.3">
      <c r="A27" s="37" t="s">
        <v>256</v>
      </c>
      <c r="B27" s="3"/>
      <c r="C27" s="3"/>
    </row>
    <row r="28" spans="1:5" ht="21.75" customHeight="1" x14ac:dyDescent="0.3">
      <c r="A28" s="178" t="s">
        <v>240</v>
      </c>
      <c r="B28" s="3"/>
      <c r="C28" s="3"/>
    </row>
    <row r="29" spans="1:5" ht="21.75" customHeight="1" x14ac:dyDescent="0.3">
      <c r="A29" s="176"/>
      <c r="B29" s="3"/>
      <c r="C29" s="3"/>
    </row>
    <row r="30" spans="1:5" ht="21.75" customHeight="1" x14ac:dyDescent="0.3">
      <c r="A30" s="182" t="str">
        <f>Headings!F13</f>
        <v>Page 13</v>
      </c>
      <c r="B30" s="190"/>
      <c r="C30" s="190"/>
      <c r="D30" s="190"/>
      <c r="E30" s="183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189" t="str">
        <f>Headings!E14</f>
        <v>March 2016 Investment Pool Nominal Rate of Return Forecast</v>
      </c>
      <c r="B1" s="191"/>
      <c r="C1" s="191"/>
      <c r="D1" s="191"/>
    </row>
    <row r="2" spans="1:4" ht="21.75" customHeight="1" x14ac:dyDescent="0.3">
      <c r="A2" s="189" t="s">
        <v>103</v>
      </c>
      <c r="B2" s="183"/>
      <c r="C2" s="183"/>
      <c r="D2" s="183"/>
    </row>
    <row r="4" spans="1:4" ht="66" customHeight="1" x14ac:dyDescent="0.3">
      <c r="A4" s="23" t="s">
        <v>129</v>
      </c>
      <c r="B4" s="41" t="s">
        <v>98</v>
      </c>
      <c r="C4" s="41" t="s">
        <v>39</v>
      </c>
      <c r="D4" s="31" t="str">
        <f>Headings!E50</f>
        <v>% Change from September 2015 Forecast</v>
      </c>
    </row>
    <row r="5" spans="1:4" s="66" customFormat="1" ht="18" customHeight="1" x14ac:dyDescent="0.25">
      <c r="A5" s="49">
        <v>2006</v>
      </c>
      <c r="B5" s="52">
        <v>4.6829999999999899E-2</v>
      </c>
      <c r="C5" s="100" t="s">
        <v>96</v>
      </c>
      <c r="D5" s="64">
        <v>0</v>
      </c>
    </row>
    <row r="6" spans="1:4" s="66" customFormat="1" ht="18" customHeight="1" x14ac:dyDescent="0.25">
      <c r="A6" s="54">
        <v>2007</v>
      </c>
      <c r="B6" s="73">
        <v>5.0839999999999996E-2</v>
      </c>
      <c r="C6" s="56">
        <v>4.0100000000000968E-3</v>
      </c>
      <c r="D6" s="57">
        <v>0</v>
      </c>
    </row>
    <row r="7" spans="1:4" s="66" customFormat="1" ht="18" customHeight="1" x14ac:dyDescent="0.25">
      <c r="A7" s="54">
        <v>2008</v>
      </c>
      <c r="B7" s="73">
        <v>3.2959999999999996E-2</v>
      </c>
      <c r="C7" s="56">
        <v>-1.788E-2</v>
      </c>
      <c r="D7" s="57">
        <v>0</v>
      </c>
    </row>
    <row r="8" spans="1:4" s="66" customFormat="1" ht="18" customHeight="1" x14ac:dyDescent="0.25">
      <c r="A8" s="54">
        <v>2009</v>
      </c>
      <c r="B8" s="73">
        <v>1.755E-2</v>
      </c>
      <c r="C8" s="56">
        <v>-1.5409999999999997E-2</v>
      </c>
      <c r="D8" s="57">
        <v>0</v>
      </c>
    </row>
    <row r="9" spans="1:4" s="66" customFormat="1" ht="18" customHeight="1" x14ac:dyDescent="0.25">
      <c r="A9" s="54">
        <v>2010</v>
      </c>
      <c r="B9" s="73">
        <v>9.6100000000000005E-3</v>
      </c>
      <c r="C9" s="56">
        <v>-7.9399999999999991E-3</v>
      </c>
      <c r="D9" s="57">
        <v>0</v>
      </c>
    </row>
    <row r="10" spans="1:4" s="66" customFormat="1" ht="18" customHeight="1" x14ac:dyDescent="0.25">
      <c r="A10" s="54">
        <v>2011</v>
      </c>
      <c r="B10" s="73">
        <v>6.1999999999999998E-3</v>
      </c>
      <c r="C10" s="56">
        <v>-3.4100000000000007E-3</v>
      </c>
      <c r="D10" s="57">
        <v>0</v>
      </c>
    </row>
    <row r="11" spans="1:4" s="66" customFormat="1" ht="18" customHeight="1" x14ac:dyDescent="0.25">
      <c r="A11" s="54">
        <v>2012</v>
      </c>
      <c r="B11" s="73">
        <v>5.5999999999999904E-3</v>
      </c>
      <c r="C11" s="56">
        <v>-6.0000000000000938E-4</v>
      </c>
      <c r="D11" s="57">
        <v>0</v>
      </c>
    </row>
    <row r="12" spans="1:4" s="66" customFormat="1" ht="18" customHeight="1" x14ac:dyDescent="0.25">
      <c r="A12" s="54">
        <v>2013</v>
      </c>
      <c r="B12" s="73">
        <v>5.1000000000000004E-3</v>
      </c>
      <c r="C12" s="56">
        <v>-4.9999999999999004E-4</v>
      </c>
      <c r="D12" s="57">
        <v>0</v>
      </c>
    </row>
    <row r="13" spans="1:4" s="66" customFormat="1" ht="18" customHeight="1" x14ac:dyDescent="0.25">
      <c r="A13" s="54">
        <v>2014</v>
      </c>
      <c r="B13" s="73">
        <v>5.0556999999999894E-3</v>
      </c>
      <c r="C13" s="56">
        <v>-4.4300000000010997E-5</v>
      </c>
      <c r="D13" s="57">
        <v>0</v>
      </c>
    </row>
    <row r="14" spans="1:4" s="66" customFormat="1" ht="18" customHeight="1" thickBot="1" x14ac:dyDescent="0.3">
      <c r="A14" s="59">
        <v>2015</v>
      </c>
      <c r="B14" s="74">
        <v>5.9749E-3</v>
      </c>
      <c r="C14" s="61">
        <v>9.1920000000001063E-4</v>
      </c>
      <c r="D14" s="72">
        <v>4.7489999999999945E-4</v>
      </c>
    </row>
    <row r="15" spans="1:4" s="66" customFormat="1" ht="18" customHeight="1" thickTop="1" x14ac:dyDescent="0.25">
      <c r="A15" s="54">
        <v>2016</v>
      </c>
      <c r="B15" s="73">
        <v>6.9999999999999993E-3</v>
      </c>
      <c r="C15" s="56">
        <v>1.0250999999999993E-3</v>
      </c>
      <c r="D15" s="57">
        <v>0</v>
      </c>
    </row>
    <row r="16" spans="1:4" s="66" customFormat="1" ht="18" customHeight="1" x14ac:dyDescent="0.25">
      <c r="A16" s="54">
        <v>2017</v>
      </c>
      <c r="B16" s="73">
        <v>8.0000000000000002E-3</v>
      </c>
      <c r="C16" s="56">
        <v>1.0000000000000009E-3</v>
      </c>
      <c r="D16" s="57">
        <v>-2E-3</v>
      </c>
    </row>
    <row r="17" spans="1:4" s="66" customFormat="1" ht="18" customHeight="1" x14ac:dyDescent="0.25">
      <c r="A17" s="54">
        <v>2018</v>
      </c>
      <c r="B17" s="73">
        <v>1.1000000000000001E-2</v>
      </c>
      <c r="C17" s="56">
        <v>3.0000000000000009E-3</v>
      </c>
      <c r="D17" s="57">
        <v>-3.7804089678517977E-3</v>
      </c>
    </row>
    <row r="18" spans="1:4" s="66" customFormat="1" ht="18" customHeight="1" x14ac:dyDescent="0.25">
      <c r="A18" s="54">
        <v>2019</v>
      </c>
      <c r="B18" s="73">
        <v>1.5194606545021201E-2</v>
      </c>
      <c r="C18" s="56">
        <v>4.1946065450212001E-3</v>
      </c>
      <c r="D18" s="57">
        <v>-5.7837176881472968E-3</v>
      </c>
    </row>
    <row r="19" spans="1:4" s="66" customFormat="1" ht="18" customHeight="1" x14ac:dyDescent="0.25">
      <c r="A19" s="54">
        <v>2020</v>
      </c>
      <c r="B19" s="73">
        <v>2.0697163633539E-2</v>
      </c>
      <c r="C19" s="56">
        <v>5.5025570885177989E-3</v>
      </c>
      <c r="D19" s="57">
        <v>-5.4688506075371984E-3</v>
      </c>
    </row>
    <row r="20" spans="1:4" s="66" customFormat="1" ht="18" customHeight="1" x14ac:dyDescent="0.25">
      <c r="A20" s="54">
        <v>2021</v>
      </c>
      <c r="B20" s="73">
        <v>2.5007120352983102E-2</v>
      </c>
      <c r="C20" s="56">
        <v>4.3099567194441017E-3</v>
      </c>
      <c r="D20" s="57">
        <v>-5.1847728840089986E-3</v>
      </c>
    </row>
    <row r="21" spans="1:4" s="66" customFormat="1" ht="18" customHeight="1" x14ac:dyDescent="0.25">
      <c r="A21" s="54">
        <v>2022</v>
      </c>
      <c r="B21" s="73">
        <v>2.8280867211703899E-2</v>
      </c>
      <c r="C21" s="56">
        <v>3.2737468587207968E-3</v>
      </c>
      <c r="D21" s="57">
        <v>-4.9743904821700005E-3</v>
      </c>
    </row>
    <row r="22" spans="1:4" s="66" customFormat="1" ht="18" customHeight="1" x14ac:dyDescent="0.25">
      <c r="A22" s="54">
        <v>2023</v>
      </c>
      <c r="B22" s="73">
        <v>3.0846105485222201E-2</v>
      </c>
      <c r="C22" s="56">
        <v>2.5652382735183027E-3</v>
      </c>
      <c r="D22" s="57">
        <v>-4.7495673973459995E-3</v>
      </c>
    </row>
    <row r="23" spans="1:4" s="66" customFormat="1" ht="18" customHeight="1" x14ac:dyDescent="0.25">
      <c r="A23" s="54">
        <v>2024</v>
      </c>
      <c r="B23" s="73">
        <v>3.2848856618889803E-2</v>
      </c>
      <c r="C23" s="56">
        <v>2.0027511336676018E-3</v>
      </c>
      <c r="D23" s="57">
        <v>-4.5343181071235972E-3</v>
      </c>
    </row>
    <row r="24" spans="1:4" ht="18" customHeight="1" x14ac:dyDescent="0.3">
      <c r="A24" s="54">
        <v>2025</v>
      </c>
      <c r="B24" s="73">
        <v>3.4351556768526297E-2</v>
      </c>
      <c r="C24" s="56">
        <v>1.5027001496364933E-3</v>
      </c>
      <c r="D24" s="57">
        <v>3.4351556768526297E-2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22</v>
      </c>
      <c r="B26" s="3"/>
      <c r="C26" s="3"/>
    </row>
    <row r="27" spans="1:4" ht="21.75" customHeight="1" x14ac:dyDescent="0.3">
      <c r="A27" s="33"/>
      <c r="B27" s="3"/>
      <c r="C27" s="3"/>
    </row>
    <row r="28" spans="1:4" ht="21.75" customHeight="1" x14ac:dyDescent="0.3">
      <c r="A28" s="179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82" t="str">
        <f>Headings!F14</f>
        <v>Page 14</v>
      </c>
      <c r="B30" s="190"/>
      <c r="C30" s="190"/>
      <c r="D30" s="190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189" t="str">
        <f>Headings!E15</f>
        <v>March 2016 Investment Pool Real Rate of Return Forecast</v>
      </c>
      <c r="B1" s="191"/>
      <c r="C1" s="191"/>
      <c r="D1" s="191"/>
    </row>
    <row r="2" spans="1:4" ht="21.75" customHeight="1" x14ac:dyDescent="0.3">
      <c r="A2" s="189" t="s">
        <v>103</v>
      </c>
      <c r="B2" s="183"/>
      <c r="C2" s="183"/>
      <c r="D2" s="183"/>
    </row>
    <row r="4" spans="1:4" ht="66" customHeight="1" x14ac:dyDescent="0.3">
      <c r="A4" s="23" t="s">
        <v>129</v>
      </c>
      <c r="B4" s="41" t="s">
        <v>98</v>
      </c>
      <c r="C4" s="41" t="s">
        <v>39</v>
      </c>
      <c r="D4" s="31" t="str">
        <f>Headings!E50</f>
        <v>% Change from September 2015 Forecast</v>
      </c>
    </row>
    <row r="5" spans="1:4" s="66" customFormat="1" ht="18" customHeight="1" x14ac:dyDescent="0.25">
      <c r="A5" s="49">
        <v>2006</v>
      </c>
      <c r="B5" s="52">
        <v>9.5152504816955474E-3</v>
      </c>
      <c r="C5" s="100" t="s">
        <v>96</v>
      </c>
      <c r="D5" s="64">
        <v>0</v>
      </c>
    </row>
    <row r="6" spans="1:4" s="66" customFormat="1" ht="18" customHeight="1" x14ac:dyDescent="0.25">
      <c r="A6" s="54">
        <v>2007</v>
      </c>
      <c r="B6" s="73">
        <v>1.1585042846014026E-2</v>
      </c>
      <c r="C6" s="56">
        <v>2.069792364318479E-3</v>
      </c>
      <c r="D6" s="57">
        <v>0</v>
      </c>
    </row>
    <row r="7" spans="1:4" s="66" customFormat="1" ht="18" customHeight="1" x14ac:dyDescent="0.25">
      <c r="A7" s="54">
        <v>2008</v>
      </c>
      <c r="B7" s="73">
        <v>-8.69965708284548E-3</v>
      </c>
      <c r="C7" s="56">
        <v>-2.0284699928859506E-2</v>
      </c>
      <c r="D7" s="57">
        <v>0</v>
      </c>
    </row>
    <row r="8" spans="1:4" s="66" customFormat="1" ht="18" customHeight="1" x14ac:dyDescent="0.25">
      <c r="A8" s="54">
        <v>2009</v>
      </c>
      <c r="B8" s="73">
        <v>1.1657044481214518E-2</v>
      </c>
      <c r="C8" s="56">
        <v>2.0356701564059998E-2</v>
      </c>
      <c r="D8" s="57">
        <v>0</v>
      </c>
    </row>
    <row r="9" spans="1:4" s="66" customFormat="1" ht="18" customHeight="1" x14ac:dyDescent="0.25">
      <c r="A9" s="54">
        <v>2010</v>
      </c>
      <c r="B9" s="73">
        <v>6.6483265032442063E-3</v>
      </c>
      <c r="C9" s="56">
        <v>-5.0087179779703117E-3</v>
      </c>
      <c r="D9" s="57">
        <v>0</v>
      </c>
    </row>
    <row r="10" spans="1:4" s="66" customFormat="1" ht="18" customHeight="1" x14ac:dyDescent="0.25">
      <c r="A10" s="54">
        <v>2011</v>
      </c>
      <c r="B10" s="73">
        <v>-2.0048131806757796E-2</v>
      </c>
      <c r="C10" s="56">
        <v>-2.6696458310002003E-2</v>
      </c>
      <c r="D10" s="57">
        <v>0</v>
      </c>
    </row>
    <row r="11" spans="1:4" s="66" customFormat="1" ht="18" customHeight="1" x14ac:dyDescent="0.25">
      <c r="A11" s="54">
        <v>2012</v>
      </c>
      <c r="B11" s="73">
        <v>-1.9251061119654134E-2</v>
      </c>
      <c r="C11" s="56">
        <v>7.9707068710366258E-4</v>
      </c>
      <c r="D11" s="57">
        <v>0</v>
      </c>
    </row>
    <row r="12" spans="1:4" s="66" customFormat="1" ht="18" customHeight="1" x14ac:dyDescent="0.25">
      <c r="A12" s="54">
        <v>2013</v>
      </c>
      <c r="B12" s="73">
        <v>-6.9663760592472146E-3</v>
      </c>
      <c r="C12" s="56">
        <v>1.2284685060406919E-2</v>
      </c>
      <c r="D12" s="57">
        <v>0</v>
      </c>
    </row>
    <row r="13" spans="1:4" s="66" customFormat="1" ht="18" customHeight="1" x14ac:dyDescent="0.25">
      <c r="A13" s="54">
        <v>2014</v>
      </c>
      <c r="B13" s="73">
        <v>-1.3144281885471898E-2</v>
      </c>
      <c r="C13" s="56">
        <v>-6.1779058262246833E-3</v>
      </c>
      <c r="D13" s="57">
        <v>0</v>
      </c>
    </row>
    <row r="14" spans="1:4" s="66" customFormat="1" ht="18" customHeight="1" thickBot="1" x14ac:dyDescent="0.3">
      <c r="A14" s="59">
        <v>2015</v>
      </c>
      <c r="B14" s="74">
        <v>-7.5234077565325963E-3</v>
      </c>
      <c r="C14" s="61">
        <v>5.6208741289393016E-3</v>
      </c>
      <c r="D14" s="72">
        <v>-2.0367818878745947E-3</v>
      </c>
    </row>
    <row r="15" spans="1:4" s="66" customFormat="1" ht="18" customHeight="1" thickTop="1" x14ac:dyDescent="0.25">
      <c r="A15" s="54">
        <v>2016</v>
      </c>
      <c r="B15" s="73">
        <v>-1.1567576008481573E-2</v>
      </c>
      <c r="C15" s="56">
        <v>-4.0441682519489763E-3</v>
      </c>
      <c r="D15" s="57">
        <v>2.2153964025475315E-3</v>
      </c>
    </row>
    <row r="16" spans="1:4" s="66" customFormat="1" ht="18" customHeight="1" x14ac:dyDescent="0.25">
      <c r="A16" s="54">
        <v>2017</v>
      </c>
      <c r="B16" s="73">
        <v>-1.4992758363887249E-2</v>
      </c>
      <c r="C16" s="56">
        <v>-3.4251823554056759E-3</v>
      </c>
      <c r="D16" s="57">
        <v>-1.0750776991673705E-3</v>
      </c>
    </row>
    <row r="17" spans="1:4" s="66" customFormat="1" ht="18" customHeight="1" x14ac:dyDescent="0.25">
      <c r="A17" s="54">
        <v>2018</v>
      </c>
      <c r="B17" s="73">
        <v>-1.398177817810764E-2</v>
      </c>
      <c r="C17" s="56">
        <v>1.0109801857796086E-3</v>
      </c>
      <c r="D17" s="57">
        <v>-4.2328264141241467E-3</v>
      </c>
    </row>
    <row r="18" spans="1:4" s="66" customFormat="1" ht="18" customHeight="1" x14ac:dyDescent="0.25">
      <c r="A18" s="54">
        <v>2019</v>
      </c>
      <c r="B18" s="73">
        <v>-9.6271257100403185E-3</v>
      </c>
      <c r="C18" s="56">
        <v>4.3546524680673215E-3</v>
      </c>
      <c r="D18" s="57">
        <v>-6.2642455020479604E-3</v>
      </c>
    </row>
    <row r="19" spans="1:4" s="66" customFormat="1" ht="18" customHeight="1" x14ac:dyDescent="0.25">
      <c r="A19" s="54">
        <v>2020</v>
      </c>
      <c r="B19" s="73">
        <v>-6.0302240274998642E-3</v>
      </c>
      <c r="C19" s="56">
        <v>3.5969016825404543E-3</v>
      </c>
      <c r="D19" s="57">
        <v>-6.872796670244874E-3</v>
      </c>
    </row>
    <row r="20" spans="1:4" s="66" customFormat="1" ht="18" customHeight="1" x14ac:dyDescent="0.25">
      <c r="A20" s="54">
        <v>2021</v>
      </c>
      <c r="B20" s="73">
        <v>-2.0906002036009674E-3</v>
      </c>
      <c r="C20" s="56">
        <v>3.9396238238988968E-3</v>
      </c>
      <c r="D20" s="57">
        <v>-6.8472572149005373E-3</v>
      </c>
    </row>
    <row r="21" spans="1:4" s="66" customFormat="1" ht="18" customHeight="1" x14ac:dyDescent="0.25">
      <c r="A21" s="54">
        <v>2022</v>
      </c>
      <c r="B21" s="73">
        <v>1.2090791281273994E-3</v>
      </c>
      <c r="C21" s="56">
        <v>3.2996793317283668E-3</v>
      </c>
      <c r="D21" s="57">
        <v>-5.3162235331702945E-3</v>
      </c>
    </row>
    <row r="22" spans="1:4" s="66" customFormat="1" ht="18" customHeight="1" x14ac:dyDescent="0.25">
      <c r="A22" s="54">
        <v>2023</v>
      </c>
      <c r="B22" s="73">
        <v>4.0190499362897647E-3</v>
      </c>
      <c r="C22" s="56">
        <v>2.8099708081623653E-3</v>
      </c>
      <c r="D22" s="57">
        <v>-4.7991132579052742E-3</v>
      </c>
    </row>
    <row r="23" spans="1:4" s="66" customFormat="1" ht="18" customHeight="1" x14ac:dyDescent="0.25">
      <c r="A23" s="54">
        <v>2024</v>
      </c>
      <c r="B23" s="73">
        <v>6.0799379689853161E-3</v>
      </c>
      <c r="C23" s="56">
        <v>2.0608880326955514E-3</v>
      </c>
      <c r="D23" s="57">
        <v>-4.6477080859870235E-3</v>
      </c>
    </row>
    <row r="24" spans="1:4" ht="18" customHeight="1" x14ac:dyDescent="0.3">
      <c r="A24" s="54">
        <v>2025</v>
      </c>
      <c r="B24" s="73">
        <v>7.7671040013715942E-3</v>
      </c>
      <c r="C24" s="56">
        <v>1.687166032386278E-3</v>
      </c>
      <c r="D24" s="57">
        <v>7.7671040013715942E-3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46</v>
      </c>
      <c r="B26" s="3"/>
      <c r="C26" s="3"/>
    </row>
    <row r="27" spans="1:4" ht="21.75" customHeight="1" x14ac:dyDescent="0.3">
      <c r="A27" s="37" t="s">
        <v>257</v>
      </c>
      <c r="B27" s="3"/>
      <c r="C27" s="3"/>
    </row>
    <row r="28" spans="1:4" ht="21.75" customHeight="1" x14ac:dyDescent="0.3">
      <c r="A28" s="179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82" t="str">
        <f>Headings!F15</f>
        <v>Page 15</v>
      </c>
      <c r="B30" s="190"/>
      <c r="C30" s="190"/>
      <c r="D30" s="190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189" t="str">
        <f>Headings!E16</f>
        <v>March 2016 National CPI-U Forecast</v>
      </c>
      <c r="B1" s="191"/>
      <c r="C1" s="191"/>
      <c r="D1" s="191"/>
    </row>
    <row r="2" spans="1:4" ht="21.75" customHeight="1" x14ac:dyDescent="0.3">
      <c r="A2" s="189" t="s">
        <v>103</v>
      </c>
      <c r="B2" s="183"/>
      <c r="C2" s="183"/>
      <c r="D2" s="183"/>
    </row>
    <row r="4" spans="1:4" ht="66" customHeight="1" x14ac:dyDescent="0.3">
      <c r="A4" s="23" t="s">
        <v>129</v>
      </c>
      <c r="B4" s="41" t="s">
        <v>98</v>
      </c>
      <c r="C4" s="41" t="s">
        <v>39</v>
      </c>
      <c r="D4" s="31" t="str">
        <f>Headings!E50</f>
        <v>% Change from September 2015 Forecast</v>
      </c>
    </row>
    <row r="5" spans="1:4" s="66" customFormat="1" ht="18" customHeight="1" x14ac:dyDescent="0.25">
      <c r="A5" s="49">
        <v>2006</v>
      </c>
      <c r="B5" s="52">
        <v>3.2258064516128997E-2</v>
      </c>
      <c r="C5" s="100" t="s">
        <v>96</v>
      </c>
      <c r="D5" s="64">
        <v>0</v>
      </c>
    </row>
    <row r="6" spans="1:4" s="66" customFormat="1" ht="18" customHeight="1" x14ac:dyDescent="0.25">
      <c r="A6" s="54">
        <v>2007</v>
      </c>
      <c r="B6" s="73">
        <v>2.84821428571429E-2</v>
      </c>
      <c r="C6" s="56">
        <v>-3.7759216589860964E-3</v>
      </c>
      <c r="D6" s="57">
        <v>0</v>
      </c>
    </row>
    <row r="7" spans="1:4" s="66" customFormat="1" ht="18" customHeight="1" x14ac:dyDescent="0.25">
      <c r="A7" s="54">
        <v>2008</v>
      </c>
      <c r="B7" s="73">
        <v>3.8395501152684801E-2</v>
      </c>
      <c r="C7" s="56">
        <v>9.9133582955419006E-3</v>
      </c>
      <c r="D7" s="57">
        <v>0</v>
      </c>
    </row>
    <row r="8" spans="1:4" s="66" customFormat="1" ht="18" customHeight="1" x14ac:dyDescent="0.25">
      <c r="A8" s="54">
        <v>2009</v>
      </c>
      <c r="B8" s="73">
        <v>-3.5577767146764898E-3</v>
      </c>
      <c r="C8" s="56">
        <v>-4.1953277867361291E-2</v>
      </c>
      <c r="D8" s="57">
        <v>0</v>
      </c>
    </row>
    <row r="9" spans="1:4" s="66" customFormat="1" ht="18" customHeight="1" x14ac:dyDescent="0.25">
      <c r="A9" s="54">
        <v>2010</v>
      </c>
      <c r="B9" s="73">
        <v>1.64027650242148E-2</v>
      </c>
      <c r="C9" s="56">
        <v>1.996054173889129E-2</v>
      </c>
      <c r="D9" s="57">
        <v>0</v>
      </c>
    </row>
    <row r="10" spans="1:4" s="66" customFormat="1" ht="18" customHeight="1" x14ac:dyDescent="0.25">
      <c r="A10" s="54">
        <v>2011</v>
      </c>
      <c r="B10" s="73">
        <v>3.1565285981582696E-2</v>
      </c>
      <c r="C10" s="56">
        <v>1.5162520957367896E-2</v>
      </c>
      <c r="D10" s="57">
        <v>0</v>
      </c>
    </row>
    <row r="11" spans="1:4" s="66" customFormat="1" ht="18" customHeight="1" x14ac:dyDescent="0.25">
      <c r="A11" s="54">
        <v>2012</v>
      </c>
      <c r="B11" s="73">
        <v>2.0694499397614301E-2</v>
      </c>
      <c r="C11" s="56">
        <v>-1.0870786583968395E-2</v>
      </c>
      <c r="D11" s="57">
        <v>0</v>
      </c>
    </row>
    <row r="12" spans="1:4" s="66" customFormat="1" ht="18" customHeight="1" x14ac:dyDescent="0.25">
      <c r="A12" s="54">
        <v>2013</v>
      </c>
      <c r="B12" s="73">
        <v>1.46475953204352E-2</v>
      </c>
      <c r="C12" s="56">
        <v>-6.0469040771791004E-3</v>
      </c>
      <c r="D12" s="57">
        <v>0</v>
      </c>
    </row>
    <row r="13" spans="1:4" s="66" customFormat="1" ht="18" customHeight="1" x14ac:dyDescent="0.25">
      <c r="A13" s="54">
        <v>2014</v>
      </c>
      <c r="B13" s="73">
        <v>1.62218778572869E-2</v>
      </c>
      <c r="C13" s="56">
        <v>1.5742825368517E-3</v>
      </c>
      <c r="D13" s="57">
        <v>0</v>
      </c>
    </row>
    <row r="14" spans="1:4" s="66" customFormat="1" ht="18" customHeight="1" thickBot="1" x14ac:dyDescent="0.3">
      <c r="A14" s="59">
        <v>2015</v>
      </c>
      <c r="B14" s="74">
        <v>1.1869762097864701E-3</v>
      </c>
      <c r="C14" s="61">
        <v>-1.503490164750043E-2</v>
      </c>
      <c r="D14" s="72">
        <v>-2.8096265891555598E-3</v>
      </c>
    </row>
    <row r="15" spans="1:4" s="66" customFormat="1" ht="18" customHeight="1" thickTop="1" x14ac:dyDescent="0.25">
      <c r="A15" s="54">
        <v>2016</v>
      </c>
      <c r="B15" s="73">
        <v>1.3549410806757801E-2</v>
      </c>
      <c r="C15" s="56">
        <v>1.236243459697133E-2</v>
      </c>
      <c r="D15" s="57">
        <v>-7.8472639076588996E-3</v>
      </c>
    </row>
    <row r="16" spans="1:4" s="66" customFormat="1" ht="18" customHeight="1" x14ac:dyDescent="0.25">
      <c r="A16" s="54">
        <v>2017</v>
      </c>
      <c r="B16" s="73">
        <v>2.2877611255680202E-2</v>
      </c>
      <c r="C16" s="56">
        <v>9.328200448922401E-3</v>
      </c>
      <c r="D16" s="57">
        <v>-3.1422991067409783E-4</v>
      </c>
    </row>
    <row r="17" spans="1:4" s="66" customFormat="1" ht="18" customHeight="1" x14ac:dyDescent="0.25">
      <c r="A17" s="54">
        <v>2018</v>
      </c>
      <c r="B17" s="73">
        <v>2.6289862784977198E-2</v>
      </c>
      <c r="C17" s="56">
        <v>3.4122515292969967E-3</v>
      </c>
      <c r="D17" s="57">
        <v>8.8842817706569557E-4</v>
      </c>
    </row>
    <row r="18" spans="1:4" s="66" customFormat="1" ht="18" customHeight="1" x14ac:dyDescent="0.25">
      <c r="A18" s="54">
        <v>2019</v>
      </c>
      <c r="B18" s="73">
        <v>2.6752665610838701E-2</v>
      </c>
      <c r="C18" s="56">
        <v>4.6280282586150245E-4</v>
      </c>
      <c r="D18" s="57">
        <v>1.8495515950790013E-3</v>
      </c>
    </row>
    <row r="19" spans="1:4" s="66" customFormat="1" ht="18" customHeight="1" x14ac:dyDescent="0.25">
      <c r="A19" s="54">
        <v>2020</v>
      </c>
      <c r="B19" s="73">
        <v>2.7867505991573699E-2</v>
      </c>
      <c r="C19" s="56">
        <v>1.114840380734998E-3</v>
      </c>
      <c r="D19" s="57">
        <v>4.5431369702499981E-3</v>
      </c>
    </row>
    <row r="20" spans="1:4" s="66" customFormat="1" ht="18" customHeight="1" x14ac:dyDescent="0.25">
      <c r="A20" s="54">
        <v>2021</v>
      </c>
      <c r="B20" s="73">
        <v>2.8354870898836003E-2</v>
      </c>
      <c r="C20" s="56">
        <v>4.8736490726230403E-4</v>
      </c>
      <c r="D20" s="57">
        <v>3.1553626406747061E-3</v>
      </c>
    </row>
    <row r="21" spans="1:4" s="66" customFormat="1" ht="18" customHeight="1" x14ac:dyDescent="0.25">
      <c r="A21" s="54">
        <v>2022</v>
      </c>
      <c r="B21" s="73">
        <v>2.79444221135857E-2</v>
      </c>
      <c r="C21" s="56">
        <v>-4.1044878525030304E-4</v>
      </c>
      <c r="D21" s="57">
        <v>4.0465853968840032E-4</v>
      </c>
    </row>
    <row r="22" spans="1:4" s="66" customFormat="1" ht="18" customHeight="1" x14ac:dyDescent="0.25">
      <c r="A22" s="54">
        <v>2023</v>
      </c>
      <c r="B22" s="73">
        <v>2.7198887003192999E-2</v>
      </c>
      <c r="C22" s="56">
        <v>-7.4553511039270048E-4</v>
      </c>
      <c r="D22" s="57">
        <v>-8.5474439284099687E-4</v>
      </c>
    </row>
    <row r="23" spans="1:4" s="66" customFormat="1" ht="18" customHeight="1" x14ac:dyDescent="0.25">
      <c r="A23" s="54">
        <v>2024</v>
      </c>
      <c r="B23" s="73">
        <v>2.7146278324103199E-2</v>
      </c>
      <c r="C23" s="56">
        <v>-5.260867908980088E-5</v>
      </c>
      <c r="D23" s="57">
        <v>-9.1916471800099903E-5</v>
      </c>
    </row>
    <row r="24" spans="1:4" ht="18" customHeight="1" x14ac:dyDescent="0.3">
      <c r="A24" s="54">
        <v>2025</v>
      </c>
      <c r="B24" s="73">
        <v>2.61993599688445E-2</v>
      </c>
      <c r="C24" s="56">
        <v>-9.4691835525869891E-4</v>
      </c>
      <c r="D24" s="57">
        <v>2.61993599688445E-2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156</v>
      </c>
      <c r="B26" s="3"/>
      <c r="C26" s="3"/>
    </row>
    <row r="27" spans="1:4" ht="21.75" customHeight="1" x14ac:dyDescent="0.3">
      <c r="A27" s="179"/>
      <c r="B27" s="3"/>
      <c r="C27" s="3"/>
    </row>
    <row r="28" spans="1:4" ht="21.75" customHeight="1" x14ac:dyDescent="0.3">
      <c r="A28" s="179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82" t="str">
        <f>Headings!F16</f>
        <v>Page 16</v>
      </c>
      <c r="B30" s="190"/>
      <c r="C30" s="190"/>
      <c r="D30" s="190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5" ht="23.25" x14ac:dyDescent="0.3">
      <c r="A1" s="189" t="str">
        <f>Headings!E17</f>
        <v>March 2016 National CPI-W Forecast</v>
      </c>
      <c r="B1" s="191"/>
      <c r="C1" s="191"/>
      <c r="D1" s="191"/>
    </row>
    <row r="2" spans="1:5" ht="21.75" customHeight="1" x14ac:dyDescent="0.3">
      <c r="A2" s="189" t="s">
        <v>103</v>
      </c>
      <c r="B2" s="183"/>
      <c r="C2" s="183"/>
      <c r="D2" s="183"/>
    </row>
    <row r="4" spans="1:5" ht="66" customHeight="1" x14ac:dyDescent="0.3">
      <c r="A4" s="23" t="s">
        <v>129</v>
      </c>
      <c r="B4" s="41" t="s">
        <v>98</v>
      </c>
      <c r="C4" s="41" t="s">
        <v>39</v>
      </c>
      <c r="D4" s="31" t="str">
        <f>Headings!E50</f>
        <v>% Change from September 2015 Forecast</v>
      </c>
    </row>
    <row r="5" spans="1:5" s="66" customFormat="1" ht="18" customHeight="1" x14ac:dyDescent="0.25">
      <c r="A5" s="49">
        <v>2006</v>
      </c>
      <c r="B5" s="52">
        <v>3.1937172774869099E-2</v>
      </c>
      <c r="C5" s="100" t="s">
        <v>96</v>
      </c>
      <c r="D5" s="112">
        <v>0</v>
      </c>
    </row>
    <row r="6" spans="1:5" s="66" customFormat="1" ht="18" customHeight="1" x14ac:dyDescent="0.25">
      <c r="A6" s="54">
        <v>2007</v>
      </c>
      <c r="B6" s="73">
        <v>2.8751902587519099E-2</v>
      </c>
      <c r="C6" s="56">
        <v>-3.1852701873500006E-3</v>
      </c>
      <c r="D6" s="101">
        <v>0</v>
      </c>
    </row>
    <row r="7" spans="1:5" s="66" customFormat="1" ht="18" customHeight="1" x14ac:dyDescent="0.25">
      <c r="A7" s="54">
        <v>2008</v>
      </c>
      <c r="B7" s="73">
        <v>4.0864637736909896E-2</v>
      </c>
      <c r="C7" s="56">
        <v>1.2112735149390798E-2</v>
      </c>
      <c r="D7" s="101">
        <v>0</v>
      </c>
    </row>
    <row r="8" spans="1:5" s="66" customFormat="1" ht="18" customHeight="1" x14ac:dyDescent="0.25">
      <c r="A8" s="54">
        <v>2009</v>
      </c>
      <c r="B8" s="73">
        <v>-6.7423822452180506E-3</v>
      </c>
      <c r="C8" s="56">
        <v>-4.7607019982127949E-2</v>
      </c>
      <c r="D8" s="101">
        <v>0</v>
      </c>
    </row>
    <row r="9" spans="1:5" s="66" customFormat="1" ht="18" customHeight="1" x14ac:dyDescent="0.25">
      <c r="A9" s="54">
        <v>2010</v>
      </c>
      <c r="B9" s="73">
        <v>2.0688832705242501E-2</v>
      </c>
      <c r="C9" s="56">
        <v>2.7431214950460553E-2</v>
      </c>
      <c r="D9" s="101">
        <v>0</v>
      </c>
    </row>
    <row r="10" spans="1:5" s="66" customFormat="1" ht="18" customHeight="1" x14ac:dyDescent="0.25">
      <c r="A10" s="54">
        <v>2011</v>
      </c>
      <c r="B10" s="73">
        <v>3.5556884940200997E-2</v>
      </c>
      <c r="C10" s="56">
        <v>1.4868052234958497E-2</v>
      </c>
      <c r="D10" s="101">
        <v>0</v>
      </c>
    </row>
    <row r="11" spans="1:5" s="66" customFormat="1" ht="18" customHeight="1" x14ac:dyDescent="0.25">
      <c r="A11" s="54">
        <v>2012</v>
      </c>
      <c r="B11" s="73">
        <v>2.10041746586935E-2</v>
      </c>
      <c r="C11" s="56">
        <v>-1.4552710281507498E-2</v>
      </c>
      <c r="D11" s="101">
        <v>0</v>
      </c>
    </row>
    <row r="12" spans="1:5" s="66" customFormat="1" ht="18" customHeight="1" x14ac:dyDescent="0.25">
      <c r="A12" s="54">
        <v>2013</v>
      </c>
      <c r="B12" s="73">
        <v>1.3680827833743602E-2</v>
      </c>
      <c r="C12" s="56">
        <v>-7.323346824949898E-3</v>
      </c>
      <c r="D12" s="101">
        <v>0</v>
      </c>
    </row>
    <row r="13" spans="1:5" s="66" customFormat="1" ht="18" customHeight="1" x14ac:dyDescent="0.25">
      <c r="A13" s="54">
        <v>2014</v>
      </c>
      <c r="B13" s="73">
        <v>1.50311349880516E-2</v>
      </c>
      <c r="C13" s="56">
        <v>1.3503071543079989E-3</v>
      </c>
      <c r="D13" s="101">
        <v>0</v>
      </c>
      <c r="E13" s="75"/>
    </row>
    <row r="14" spans="1:5" s="66" customFormat="1" ht="18" customHeight="1" thickBot="1" x14ac:dyDescent="0.3">
      <c r="A14" s="59">
        <v>2015</v>
      </c>
      <c r="B14" s="74">
        <v>-4.1285211645779498E-3</v>
      </c>
      <c r="C14" s="61">
        <v>-1.9159656152629552E-2</v>
      </c>
      <c r="D14" s="114">
        <v>-5.4086423764419496E-3</v>
      </c>
    </row>
    <row r="15" spans="1:5" s="66" customFormat="1" ht="18" customHeight="1" thickTop="1" x14ac:dyDescent="0.25">
      <c r="A15" s="54">
        <v>2016</v>
      </c>
      <c r="B15" s="73">
        <v>1.1076376914524899E-2</v>
      </c>
      <c r="C15" s="56">
        <v>1.5204898079102849E-2</v>
      </c>
      <c r="D15" s="101">
        <v>-9.2771043090057008E-3</v>
      </c>
    </row>
    <row r="16" spans="1:5" s="66" customFormat="1" ht="18" customHeight="1" x14ac:dyDescent="0.25">
      <c r="A16" s="54">
        <v>2017</v>
      </c>
      <c r="B16" s="73">
        <v>2.3192468044770102E-2</v>
      </c>
      <c r="C16" s="56">
        <v>1.2116091130245202E-2</v>
      </c>
      <c r="D16" s="101">
        <v>-4.0019003747899726E-4</v>
      </c>
    </row>
    <row r="17" spans="1:4" s="66" customFormat="1" ht="18" customHeight="1" x14ac:dyDescent="0.25">
      <c r="A17" s="54">
        <v>2018</v>
      </c>
      <c r="B17" s="73">
        <v>2.53103648284441E-2</v>
      </c>
      <c r="C17" s="56">
        <v>2.1178967836739983E-3</v>
      </c>
      <c r="D17" s="101">
        <v>9.9595047461829844E-4</v>
      </c>
    </row>
    <row r="18" spans="1:4" s="66" customFormat="1" ht="18" customHeight="1" x14ac:dyDescent="0.25">
      <c r="A18" s="54">
        <v>2019</v>
      </c>
      <c r="B18" s="73">
        <v>2.60304739835273E-2</v>
      </c>
      <c r="C18" s="56">
        <v>7.2010915508319978E-4</v>
      </c>
      <c r="D18" s="101">
        <v>1.6640010435247966E-3</v>
      </c>
    </row>
    <row r="19" spans="1:4" s="66" customFormat="1" ht="18" customHeight="1" x14ac:dyDescent="0.25">
      <c r="A19" s="54">
        <v>2020</v>
      </c>
      <c r="B19" s="73">
        <v>2.7189575820507402E-2</v>
      </c>
      <c r="C19" s="56">
        <v>1.1591018369801025E-3</v>
      </c>
      <c r="D19" s="101">
        <v>4.2813366747255013E-3</v>
      </c>
    </row>
    <row r="20" spans="1:4" s="66" customFormat="1" ht="18" customHeight="1" x14ac:dyDescent="0.25">
      <c r="A20" s="54">
        <v>2021</v>
      </c>
      <c r="B20" s="73">
        <v>2.7507203303291303E-2</v>
      </c>
      <c r="C20" s="56">
        <v>3.1762748278390054E-4</v>
      </c>
      <c r="D20" s="101">
        <v>2.8254962075296014E-3</v>
      </c>
    </row>
    <row r="21" spans="1:4" s="66" customFormat="1" ht="18" customHeight="1" x14ac:dyDescent="0.25">
      <c r="A21" s="54">
        <v>2022</v>
      </c>
      <c r="B21" s="73">
        <v>2.71777538265979E-2</v>
      </c>
      <c r="C21" s="56">
        <v>-3.2944947669340252E-4</v>
      </c>
      <c r="D21" s="101">
        <v>6.0603873804049996E-4</v>
      </c>
    </row>
    <row r="22" spans="1:4" s="66" customFormat="1" ht="18" customHeight="1" x14ac:dyDescent="0.25">
      <c r="A22" s="54">
        <v>2023</v>
      </c>
      <c r="B22" s="73">
        <v>2.6589851189050103E-2</v>
      </c>
      <c r="C22" s="56">
        <v>-5.8790263754779706E-4</v>
      </c>
      <c r="D22" s="101">
        <v>-2.6378336783219533E-4</v>
      </c>
    </row>
    <row r="23" spans="1:4" s="66" customFormat="1" ht="18" customHeight="1" x14ac:dyDescent="0.25">
      <c r="A23" s="54">
        <v>2024</v>
      </c>
      <c r="B23" s="73">
        <v>2.6571822155397398E-2</v>
      </c>
      <c r="C23" s="56">
        <v>-1.802903365270489E-5</v>
      </c>
      <c r="D23" s="101">
        <v>3.3083483975479902E-4</v>
      </c>
    </row>
    <row r="24" spans="1:4" ht="18" customHeight="1" x14ac:dyDescent="0.3">
      <c r="A24" s="54">
        <v>2025</v>
      </c>
      <c r="B24" s="73">
        <v>2.5812887348256999E-2</v>
      </c>
      <c r="C24" s="56">
        <v>-7.5893480714039896E-4</v>
      </c>
      <c r="D24" s="101">
        <v>2.5812887348256999E-2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7" t="s">
        <v>196</v>
      </c>
      <c r="B26" s="3"/>
      <c r="C26" s="3"/>
    </row>
    <row r="27" spans="1:4" ht="21.75" customHeight="1" x14ac:dyDescent="0.3">
      <c r="A27" s="37"/>
      <c r="B27" s="3"/>
      <c r="C27" s="3"/>
    </row>
    <row r="28" spans="1:4" ht="21.75" customHeight="1" x14ac:dyDescent="0.3">
      <c r="A28" s="179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82" t="str">
        <f>Headings!F17</f>
        <v>Page 17</v>
      </c>
      <c r="B30" s="190"/>
      <c r="C30" s="190"/>
      <c r="D30" s="190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189" t="str">
        <f>Headings!E18</f>
        <v>March 2016 Seattle Annual CPI-U Forecast</v>
      </c>
      <c r="B1" s="191"/>
      <c r="C1" s="191"/>
      <c r="D1" s="191"/>
    </row>
    <row r="2" spans="1:4" ht="21.75" customHeight="1" x14ac:dyDescent="0.3">
      <c r="A2" s="189" t="s">
        <v>103</v>
      </c>
      <c r="B2" s="183"/>
      <c r="C2" s="183"/>
      <c r="D2" s="183"/>
    </row>
    <row r="4" spans="1:4" ht="66" customHeight="1" x14ac:dyDescent="0.3">
      <c r="A4" s="23" t="s">
        <v>129</v>
      </c>
      <c r="B4" s="41" t="s">
        <v>98</v>
      </c>
      <c r="C4" s="41" t="s">
        <v>39</v>
      </c>
      <c r="D4" s="31" t="str">
        <f>Headings!E50</f>
        <v>% Change from September 2015 Forecast</v>
      </c>
    </row>
    <row r="5" spans="1:4" s="66" customFormat="1" ht="18" customHeight="1" x14ac:dyDescent="0.25">
      <c r="A5" s="49">
        <v>2006</v>
      </c>
      <c r="B5" s="52">
        <v>3.6963036963036905E-2</v>
      </c>
      <c r="C5" s="100" t="s">
        <v>96</v>
      </c>
      <c r="D5" s="64">
        <v>0</v>
      </c>
    </row>
    <row r="6" spans="1:4" s="66" customFormat="1" ht="18" customHeight="1" x14ac:dyDescent="0.25">
      <c r="A6" s="54">
        <v>2007</v>
      </c>
      <c r="B6" s="73">
        <v>3.8805394990366102E-2</v>
      </c>
      <c r="C6" s="56">
        <v>1.8423580273291967E-3</v>
      </c>
      <c r="D6" s="57">
        <v>0</v>
      </c>
    </row>
    <row r="7" spans="1:4" s="66" customFormat="1" ht="18" customHeight="1" x14ac:dyDescent="0.25">
      <c r="A7" s="54">
        <v>2008</v>
      </c>
      <c r="B7" s="73">
        <v>4.20252624550208E-2</v>
      </c>
      <c r="C7" s="56">
        <v>3.2198674646546979E-3</v>
      </c>
      <c r="D7" s="57">
        <v>0</v>
      </c>
    </row>
    <row r="8" spans="1:4" s="66" customFormat="1" ht="18" customHeight="1" x14ac:dyDescent="0.25">
      <c r="A8" s="54">
        <v>2009</v>
      </c>
      <c r="B8" s="73">
        <v>5.8250526212737493E-3</v>
      </c>
      <c r="C8" s="56">
        <v>-3.6200209833747048E-2</v>
      </c>
      <c r="D8" s="57">
        <v>0</v>
      </c>
    </row>
    <row r="9" spans="1:4" s="66" customFormat="1" ht="18" customHeight="1" x14ac:dyDescent="0.25">
      <c r="A9" s="54">
        <v>2010</v>
      </c>
      <c r="B9" s="73">
        <v>2.9421133664857503E-3</v>
      </c>
      <c r="C9" s="56">
        <v>-2.882939254787999E-3</v>
      </c>
      <c r="D9" s="57">
        <v>0</v>
      </c>
    </row>
    <row r="10" spans="1:4" s="66" customFormat="1" ht="18" customHeight="1" x14ac:dyDescent="0.25">
      <c r="A10" s="54">
        <v>2011</v>
      </c>
      <c r="B10" s="73">
        <v>2.67851234930058E-2</v>
      </c>
      <c r="C10" s="56">
        <v>2.3843010126520049E-2</v>
      </c>
      <c r="D10" s="57">
        <v>0</v>
      </c>
    </row>
    <row r="11" spans="1:4" s="66" customFormat="1" ht="18" customHeight="1" x14ac:dyDescent="0.25">
      <c r="A11" s="54">
        <v>2012</v>
      </c>
      <c r="B11" s="73">
        <v>2.53388610830667E-2</v>
      </c>
      <c r="C11" s="56">
        <v>-1.4462624099391003E-3</v>
      </c>
      <c r="D11" s="57">
        <v>0</v>
      </c>
    </row>
    <row r="12" spans="1:4" s="66" customFormat="1" ht="18" customHeight="1" x14ac:dyDescent="0.25">
      <c r="A12" s="54">
        <v>2013</v>
      </c>
      <c r="B12" s="73">
        <v>1.2151024666579899E-2</v>
      </c>
      <c r="C12" s="56">
        <v>-1.3187836416486801E-2</v>
      </c>
      <c r="D12" s="57">
        <v>0</v>
      </c>
    </row>
    <row r="13" spans="1:4" s="66" customFormat="1" ht="18" customHeight="1" x14ac:dyDescent="0.25">
      <c r="A13" s="54">
        <v>2014</v>
      </c>
      <c r="B13" s="73">
        <v>1.8442393909663398E-2</v>
      </c>
      <c r="C13" s="57">
        <v>6.2913692430834993E-3</v>
      </c>
      <c r="D13" s="57">
        <v>0</v>
      </c>
    </row>
    <row r="14" spans="1:4" s="66" customFormat="1" ht="18" customHeight="1" thickBot="1" x14ac:dyDescent="0.3">
      <c r="A14" s="59">
        <v>2015</v>
      </c>
      <c r="B14" s="74">
        <v>1.36006308481493E-2</v>
      </c>
      <c r="C14" s="61">
        <v>-4.8417630615140983E-3</v>
      </c>
      <c r="D14" s="72">
        <v>9.7087033409609842E-4</v>
      </c>
    </row>
    <row r="15" spans="1:4" s="66" customFormat="1" ht="18" customHeight="1" thickTop="1" x14ac:dyDescent="0.25">
      <c r="A15" s="54">
        <v>2016</v>
      </c>
      <c r="B15" s="73">
        <v>2.11971455030277E-2</v>
      </c>
      <c r="C15" s="56">
        <v>7.5965146548784002E-3</v>
      </c>
      <c r="D15" s="57">
        <v>-1.6129206095931992E-3</v>
      </c>
    </row>
    <row r="16" spans="1:4" s="66" customFormat="1" ht="18" customHeight="1" x14ac:dyDescent="0.25">
      <c r="A16" s="54">
        <v>2017</v>
      </c>
      <c r="B16" s="73">
        <v>2.4102554217555E-2</v>
      </c>
      <c r="C16" s="56">
        <v>2.9054087145273001E-3</v>
      </c>
      <c r="D16" s="57">
        <v>-9.679056584873981E-4</v>
      </c>
    </row>
    <row r="17" spans="1:4" s="66" customFormat="1" ht="18" customHeight="1" x14ac:dyDescent="0.25">
      <c r="A17" s="54">
        <v>2018</v>
      </c>
      <c r="B17" s="73">
        <v>2.7082876853150698E-2</v>
      </c>
      <c r="C17" s="56">
        <v>2.9803226355956981E-3</v>
      </c>
      <c r="D17" s="57">
        <v>9.7054920010410106E-4</v>
      </c>
    </row>
    <row r="18" spans="1:4" s="66" customFormat="1" ht="18" customHeight="1" x14ac:dyDescent="0.25">
      <c r="A18" s="54">
        <v>2019</v>
      </c>
      <c r="B18" s="73">
        <v>2.7213984007736901E-2</v>
      </c>
      <c r="C18" s="56">
        <v>1.3110715458620331E-4</v>
      </c>
      <c r="D18" s="57">
        <v>1.1911170344730999E-3</v>
      </c>
    </row>
    <row r="19" spans="1:4" s="66" customFormat="1" ht="18" customHeight="1" x14ac:dyDescent="0.25">
      <c r="A19" s="54">
        <v>2020</v>
      </c>
      <c r="B19" s="73">
        <v>3.0100624400445301E-2</v>
      </c>
      <c r="C19" s="56">
        <v>2.8866403927083999E-3</v>
      </c>
      <c r="D19" s="57">
        <v>3.3763151029236049E-3</v>
      </c>
    </row>
    <row r="20" spans="1:4" s="66" customFormat="1" ht="18" customHeight="1" x14ac:dyDescent="0.25">
      <c r="A20" s="54">
        <v>2021</v>
      </c>
      <c r="B20" s="73">
        <v>3.0574539703625499E-2</v>
      </c>
      <c r="C20" s="56">
        <v>4.7391530318019806E-4</v>
      </c>
      <c r="D20" s="57">
        <v>3.2013898130596012E-3</v>
      </c>
    </row>
    <row r="21" spans="1:4" s="66" customFormat="1" ht="18" customHeight="1" x14ac:dyDescent="0.25">
      <c r="A21" s="54">
        <v>2022</v>
      </c>
      <c r="B21" s="73">
        <v>3.0381120655727897E-2</v>
      </c>
      <c r="C21" s="56">
        <v>-1.9341904789760278E-4</v>
      </c>
      <c r="D21" s="57">
        <v>1.0488199876887982E-3</v>
      </c>
    </row>
    <row r="22" spans="1:4" s="66" customFormat="1" ht="18" customHeight="1" x14ac:dyDescent="0.25">
      <c r="A22" s="54">
        <v>2023</v>
      </c>
      <c r="B22" s="73">
        <v>2.9824552329886601E-2</v>
      </c>
      <c r="C22" s="56">
        <v>-5.5656832584129526E-4</v>
      </c>
      <c r="D22" s="57">
        <v>-1.9865514533799755E-4</v>
      </c>
    </row>
    <row r="23" spans="1:4" s="66" customFormat="1" ht="18" customHeight="1" x14ac:dyDescent="0.25">
      <c r="A23" s="54">
        <v>2024</v>
      </c>
      <c r="B23" s="73">
        <v>2.9593101317993802E-2</v>
      </c>
      <c r="C23" s="56">
        <v>-2.3145101189279982E-4</v>
      </c>
      <c r="D23" s="57">
        <v>-1.0046249640429522E-4</v>
      </c>
    </row>
    <row r="24" spans="1:4" ht="18" customHeight="1" x14ac:dyDescent="0.3">
      <c r="A24" s="54">
        <v>2025</v>
      </c>
      <c r="B24" s="73">
        <v>2.9078501709816698E-2</v>
      </c>
      <c r="C24" s="56">
        <v>-5.1459960817710343E-4</v>
      </c>
      <c r="D24" s="57">
        <v>2.9078501709816698E-2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132</v>
      </c>
      <c r="B26" s="3"/>
      <c r="C26" s="3"/>
    </row>
    <row r="27" spans="1:4" ht="21.75" customHeight="1" x14ac:dyDescent="0.3">
      <c r="A27" s="179"/>
      <c r="B27" s="3"/>
      <c r="C27" s="3"/>
    </row>
    <row r="28" spans="1:4" ht="21.75" customHeight="1" x14ac:dyDescent="0.3">
      <c r="A28" s="179"/>
      <c r="B28" s="3"/>
      <c r="C28" s="3"/>
    </row>
    <row r="29" spans="1:4" ht="21.75" customHeight="1" x14ac:dyDescent="0.3">
      <c r="A29" s="176"/>
    </row>
    <row r="30" spans="1:4" ht="21.75" customHeight="1" x14ac:dyDescent="0.3">
      <c r="A30" s="182" t="str">
        <f>Headings!F18</f>
        <v>Page 18</v>
      </c>
      <c r="B30" s="190"/>
      <c r="C30" s="190"/>
      <c r="D30" s="190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189" t="str">
        <f>Headings!E19</f>
        <v>March 2016 June-June Seattle CPI-W Forecast</v>
      </c>
      <c r="B1" s="191"/>
      <c r="C1" s="191"/>
      <c r="D1" s="191"/>
    </row>
    <row r="2" spans="1:4" ht="21.75" customHeight="1" x14ac:dyDescent="0.3">
      <c r="A2" s="189" t="s">
        <v>103</v>
      </c>
      <c r="B2" s="183"/>
      <c r="C2" s="183"/>
      <c r="D2" s="183"/>
    </row>
    <row r="4" spans="1:4" ht="66" customHeight="1" x14ac:dyDescent="0.3">
      <c r="A4" s="23" t="s">
        <v>129</v>
      </c>
      <c r="B4" s="41" t="s">
        <v>98</v>
      </c>
      <c r="C4" s="41" t="s">
        <v>39</v>
      </c>
      <c r="D4" s="45" t="str">
        <f>Headings!E50</f>
        <v>% Change from September 2015 Forecast</v>
      </c>
    </row>
    <row r="5" spans="1:4" s="66" customFormat="1" ht="18" customHeight="1" x14ac:dyDescent="0.25">
      <c r="A5" s="49">
        <v>2006</v>
      </c>
      <c r="B5" s="52">
        <v>4.6199999999999998E-2</v>
      </c>
      <c r="C5" s="100" t="s">
        <v>96</v>
      </c>
      <c r="D5" s="112">
        <v>0</v>
      </c>
    </row>
    <row r="6" spans="1:4" s="66" customFormat="1" ht="18" customHeight="1" x14ac:dyDescent="0.25">
      <c r="A6" s="54">
        <v>2007</v>
      </c>
      <c r="B6" s="73">
        <v>3.3099999999999997E-2</v>
      </c>
      <c r="C6" s="56">
        <v>-1.3100000000000001E-2</v>
      </c>
      <c r="D6" s="101">
        <v>0</v>
      </c>
    </row>
    <row r="7" spans="1:4" s="66" customFormat="1" ht="18" customHeight="1" x14ac:dyDescent="0.25">
      <c r="A7" s="54">
        <v>2008</v>
      </c>
      <c r="B7" s="73">
        <v>6.1900000000000004E-2</v>
      </c>
      <c r="C7" s="56">
        <v>2.8800000000000006E-2</v>
      </c>
      <c r="D7" s="101">
        <v>0</v>
      </c>
    </row>
    <row r="8" spans="1:4" s="66" customFormat="1" ht="18" customHeight="1" x14ac:dyDescent="0.25">
      <c r="A8" s="54">
        <v>2009</v>
      </c>
      <c r="B8" s="73">
        <v>-7.0999999999999995E-3</v>
      </c>
      <c r="C8" s="56">
        <v>-6.9000000000000006E-2</v>
      </c>
      <c r="D8" s="101">
        <v>0</v>
      </c>
    </row>
    <row r="9" spans="1:4" s="66" customFormat="1" ht="18" customHeight="1" x14ac:dyDescent="0.25">
      <c r="A9" s="54">
        <v>2010</v>
      </c>
      <c r="B9" s="73">
        <v>-5.9999999999999995E-4</v>
      </c>
      <c r="C9" s="56">
        <v>6.4999999999999997E-3</v>
      </c>
      <c r="D9" s="101">
        <v>0</v>
      </c>
    </row>
    <row r="10" spans="1:4" s="66" customFormat="1" ht="18" customHeight="1" x14ac:dyDescent="0.25">
      <c r="A10" s="54">
        <v>2011</v>
      </c>
      <c r="B10" s="73">
        <v>3.7000000000000005E-2</v>
      </c>
      <c r="C10" s="56">
        <v>3.7600000000000008E-2</v>
      </c>
      <c r="D10" s="101">
        <v>0</v>
      </c>
    </row>
    <row r="11" spans="1:4" s="66" customFormat="1" ht="18" customHeight="1" x14ac:dyDescent="0.25">
      <c r="A11" s="54">
        <v>2012</v>
      </c>
      <c r="B11" s="73">
        <v>2.6699999999999998E-2</v>
      </c>
      <c r="C11" s="56">
        <v>-1.0300000000000007E-2</v>
      </c>
      <c r="D11" s="101">
        <v>0</v>
      </c>
    </row>
    <row r="12" spans="1:4" s="66" customFormat="1" ht="18" customHeight="1" x14ac:dyDescent="0.25">
      <c r="A12" s="54">
        <v>2013</v>
      </c>
      <c r="B12" s="73">
        <v>1.1599999999999999E-2</v>
      </c>
      <c r="C12" s="56">
        <v>-1.5099999999999999E-2</v>
      </c>
      <c r="D12" s="101">
        <v>0</v>
      </c>
    </row>
    <row r="13" spans="1:4" s="66" customFormat="1" ht="18" customHeight="1" x14ac:dyDescent="0.25">
      <c r="A13" s="54">
        <v>2014</v>
      </c>
      <c r="B13" s="73">
        <v>2.23E-2</v>
      </c>
      <c r="C13" s="56">
        <v>1.0700000000000001E-2</v>
      </c>
      <c r="D13" s="101">
        <v>0</v>
      </c>
    </row>
    <row r="14" spans="1:4" s="66" customFormat="1" ht="18" customHeight="1" thickBot="1" x14ac:dyDescent="0.3">
      <c r="A14" s="59">
        <v>2015</v>
      </c>
      <c r="B14" s="74">
        <v>1.11E-2</v>
      </c>
      <c r="C14" s="72">
        <v>-1.12E-2</v>
      </c>
      <c r="D14" s="114">
        <v>3.2609999999999931E-4</v>
      </c>
    </row>
    <row r="15" spans="1:4" s="66" customFormat="1" ht="18" customHeight="1" thickTop="1" x14ac:dyDescent="0.25">
      <c r="A15" s="54">
        <v>2016</v>
      </c>
      <c r="B15" s="73">
        <v>6.7495348816863096E-3</v>
      </c>
      <c r="C15" s="56">
        <v>-4.3504651183136909E-3</v>
      </c>
      <c r="D15" s="101">
        <v>-1.2399287221958991E-2</v>
      </c>
    </row>
    <row r="16" spans="1:4" s="66" customFormat="1" ht="18" customHeight="1" x14ac:dyDescent="0.25">
      <c r="A16" s="54">
        <v>2017</v>
      </c>
      <c r="B16" s="73">
        <v>2.5446844116672099E-2</v>
      </c>
      <c r="C16" s="56">
        <v>1.869730923498579E-2</v>
      </c>
      <c r="D16" s="101">
        <v>1.2341497375175994E-3</v>
      </c>
    </row>
    <row r="17" spans="1:4" s="66" customFormat="1" ht="18" customHeight="1" x14ac:dyDescent="0.25">
      <c r="A17" s="54">
        <v>2018</v>
      </c>
      <c r="B17" s="73">
        <v>2.6207363184121802E-2</v>
      </c>
      <c r="C17" s="56">
        <v>7.6051906744970324E-4</v>
      </c>
      <c r="D17" s="101">
        <v>9.0885487418379887E-4</v>
      </c>
    </row>
    <row r="18" spans="1:4" s="66" customFormat="1" ht="18" customHeight="1" x14ac:dyDescent="0.25">
      <c r="A18" s="54">
        <v>2019</v>
      </c>
      <c r="B18" s="73">
        <v>2.6101650243909501E-2</v>
      </c>
      <c r="C18" s="56">
        <v>-1.0571294021230124E-4</v>
      </c>
      <c r="D18" s="101">
        <v>6.3816460236000225E-4</v>
      </c>
    </row>
    <row r="19" spans="1:4" s="66" customFormat="1" ht="18" customHeight="1" x14ac:dyDescent="0.25">
      <c r="A19" s="54">
        <v>2020</v>
      </c>
      <c r="B19" s="73">
        <v>3.0997604190685698E-2</v>
      </c>
      <c r="C19" s="56">
        <v>4.8959539467761971E-3</v>
      </c>
      <c r="D19" s="101">
        <v>3.062719344140985E-4</v>
      </c>
    </row>
    <row r="20" spans="1:4" s="66" customFormat="1" ht="18" customHeight="1" x14ac:dyDescent="0.25">
      <c r="A20" s="54">
        <v>2021</v>
      </c>
      <c r="B20" s="73">
        <v>3.0774415206799199E-2</v>
      </c>
      <c r="C20" s="56">
        <v>-2.2318898388649921E-4</v>
      </c>
      <c r="D20" s="101">
        <v>-1.752806417108E-3</v>
      </c>
    </row>
    <row r="21" spans="1:4" s="66" customFormat="1" ht="18" customHeight="1" x14ac:dyDescent="0.25">
      <c r="A21" s="54">
        <v>2022</v>
      </c>
      <c r="B21" s="73">
        <v>3.0005424051787601E-2</v>
      </c>
      <c r="C21" s="56">
        <v>-7.6899115501159743E-4</v>
      </c>
      <c r="D21" s="101">
        <v>-5.1535250638253989E-3</v>
      </c>
    </row>
    <row r="22" spans="1:4" s="66" customFormat="1" ht="18" customHeight="1" x14ac:dyDescent="0.25">
      <c r="A22" s="54">
        <v>2023</v>
      </c>
      <c r="B22" s="73">
        <v>2.9048945415845198E-2</v>
      </c>
      <c r="C22" s="56">
        <v>-9.5647863594240309E-4</v>
      </c>
      <c r="D22" s="101">
        <v>-6.8953926867596979E-3</v>
      </c>
    </row>
    <row r="23" spans="1:4" s="66" customFormat="1" ht="18" customHeight="1" x14ac:dyDescent="0.25">
      <c r="A23" s="54">
        <v>2024</v>
      </c>
      <c r="B23" s="73">
        <v>2.8681399516879601E-2</v>
      </c>
      <c r="C23" s="56">
        <v>-3.6754589896559678E-4</v>
      </c>
      <c r="D23" s="101">
        <v>-6.7075951304339972E-3</v>
      </c>
    </row>
    <row r="24" spans="1:4" ht="18" customHeight="1" x14ac:dyDescent="0.3">
      <c r="A24" s="54">
        <v>2025</v>
      </c>
      <c r="B24" s="73">
        <v>2.76588048946028E-2</v>
      </c>
      <c r="C24" s="56">
        <v>-1.0225946222768012E-3</v>
      </c>
      <c r="D24" s="101">
        <v>2.76588048946028E-2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7" t="s">
        <v>197</v>
      </c>
      <c r="B26" s="3"/>
      <c r="C26" s="3"/>
    </row>
    <row r="27" spans="1:4" ht="21.75" customHeight="1" x14ac:dyDescent="0.3">
      <c r="A27" s="37" t="s">
        <v>258</v>
      </c>
      <c r="B27" s="3"/>
      <c r="C27" s="3"/>
    </row>
    <row r="28" spans="1:4" ht="21.75" customHeight="1" x14ac:dyDescent="0.3">
      <c r="A28" s="179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82" t="str">
        <f>Headings!F19</f>
        <v>Page 19</v>
      </c>
      <c r="B30" s="190"/>
      <c r="C30" s="190"/>
      <c r="D30" s="190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89" t="str">
        <f>Headings!E2</f>
        <v>March 2016 Countywide Assessed Value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s="24" customFormat="1" ht="66" customHeight="1" x14ac:dyDescent="0.3">
      <c r="A4" s="23" t="s">
        <v>129</v>
      </c>
      <c r="B4" s="41" t="s">
        <v>98</v>
      </c>
      <c r="C4" s="41" t="s">
        <v>39</v>
      </c>
      <c r="D4" s="31" t="str">
        <f>Headings!E50</f>
        <v>% Change from September 2015 Forecast</v>
      </c>
      <c r="E4" s="45" t="str">
        <f>Headings!F50</f>
        <v>$ Change from September 2015 Forecast</v>
      </c>
    </row>
    <row r="5" spans="1:5" ht="18" customHeight="1" x14ac:dyDescent="0.3">
      <c r="A5" s="49">
        <v>2006</v>
      </c>
      <c r="B5" s="50">
        <v>270571089672.00003</v>
      </c>
      <c r="C5" s="100" t="s">
        <v>96</v>
      </c>
      <c r="D5" s="52">
        <v>0</v>
      </c>
      <c r="E5" s="53">
        <v>0</v>
      </c>
    </row>
    <row r="6" spans="1:5" ht="18" customHeight="1" x14ac:dyDescent="0.3">
      <c r="A6" s="54">
        <v>2007</v>
      </c>
      <c r="B6" s="55">
        <v>298755199059</v>
      </c>
      <c r="C6" s="56">
        <v>0.10416526548038152</v>
      </c>
      <c r="D6" s="57">
        <v>0</v>
      </c>
      <c r="E6" s="58">
        <v>0</v>
      </c>
    </row>
    <row r="7" spans="1:5" ht="18" customHeight="1" x14ac:dyDescent="0.3">
      <c r="A7" s="54">
        <v>2008</v>
      </c>
      <c r="B7" s="55">
        <v>340995439590</v>
      </c>
      <c r="C7" s="56">
        <v>0.14138746593882079</v>
      </c>
      <c r="D7" s="57">
        <v>0</v>
      </c>
      <c r="E7" s="58">
        <v>0</v>
      </c>
    </row>
    <row r="8" spans="1:5" ht="18" customHeight="1" x14ac:dyDescent="0.3">
      <c r="A8" s="54">
        <v>2009</v>
      </c>
      <c r="B8" s="55">
        <v>386889727940</v>
      </c>
      <c r="C8" s="56">
        <v>0.13458915581153086</v>
      </c>
      <c r="D8" s="57">
        <v>0</v>
      </c>
      <c r="E8" s="58">
        <v>0</v>
      </c>
    </row>
    <row r="9" spans="1:5" ht="18" customHeight="1" x14ac:dyDescent="0.3">
      <c r="A9" s="54">
        <v>2010</v>
      </c>
      <c r="B9" s="55">
        <v>341971517510</v>
      </c>
      <c r="C9" s="56">
        <v>-0.11610080905783582</v>
      </c>
      <c r="D9" s="57">
        <v>0</v>
      </c>
      <c r="E9" s="58">
        <v>0</v>
      </c>
    </row>
    <row r="10" spans="1:5" ht="18" customHeight="1" x14ac:dyDescent="0.3">
      <c r="A10" s="54">
        <v>2011</v>
      </c>
      <c r="B10" s="55">
        <v>330414998630</v>
      </c>
      <c r="C10" s="56">
        <v>-3.3793805297431145E-2</v>
      </c>
      <c r="D10" s="57">
        <v>0</v>
      </c>
      <c r="E10" s="58">
        <v>0</v>
      </c>
    </row>
    <row r="11" spans="1:5" ht="18" customHeight="1" x14ac:dyDescent="0.3">
      <c r="A11" s="54">
        <v>2012</v>
      </c>
      <c r="B11" s="55">
        <v>319460937270</v>
      </c>
      <c r="C11" s="56">
        <v>-3.3152433773947387E-2</v>
      </c>
      <c r="D11" s="57">
        <v>0</v>
      </c>
      <c r="E11" s="58">
        <v>0</v>
      </c>
    </row>
    <row r="12" spans="1:5" ht="18" customHeight="1" x14ac:dyDescent="0.3">
      <c r="A12" s="54">
        <v>2013</v>
      </c>
      <c r="B12" s="55">
        <v>314746206667</v>
      </c>
      <c r="C12" s="57">
        <v>-1.4758394698551891E-2</v>
      </c>
      <c r="D12" s="57">
        <v>0</v>
      </c>
      <c r="E12" s="58">
        <v>0</v>
      </c>
    </row>
    <row r="13" spans="1:5" ht="18" customHeight="1" x14ac:dyDescent="0.3">
      <c r="A13" s="54">
        <v>2014</v>
      </c>
      <c r="B13" s="55">
        <v>340643616342</v>
      </c>
      <c r="C13" s="56">
        <v>8.228029163318662E-2</v>
      </c>
      <c r="D13" s="57">
        <v>0</v>
      </c>
      <c r="E13" s="58">
        <v>0</v>
      </c>
    </row>
    <row r="14" spans="1:5" ht="18" customHeight="1" x14ac:dyDescent="0.3">
      <c r="A14" s="54">
        <v>2015</v>
      </c>
      <c r="B14" s="55">
        <v>388118855592</v>
      </c>
      <c r="C14" s="56">
        <v>0.13936923216061592</v>
      </c>
      <c r="D14" s="57">
        <v>0</v>
      </c>
      <c r="E14" s="58">
        <v>0</v>
      </c>
    </row>
    <row r="15" spans="1:5" ht="18" customHeight="1" thickBot="1" x14ac:dyDescent="0.35">
      <c r="A15" s="59">
        <v>2016</v>
      </c>
      <c r="B15" s="60">
        <v>426335605837</v>
      </c>
      <c r="C15" s="61">
        <v>9.8466615817228931E-2</v>
      </c>
      <c r="D15" s="57">
        <v>1.8088674371534053E-2</v>
      </c>
      <c r="E15" s="103">
        <v>7574827361.414978</v>
      </c>
    </row>
    <row r="16" spans="1:5" ht="18" customHeight="1" thickTop="1" x14ac:dyDescent="0.3">
      <c r="A16" s="54">
        <v>2017</v>
      </c>
      <c r="B16" s="55">
        <v>461541898233.664</v>
      </c>
      <c r="C16" s="56">
        <v>8.2578822680187569E-2</v>
      </c>
      <c r="D16" s="62">
        <v>5.7079373718735837E-2</v>
      </c>
      <c r="E16" s="58">
        <v>24921990865.696045</v>
      </c>
    </row>
    <row r="17" spans="1:5" ht="18" customHeight="1" x14ac:dyDescent="0.3">
      <c r="A17" s="54">
        <v>2018</v>
      </c>
      <c r="B17" s="55">
        <v>484657411751.90802</v>
      </c>
      <c r="C17" s="56">
        <v>5.0083239694397985E-2</v>
      </c>
      <c r="D17" s="57">
        <v>6.7936445782626143E-2</v>
      </c>
      <c r="E17" s="58">
        <v>30831330934.213013</v>
      </c>
    </row>
    <row r="18" spans="1:5" ht="18" customHeight="1" x14ac:dyDescent="0.3">
      <c r="A18" s="54">
        <v>2019</v>
      </c>
      <c r="B18" s="55">
        <v>504922293404.72101</v>
      </c>
      <c r="C18" s="56">
        <v>4.1812796341153202E-2</v>
      </c>
      <c r="D18" s="57">
        <v>6.6590115844254782E-2</v>
      </c>
      <c r="E18" s="58">
        <v>31523669224.661011</v>
      </c>
    </row>
    <row r="19" spans="1:5" ht="18" customHeight="1" x14ac:dyDescent="0.3">
      <c r="A19" s="54">
        <v>2020</v>
      </c>
      <c r="B19" s="55">
        <v>530372501440.02997</v>
      </c>
      <c r="C19" s="56">
        <v>5.0404207474573415E-2</v>
      </c>
      <c r="D19" s="57">
        <v>7.4100640879216195E-2</v>
      </c>
      <c r="E19" s="58">
        <v>36589627420.060974</v>
      </c>
    </row>
    <row r="20" spans="1:5" ht="18" customHeight="1" x14ac:dyDescent="0.3">
      <c r="A20" s="54">
        <v>2021</v>
      </c>
      <c r="B20" s="55">
        <v>560339302588.09302</v>
      </c>
      <c r="C20" s="56">
        <v>5.6501423182196087E-2</v>
      </c>
      <c r="D20" s="57">
        <v>8.401307020984583E-2</v>
      </c>
      <c r="E20" s="58">
        <v>43427359377.278015</v>
      </c>
    </row>
    <row r="21" spans="1:5" ht="18" customHeight="1" x14ac:dyDescent="0.3">
      <c r="A21" s="54">
        <v>2022</v>
      </c>
      <c r="B21" s="55">
        <v>592768849654.10999</v>
      </c>
      <c r="C21" s="56">
        <v>5.7874839255842803E-2</v>
      </c>
      <c r="D21" s="57">
        <v>8.9265663949984697E-2</v>
      </c>
      <c r="E21" s="58">
        <v>48577593772.085022</v>
      </c>
    </row>
    <row r="22" spans="1:5" ht="18" customHeight="1" x14ac:dyDescent="0.3">
      <c r="A22" s="54">
        <v>2023</v>
      </c>
      <c r="B22" s="55">
        <v>623208450648.60596</v>
      </c>
      <c r="C22" s="56">
        <v>5.1351552991116156E-2</v>
      </c>
      <c r="D22" s="57">
        <v>9.4602572341564883E-2</v>
      </c>
      <c r="E22" s="58">
        <v>53861670003.422974</v>
      </c>
    </row>
    <row r="23" spans="1:5" ht="18" customHeight="1" x14ac:dyDescent="0.3">
      <c r="A23" s="54">
        <v>2024</v>
      </c>
      <c r="B23" s="55">
        <v>654616158355.651</v>
      </c>
      <c r="C23" s="56">
        <v>5.0396793680119956E-2</v>
      </c>
      <c r="D23" s="57">
        <v>9.9223096026954893E-2</v>
      </c>
      <c r="E23" s="58">
        <v>59089953782.890991</v>
      </c>
    </row>
    <row r="24" spans="1:5" ht="18" customHeight="1" x14ac:dyDescent="0.3">
      <c r="A24" s="54">
        <v>2025</v>
      </c>
      <c r="B24" s="55">
        <v>687444976635.60901</v>
      </c>
      <c r="C24" s="56">
        <v>5.0149721880409448E-2</v>
      </c>
      <c r="D24" s="101" t="s">
        <v>233</v>
      </c>
      <c r="E24" s="102" t="s">
        <v>233</v>
      </c>
    </row>
    <row r="25" spans="1:5" s="143" customFormat="1" ht="21.75" customHeight="1" x14ac:dyDescent="0.3">
      <c r="A25" s="32" t="s">
        <v>4</v>
      </c>
      <c r="B25" s="139"/>
      <c r="C25" s="56"/>
      <c r="D25" s="56"/>
      <c r="E25" s="95"/>
    </row>
    <row r="26" spans="1:5" ht="21.75" customHeight="1" x14ac:dyDescent="0.3">
      <c r="A26" s="36" t="s">
        <v>190</v>
      </c>
      <c r="B26" s="3"/>
      <c r="C26" s="3"/>
    </row>
    <row r="27" spans="1:5" ht="21.75" customHeight="1" x14ac:dyDescent="0.3">
      <c r="A27" s="25" t="s">
        <v>247</v>
      </c>
      <c r="B27" s="3"/>
      <c r="C27" s="3"/>
      <c r="D27" s="143"/>
      <c r="E27" s="143"/>
    </row>
    <row r="28" spans="1:5" ht="21.75" customHeight="1" x14ac:dyDescent="0.3">
      <c r="A28" s="35"/>
      <c r="B28" s="3"/>
      <c r="C28" s="3"/>
      <c r="D28" s="143"/>
      <c r="E28" s="143"/>
    </row>
    <row r="29" spans="1:5" ht="21.75" customHeight="1" x14ac:dyDescent="0.3">
      <c r="A29" s="25"/>
      <c r="B29" s="143"/>
      <c r="C29" s="143"/>
      <c r="D29" s="143"/>
      <c r="E29" s="143"/>
    </row>
    <row r="30" spans="1:5" ht="21.75" customHeight="1" x14ac:dyDescent="0.3">
      <c r="A30" s="182" t="str">
        <f>Headings!F2</f>
        <v>Page 2</v>
      </c>
      <c r="B30" s="182"/>
      <c r="C30" s="182"/>
      <c r="D30" s="182"/>
      <c r="E30" s="182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1.625" style="111" customWidth="1"/>
    <col min="2" max="3" width="22.75" style="111" customWidth="1"/>
    <col min="4" max="4" width="11.75" style="1" customWidth="1"/>
    <col min="5" max="16384" width="10.75" style="1"/>
  </cols>
  <sheetData>
    <row r="1" spans="1:4" ht="23.25" x14ac:dyDescent="0.35">
      <c r="A1" s="189" t="str">
        <f>Headings!E20</f>
        <v>March 2016 Outyear COLA Comparison Forecast</v>
      </c>
      <c r="B1" s="189"/>
      <c r="C1" s="189"/>
      <c r="D1" s="192"/>
    </row>
    <row r="2" spans="1:4" ht="21.75" customHeight="1" x14ac:dyDescent="0.3">
      <c r="A2" s="189" t="s">
        <v>103</v>
      </c>
      <c r="B2" s="189"/>
      <c r="C2" s="189"/>
      <c r="D2" s="193"/>
    </row>
    <row r="3" spans="1:4" ht="21.75" customHeight="1" x14ac:dyDescent="0.3">
      <c r="A3" s="194"/>
      <c r="B3" s="194"/>
      <c r="C3" s="194"/>
      <c r="D3" s="193"/>
    </row>
    <row r="4" spans="1:4" ht="65.25" customHeight="1" x14ac:dyDescent="0.3">
      <c r="A4" s="4" t="s">
        <v>97</v>
      </c>
      <c r="B4" s="18" t="s">
        <v>117</v>
      </c>
      <c r="C4" s="110"/>
      <c r="D4" s="110"/>
    </row>
    <row r="5" spans="1:4" s="77" customFormat="1" ht="18" customHeight="1" x14ac:dyDescent="0.25">
      <c r="A5" s="76">
        <v>2013</v>
      </c>
      <c r="B5" s="52">
        <v>3.0936425100000001E-2</v>
      </c>
      <c r="C5" s="56"/>
      <c r="D5" s="120"/>
    </row>
    <row r="6" spans="1:4" s="77" customFormat="1" ht="18" customHeight="1" x14ac:dyDescent="0.25">
      <c r="A6" s="65">
        <v>2014</v>
      </c>
      <c r="B6" s="73">
        <v>1.6674399999999999E-2</v>
      </c>
      <c r="C6" s="56"/>
      <c r="D6" s="120"/>
    </row>
    <row r="7" spans="1:4" s="77" customFormat="1" ht="18" customHeight="1" x14ac:dyDescent="0.25">
      <c r="A7" s="65">
        <v>2015</v>
      </c>
      <c r="B7" s="73">
        <v>1.4772499999999999E-2</v>
      </c>
      <c r="C7" s="56"/>
      <c r="D7" s="120"/>
    </row>
    <row r="8" spans="1:4" s="77" customFormat="1" ht="18" customHeight="1" thickBot="1" x14ac:dyDescent="0.3">
      <c r="A8" s="86">
        <v>2016</v>
      </c>
      <c r="B8" s="74">
        <v>1.0500000000000001E-2</v>
      </c>
      <c r="C8" s="56"/>
      <c r="D8" s="120"/>
    </row>
    <row r="9" spans="1:4" s="77" customFormat="1" ht="18" customHeight="1" thickTop="1" x14ac:dyDescent="0.25">
      <c r="A9" s="65">
        <v>2017</v>
      </c>
      <c r="B9" s="73">
        <v>1.41E-2</v>
      </c>
      <c r="C9" s="56"/>
      <c r="D9" s="120"/>
    </row>
    <row r="10" spans="1:4" s="77" customFormat="1" ht="18" customHeight="1" x14ac:dyDescent="0.25">
      <c r="A10" s="65">
        <v>2018</v>
      </c>
      <c r="B10" s="73">
        <v>2.1700000000000001E-2</v>
      </c>
      <c r="C10" s="56"/>
      <c r="D10" s="120"/>
    </row>
    <row r="11" spans="1:4" s="77" customFormat="1" ht="18" customHeight="1" x14ac:dyDescent="0.25">
      <c r="A11" s="65">
        <v>2019</v>
      </c>
      <c r="B11" s="73">
        <v>2.53E-2</v>
      </c>
      <c r="C11" s="56"/>
      <c r="D11" s="120"/>
    </row>
    <row r="12" spans="1:4" s="77" customFormat="1" ht="17.25" customHeight="1" x14ac:dyDescent="0.25">
      <c r="A12" s="54"/>
      <c r="B12" s="56"/>
      <c r="C12" s="56"/>
      <c r="D12" s="120"/>
    </row>
    <row r="13" spans="1:4" s="77" customFormat="1" ht="17.25" customHeight="1" x14ac:dyDescent="0.25">
      <c r="A13" s="32" t="s">
        <v>4</v>
      </c>
      <c r="B13" s="56"/>
      <c r="C13" s="56"/>
      <c r="D13" s="120"/>
    </row>
    <row r="14" spans="1:4" s="77" customFormat="1" ht="22.5" customHeight="1" x14ac:dyDescent="0.25">
      <c r="A14" s="37" t="s">
        <v>199</v>
      </c>
      <c r="B14" s="56"/>
      <c r="C14" s="56"/>
      <c r="D14" s="120"/>
    </row>
    <row r="15" spans="1:4" s="77" customFormat="1" ht="22.5" customHeight="1" x14ac:dyDescent="0.25">
      <c r="A15" s="37" t="s">
        <v>200</v>
      </c>
      <c r="B15" s="56"/>
      <c r="C15" s="56"/>
      <c r="D15" s="120"/>
    </row>
    <row r="16" spans="1:4" s="77" customFormat="1" ht="22.5" customHeight="1" x14ac:dyDescent="0.25">
      <c r="A16" s="37" t="s">
        <v>201</v>
      </c>
      <c r="B16" s="56"/>
      <c r="C16" s="56"/>
      <c r="D16" s="120"/>
    </row>
    <row r="17" spans="1:5" s="77" customFormat="1" ht="22.5" customHeight="1" x14ac:dyDescent="0.25">
      <c r="A17" s="37" t="s">
        <v>208</v>
      </c>
      <c r="B17" s="56"/>
      <c r="C17" s="56"/>
      <c r="D17" s="120"/>
    </row>
    <row r="18" spans="1:5" ht="22.5" customHeight="1" x14ac:dyDescent="0.3">
      <c r="A18" s="37" t="s">
        <v>259</v>
      </c>
      <c r="B18" s="3"/>
      <c r="C18" s="3"/>
    </row>
    <row r="19" spans="1:5" ht="17.25" customHeight="1" x14ac:dyDescent="0.3">
      <c r="A19" s="118"/>
      <c r="B19" s="15"/>
      <c r="C19" s="15"/>
      <c r="D19" s="14"/>
    </row>
    <row r="20" spans="1:5" ht="17.25" customHeight="1" x14ac:dyDescent="0.3">
      <c r="B20" s="15"/>
      <c r="C20" s="15"/>
      <c r="D20" s="14"/>
    </row>
    <row r="21" spans="1:5" ht="17.25" customHeight="1" x14ac:dyDescent="0.3">
      <c r="B21" s="15"/>
      <c r="C21" s="15"/>
      <c r="D21" s="14"/>
    </row>
    <row r="22" spans="1:5" ht="17.25" customHeight="1" x14ac:dyDescent="0.3">
      <c r="B22" s="15"/>
      <c r="C22" s="15"/>
      <c r="D22" s="14"/>
    </row>
    <row r="23" spans="1:5" ht="17.25" customHeight="1" x14ac:dyDescent="0.3">
      <c r="B23" s="15"/>
      <c r="C23" s="15"/>
      <c r="D23" s="14"/>
    </row>
    <row r="24" spans="1:5" ht="17.25" customHeight="1" x14ac:dyDescent="0.3">
      <c r="B24" s="16"/>
      <c r="C24" s="16"/>
      <c r="D24" s="14"/>
    </row>
    <row r="25" spans="1:5" ht="17.25" customHeight="1" x14ac:dyDescent="0.3">
      <c r="A25" s="17"/>
      <c r="B25" s="16"/>
      <c r="C25" s="16"/>
      <c r="D25" s="14"/>
    </row>
    <row r="26" spans="1:5" ht="17.25" customHeight="1" x14ac:dyDescent="0.3">
      <c r="A26" s="34"/>
      <c r="B26" s="16"/>
      <c r="C26" s="16"/>
      <c r="D26" s="14"/>
    </row>
    <row r="27" spans="1:5" ht="17.25" customHeight="1" x14ac:dyDescent="0.3">
      <c r="A27" s="14"/>
      <c r="B27" s="16"/>
      <c r="C27" s="16"/>
      <c r="D27" s="14"/>
    </row>
    <row r="28" spans="1:5" ht="17.25" customHeight="1" x14ac:dyDescent="0.3">
      <c r="A28" s="17"/>
      <c r="B28" s="16"/>
      <c r="C28" s="16"/>
      <c r="D28" s="14"/>
    </row>
    <row r="29" spans="1:5" ht="17.25" customHeight="1" x14ac:dyDescent="0.3">
      <c r="A29" s="99"/>
      <c r="B29" s="16"/>
      <c r="C29" s="16"/>
      <c r="D29" s="14"/>
    </row>
    <row r="30" spans="1:5" ht="21.75" customHeight="1" x14ac:dyDescent="0.3">
      <c r="A30" s="195" t="str">
        <f>Headings!F20</f>
        <v>Page 20</v>
      </c>
      <c r="B30" s="183"/>
      <c r="C30" s="183"/>
      <c r="D30" s="183"/>
    </row>
    <row r="31" spans="1:5" ht="21.75" customHeight="1" x14ac:dyDescent="0.3">
      <c r="A31" s="1"/>
      <c r="B31" s="1"/>
      <c r="C31" s="1"/>
      <c r="E31" s="109"/>
    </row>
  </sheetData>
  <mergeCells count="4">
    <mergeCell ref="A1:D1"/>
    <mergeCell ref="A2:D2"/>
    <mergeCell ref="A3:D3"/>
    <mergeCell ref="A30:D30"/>
  </mergeCells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189" t="str">
        <f>Headings!E21</f>
        <v>March 2016 Pharmaceuticals PPI Forecast</v>
      </c>
      <c r="B1" s="191"/>
      <c r="C1" s="191"/>
      <c r="D1" s="191"/>
    </row>
    <row r="2" spans="1:4" ht="21.75" customHeight="1" x14ac:dyDescent="0.3">
      <c r="A2" s="189" t="s">
        <v>103</v>
      </c>
      <c r="B2" s="183"/>
      <c r="C2" s="183"/>
      <c r="D2" s="183"/>
    </row>
    <row r="4" spans="1:4" ht="66" customHeight="1" x14ac:dyDescent="0.3">
      <c r="A4" s="23" t="s">
        <v>129</v>
      </c>
      <c r="B4" s="41" t="s">
        <v>98</v>
      </c>
      <c r="C4" s="41" t="s">
        <v>39</v>
      </c>
      <c r="D4" s="31" t="str">
        <f>Headings!E50</f>
        <v>% Change from September 2015 Forecast</v>
      </c>
    </row>
    <row r="5" spans="1:4" s="66" customFormat="1" ht="18" customHeight="1" x14ac:dyDescent="0.25">
      <c r="A5" s="49">
        <v>2006</v>
      </c>
      <c r="B5" s="52">
        <v>0.110242376856919</v>
      </c>
      <c r="C5" s="100" t="s">
        <v>96</v>
      </c>
      <c r="D5" s="64">
        <v>0</v>
      </c>
    </row>
    <row r="6" spans="1:4" s="66" customFormat="1" ht="18" customHeight="1" x14ac:dyDescent="0.25">
      <c r="A6" s="54">
        <v>2007</v>
      </c>
      <c r="B6" s="73">
        <v>4.5774647887323501E-2</v>
      </c>
      <c r="C6" s="56">
        <v>-6.4467728969595489E-2</v>
      </c>
      <c r="D6" s="57">
        <v>0</v>
      </c>
    </row>
    <row r="7" spans="1:4" s="66" customFormat="1" ht="18" customHeight="1" x14ac:dyDescent="0.25">
      <c r="A7" s="54">
        <v>2008</v>
      </c>
      <c r="B7" s="73">
        <v>6.8686868686868893E-2</v>
      </c>
      <c r="C7" s="56">
        <v>2.2912220799545392E-2</v>
      </c>
      <c r="D7" s="57">
        <v>0</v>
      </c>
    </row>
    <row r="8" spans="1:4" s="66" customFormat="1" ht="18" customHeight="1" x14ac:dyDescent="0.25">
      <c r="A8" s="54">
        <v>2009</v>
      </c>
      <c r="B8" s="73">
        <v>6.7422810333963801E-2</v>
      </c>
      <c r="C8" s="56">
        <v>-1.2640583529050925E-3</v>
      </c>
      <c r="D8" s="57">
        <v>0</v>
      </c>
    </row>
    <row r="9" spans="1:4" s="66" customFormat="1" ht="18" customHeight="1" x14ac:dyDescent="0.25">
      <c r="A9" s="54">
        <v>2010</v>
      </c>
      <c r="B9" s="73">
        <v>-5.9031877213722096E-4</v>
      </c>
      <c r="C9" s="56">
        <v>-6.8013129106101022E-2</v>
      </c>
      <c r="D9" s="57">
        <v>0</v>
      </c>
    </row>
    <row r="10" spans="1:4" s="66" customFormat="1" ht="18" customHeight="1" x14ac:dyDescent="0.25">
      <c r="A10" s="54">
        <v>2011</v>
      </c>
      <c r="B10" s="73">
        <v>-5.0206733608978101E-2</v>
      </c>
      <c r="C10" s="56">
        <v>-4.9616414836840879E-2</v>
      </c>
      <c r="D10" s="57">
        <v>0</v>
      </c>
    </row>
    <row r="11" spans="1:4" s="66" customFormat="1" ht="18" customHeight="1" x14ac:dyDescent="0.25">
      <c r="A11" s="54">
        <v>2012</v>
      </c>
      <c r="B11" s="73">
        <v>3.2398753894080798E-2</v>
      </c>
      <c r="C11" s="56">
        <v>8.2605487503058905E-2</v>
      </c>
      <c r="D11" s="57">
        <v>0</v>
      </c>
    </row>
    <row r="12" spans="1:4" s="66" customFormat="1" ht="18" customHeight="1" x14ac:dyDescent="0.25">
      <c r="A12" s="54">
        <v>2013</v>
      </c>
      <c r="B12" s="73">
        <v>4.8854041013268901E-2</v>
      </c>
      <c r="C12" s="57">
        <v>1.6455287119188103E-2</v>
      </c>
      <c r="D12" s="57">
        <v>0</v>
      </c>
    </row>
    <row r="13" spans="1:4" s="66" customFormat="1" ht="18" customHeight="1" x14ac:dyDescent="0.25">
      <c r="A13" s="54">
        <v>2014</v>
      </c>
      <c r="B13" s="73">
        <v>2.8562392179413299E-2</v>
      </c>
      <c r="C13" s="57">
        <v>-2.0291648833855602E-2</v>
      </c>
      <c r="D13" s="57">
        <v>-2.4899367452560009E-3</v>
      </c>
    </row>
    <row r="14" spans="1:4" s="66" customFormat="1" ht="18" customHeight="1" thickBot="1" x14ac:dyDescent="0.3">
      <c r="A14" s="59">
        <v>2015</v>
      </c>
      <c r="B14" s="74">
        <v>-4.17013758826391E-2</v>
      </c>
      <c r="C14" s="61">
        <v>-7.0263768062052395E-2</v>
      </c>
      <c r="D14" s="72">
        <v>-1.1339219677786901E-2</v>
      </c>
    </row>
    <row r="15" spans="1:4" s="66" customFormat="1" ht="18" customHeight="1" thickTop="1" x14ac:dyDescent="0.25">
      <c r="A15" s="54">
        <v>2016</v>
      </c>
      <c r="B15" s="73">
        <v>-3.5568004437988597E-2</v>
      </c>
      <c r="C15" s="56">
        <v>6.1333714446505025E-3</v>
      </c>
      <c r="D15" s="57">
        <v>-9.5972403377868998E-2</v>
      </c>
    </row>
    <row r="16" spans="1:4" s="66" customFormat="1" ht="18" customHeight="1" x14ac:dyDescent="0.25">
      <c r="A16" s="54">
        <v>2017</v>
      </c>
      <c r="B16" s="73">
        <v>1.25284305427509E-2</v>
      </c>
      <c r="C16" s="56">
        <v>4.8096434980739497E-2</v>
      </c>
      <c r="D16" s="57">
        <v>-1.8814118906204401E-2</v>
      </c>
    </row>
    <row r="17" spans="1:4" s="66" customFormat="1" ht="18" customHeight="1" x14ac:dyDescent="0.25">
      <c r="A17" s="54">
        <v>2018</v>
      </c>
      <c r="B17" s="73">
        <v>3.2031314363437202E-2</v>
      </c>
      <c r="C17" s="56">
        <v>1.9502883820686302E-2</v>
      </c>
      <c r="D17" s="57">
        <v>-8.8723023942885934E-3</v>
      </c>
    </row>
    <row r="18" spans="1:4" s="66" customFormat="1" ht="18" customHeight="1" x14ac:dyDescent="0.25">
      <c r="A18" s="54">
        <v>2019</v>
      </c>
      <c r="B18" s="73">
        <v>3.7170056153565501E-2</v>
      </c>
      <c r="C18" s="56">
        <v>5.1387417901282983E-3</v>
      </c>
      <c r="D18" s="57">
        <v>-5.8895854552218005E-3</v>
      </c>
    </row>
    <row r="19" spans="1:4" s="66" customFormat="1" ht="18" customHeight="1" x14ac:dyDescent="0.25">
      <c r="A19" s="54">
        <v>2020</v>
      </c>
      <c r="B19" s="73">
        <v>5.26279577019933E-2</v>
      </c>
      <c r="C19" s="56">
        <v>1.5457901548427799E-2</v>
      </c>
      <c r="D19" s="57">
        <v>4.3534547690630004E-3</v>
      </c>
    </row>
    <row r="20" spans="1:4" s="66" customFormat="1" ht="18" customHeight="1" x14ac:dyDescent="0.25">
      <c r="A20" s="54">
        <v>2021</v>
      </c>
      <c r="B20" s="73">
        <v>5.6506835069695498E-2</v>
      </c>
      <c r="C20" s="56">
        <v>3.8788773677021979E-3</v>
      </c>
      <c r="D20" s="57">
        <v>6.136529536050199E-3</v>
      </c>
    </row>
    <row r="21" spans="1:4" s="66" customFormat="1" ht="18" customHeight="1" x14ac:dyDescent="0.25">
      <c r="A21" s="54">
        <v>2022</v>
      </c>
      <c r="B21" s="73">
        <v>6.3249312550986203E-2</v>
      </c>
      <c r="C21" s="56">
        <v>6.7424774812907054E-3</v>
      </c>
      <c r="D21" s="57">
        <v>8.4876127285603009E-3</v>
      </c>
    </row>
    <row r="22" spans="1:4" s="66" customFormat="1" ht="18" customHeight="1" x14ac:dyDescent="0.25">
      <c r="A22" s="54">
        <v>2023</v>
      </c>
      <c r="B22" s="73">
        <v>6.7497284563085597E-2</v>
      </c>
      <c r="C22" s="56">
        <v>4.2479720120993936E-3</v>
      </c>
      <c r="D22" s="57">
        <v>1.1213590296880502E-2</v>
      </c>
    </row>
    <row r="23" spans="1:4" s="66" customFormat="1" ht="18" customHeight="1" x14ac:dyDescent="0.25">
      <c r="A23" s="54">
        <v>2024</v>
      </c>
      <c r="B23" s="73">
        <v>6.91391385837654E-2</v>
      </c>
      <c r="C23" s="56">
        <v>1.6418540206798032E-3</v>
      </c>
      <c r="D23" s="57">
        <v>1.2927811731341596E-2</v>
      </c>
    </row>
    <row r="24" spans="1:4" ht="18" customHeight="1" x14ac:dyDescent="0.3">
      <c r="A24" s="54">
        <v>2025</v>
      </c>
      <c r="B24" s="73">
        <v>6.9614921787686898E-2</v>
      </c>
      <c r="C24" s="56">
        <v>4.757832039214982E-4</v>
      </c>
      <c r="D24" s="57">
        <v>6.9614921787686898E-2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110</v>
      </c>
      <c r="B26" s="3"/>
      <c r="C26" s="3"/>
    </row>
    <row r="27" spans="1:4" ht="21.75" customHeight="1" x14ac:dyDescent="0.3">
      <c r="A27" s="179"/>
      <c r="B27" s="3"/>
      <c r="C27" s="3"/>
    </row>
    <row r="28" spans="1:4" ht="21.75" customHeight="1" x14ac:dyDescent="0.3">
      <c r="A28" s="179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82" t="str">
        <f>Headings!F21</f>
        <v>Page 21</v>
      </c>
      <c r="B30" s="190"/>
      <c r="C30" s="190"/>
      <c r="D30" s="190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189" t="str">
        <f>Headings!E22</f>
        <v>March 2016 Transportation CPI Forecast</v>
      </c>
      <c r="B1" s="189"/>
      <c r="C1" s="189"/>
      <c r="D1" s="189"/>
    </row>
    <row r="2" spans="1:4" ht="21.75" customHeight="1" x14ac:dyDescent="0.3">
      <c r="A2" s="189" t="s">
        <v>103</v>
      </c>
      <c r="B2" s="189"/>
      <c r="C2" s="189"/>
      <c r="D2" s="189"/>
    </row>
    <row r="4" spans="1:4" ht="66" customHeight="1" x14ac:dyDescent="0.3">
      <c r="A4" s="23" t="s">
        <v>129</v>
      </c>
      <c r="B4" s="41" t="s">
        <v>98</v>
      </c>
      <c r="C4" s="41" t="s">
        <v>39</v>
      </c>
      <c r="D4" s="31" t="str">
        <f>Headings!E50</f>
        <v>% Change from September 2015 Forecast</v>
      </c>
    </row>
    <row r="5" spans="1:4" s="66" customFormat="1" ht="18" customHeight="1" x14ac:dyDescent="0.25">
      <c r="A5" s="49">
        <v>2006</v>
      </c>
      <c r="B5" s="52">
        <v>3.9963582347021902E-2</v>
      </c>
      <c r="C5" s="100" t="s">
        <v>96</v>
      </c>
      <c r="D5" s="64">
        <v>0</v>
      </c>
    </row>
    <row r="6" spans="1:4" s="66" customFormat="1" ht="18" customHeight="1" x14ac:dyDescent="0.25">
      <c r="A6" s="54">
        <v>2007</v>
      </c>
      <c r="B6" s="73">
        <v>2.1139473805464402E-2</v>
      </c>
      <c r="C6" s="56">
        <v>-1.8824108541557499E-2</v>
      </c>
      <c r="D6" s="57">
        <v>0</v>
      </c>
    </row>
    <row r="7" spans="1:4" s="66" customFormat="1" ht="18" customHeight="1" x14ac:dyDescent="0.25">
      <c r="A7" s="54">
        <v>2008</v>
      </c>
      <c r="B7" s="73">
        <v>5.88458784240804E-2</v>
      </c>
      <c r="C7" s="56">
        <v>3.7706404618615998E-2</v>
      </c>
      <c r="D7" s="57">
        <v>0</v>
      </c>
    </row>
    <row r="8" spans="1:4" s="66" customFormat="1" ht="18" customHeight="1" x14ac:dyDescent="0.25">
      <c r="A8" s="54">
        <v>2009</v>
      </c>
      <c r="B8" s="73">
        <v>-8.3339157382280205E-2</v>
      </c>
      <c r="C8" s="56">
        <v>-0.1421850358063606</v>
      </c>
      <c r="D8" s="57">
        <v>0</v>
      </c>
    </row>
    <row r="9" spans="1:4" s="66" customFormat="1" ht="18" customHeight="1" x14ac:dyDescent="0.25">
      <c r="A9" s="54">
        <v>2010</v>
      </c>
      <c r="B9" s="73">
        <v>7.8902701916152507E-2</v>
      </c>
      <c r="C9" s="56">
        <v>0.16224185929843271</v>
      </c>
      <c r="D9" s="57">
        <v>0</v>
      </c>
    </row>
    <row r="10" spans="1:4" s="66" customFormat="1" ht="18" customHeight="1" x14ac:dyDescent="0.25">
      <c r="A10" s="54">
        <v>2011</v>
      </c>
      <c r="B10" s="73">
        <v>9.8089368484598399E-2</v>
      </c>
      <c r="C10" s="56">
        <v>1.9186666568445893E-2</v>
      </c>
      <c r="D10" s="57">
        <v>0</v>
      </c>
    </row>
    <row r="11" spans="1:4" s="66" customFormat="1" ht="18" customHeight="1" x14ac:dyDescent="0.25">
      <c r="A11" s="54">
        <v>2012</v>
      </c>
      <c r="B11" s="73">
        <v>2.3409663819381001E-2</v>
      </c>
      <c r="C11" s="56">
        <v>-7.4679704665217395E-2</v>
      </c>
      <c r="D11" s="57">
        <v>0</v>
      </c>
    </row>
    <row r="12" spans="1:4" s="66" customFormat="1" ht="18" customHeight="1" x14ac:dyDescent="0.25">
      <c r="A12" s="54">
        <v>2013</v>
      </c>
      <c r="B12" s="73">
        <v>1.6870848668859499E-4</v>
      </c>
      <c r="C12" s="56">
        <v>-2.3240955332692406E-2</v>
      </c>
      <c r="D12" s="57">
        <v>0</v>
      </c>
    </row>
    <row r="13" spans="1:4" s="66" customFormat="1" ht="18" customHeight="1" x14ac:dyDescent="0.25">
      <c r="A13" s="54">
        <v>2014</v>
      </c>
      <c r="B13" s="73">
        <v>-6.6007562232389605E-3</v>
      </c>
      <c r="C13" s="56">
        <v>-6.7694647099275553E-3</v>
      </c>
      <c r="D13" s="57">
        <v>0</v>
      </c>
    </row>
    <row r="14" spans="1:4" s="66" customFormat="1" ht="18" customHeight="1" thickBot="1" x14ac:dyDescent="0.3">
      <c r="A14" s="59">
        <v>2015</v>
      </c>
      <c r="B14" s="74">
        <v>-7.8136173329613007E-2</v>
      </c>
      <c r="C14" s="61">
        <v>-7.1535417106374052E-2</v>
      </c>
      <c r="D14" s="72">
        <v>-3.3627789859818402E-2</v>
      </c>
    </row>
    <row r="15" spans="1:4" s="66" customFormat="1" ht="18" customHeight="1" thickTop="1" x14ac:dyDescent="0.25">
      <c r="A15" s="54">
        <v>2016</v>
      </c>
      <c r="B15" s="73">
        <v>-1.74458394532657E-2</v>
      </c>
      <c r="C15" s="56">
        <v>6.0690333876347306E-2</v>
      </c>
      <c r="D15" s="57">
        <v>-6.1679375941248699E-2</v>
      </c>
    </row>
    <row r="16" spans="1:4" s="66" customFormat="1" ht="18" customHeight="1" x14ac:dyDescent="0.25">
      <c r="A16" s="54">
        <v>2017</v>
      </c>
      <c r="B16" s="73">
        <v>4.4968091624590895E-2</v>
      </c>
      <c r="C16" s="56">
        <v>6.2413931077856595E-2</v>
      </c>
      <c r="D16" s="57">
        <v>2.4256610736288903E-3</v>
      </c>
    </row>
    <row r="17" spans="1:4" s="66" customFormat="1" ht="18" customHeight="1" x14ac:dyDescent="0.25">
      <c r="A17" s="54">
        <v>2018</v>
      </c>
      <c r="B17" s="73">
        <v>4.6793053065388099E-2</v>
      </c>
      <c r="C17" s="56">
        <v>1.8249614407972042E-3</v>
      </c>
      <c r="D17" s="57">
        <v>-2.4430775360586021E-3</v>
      </c>
    </row>
    <row r="18" spans="1:4" s="66" customFormat="1" ht="18" customHeight="1" x14ac:dyDescent="0.25">
      <c r="A18" s="54">
        <v>2019</v>
      </c>
      <c r="B18" s="73">
        <v>4.6739451071716002E-2</v>
      </c>
      <c r="C18" s="56">
        <v>-5.3601993672096337E-5</v>
      </c>
      <c r="D18" s="57">
        <v>1.1354647914141702E-2</v>
      </c>
    </row>
    <row r="19" spans="1:4" s="66" customFormat="1" ht="18" customHeight="1" x14ac:dyDescent="0.25">
      <c r="A19" s="54">
        <v>2020</v>
      </c>
      <c r="B19" s="73">
        <v>4.0821900833289897E-2</v>
      </c>
      <c r="C19" s="56">
        <v>-5.9175502384261058E-3</v>
      </c>
      <c r="D19" s="57">
        <v>3.3111901055093713E-2</v>
      </c>
    </row>
    <row r="20" spans="1:4" s="66" customFormat="1" ht="18" customHeight="1" x14ac:dyDescent="0.25">
      <c r="A20" s="54">
        <v>2021</v>
      </c>
      <c r="B20" s="73">
        <v>3.5300468369398201E-2</v>
      </c>
      <c r="C20" s="56">
        <v>-5.5214324638916956E-3</v>
      </c>
      <c r="D20" s="57">
        <v>1.4404662825890799E-2</v>
      </c>
    </row>
    <row r="21" spans="1:4" s="66" customFormat="1" ht="18" customHeight="1" x14ac:dyDescent="0.25">
      <c r="A21" s="54">
        <v>2022</v>
      </c>
      <c r="B21" s="73">
        <v>2.9806676699202402E-2</v>
      </c>
      <c r="C21" s="56">
        <v>-5.4937916701957995E-3</v>
      </c>
      <c r="D21" s="57">
        <v>-5.2165564771210968E-3</v>
      </c>
    </row>
    <row r="22" spans="1:4" s="66" customFormat="1" ht="18" customHeight="1" x14ac:dyDescent="0.25">
      <c r="A22" s="54">
        <v>2023</v>
      </c>
      <c r="B22" s="73">
        <v>2.8701832848277199E-2</v>
      </c>
      <c r="C22" s="56">
        <v>-1.104843850925203E-3</v>
      </c>
      <c r="D22" s="57">
        <v>-9.7004793211214989E-3</v>
      </c>
    </row>
    <row r="23" spans="1:4" s="66" customFormat="1" ht="18" customHeight="1" x14ac:dyDescent="0.25">
      <c r="A23" s="54">
        <v>2024</v>
      </c>
      <c r="B23" s="73">
        <v>2.91098479728376E-2</v>
      </c>
      <c r="C23" s="56">
        <v>4.0801512456040134E-4</v>
      </c>
      <c r="D23" s="57">
        <v>-2.4503645683487014E-3</v>
      </c>
    </row>
    <row r="24" spans="1:4" ht="18" customHeight="1" x14ac:dyDescent="0.3">
      <c r="A24" s="54">
        <v>2025</v>
      </c>
      <c r="B24" s="73">
        <v>2.2772489584799702E-2</v>
      </c>
      <c r="C24" s="56">
        <v>-6.3373583880378982E-3</v>
      </c>
      <c r="D24" s="57">
        <v>2.2772489584799702E-2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62</v>
      </c>
      <c r="B26" s="3"/>
      <c r="C26" s="3"/>
    </row>
    <row r="27" spans="1:4" ht="21.75" customHeight="1" x14ac:dyDescent="0.3">
      <c r="A27" s="179"/>
      <c r="B27" s="3"/>
      <c r="C27" s="3"/>
    </row>
    <row r="28" spans="1:4" ht="21.75" customHeight="1" x14ac:dyDescent="0.3">
      <c r="A28" s="179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82" t="str">
        <f>Headings!F22</f>
        <v>Page 22</v>
      </c>
      <c r="B30" s="190"/>
      <c r="C30" s="190"/>
      <c r="D30" s="190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5" customWidth="1"/>
    <col min="5" max="5" width="17.75" style="19" customWidth="1"/>
    <col min="6" max="16384" width="10.75" style="19"/>
  </cols>
  <sheetData>
    <row r="1" spans="1:5" ht="23.25" x14ac:dyDescent="0.3">
      <c r="A1" s="189" t="str">
        <f>Headings!E23</f>
        <v>March 2016 Retail Gas Forecast</v>
      </c>
      <c r="B1" s="196"/>
      <c r="C1" s="196"/>
      <c r="D1" s="196"/>
      <c r="E1" s="196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ht="66" customHeight="1" x14ac:dyDescent="0.3">
      <c r="A4" s="47" t="s">
        <v>93</v>
      </c>
      <c r="B4" s="41" t="s">
        <v>98</v>
      </c>
      <c r="C4" s="41" t="s">
        <v>6</v>
      </c>
      <c r="D4" s="45" t="str">
        <f>Headings!E50</f>
        <v>% Change from September 2015 Forecast</v>
      </c>
      <c r="E4" s="45" t="str">
        <f>Headings!F50</f>
        <v>$ Change from September 2015 Forecast</v>
      </c>
    </row>
    <row r="5" spans="1:5" s="66" customFormat="1" ht="18" customHeight="1" x14ac:dyDescent="0.25">
      <c r="A5" s="76" t="s">
        <v>111</v>
      </c>
      <c r="B5" s="78">
        <v>2.5586666666666602</v>
      </c>
      <c r="C5" s="52">
        <v>-0.26114159206853593</v>
      </c>
      <c r="D5" s="79">
        <v>0</v>
      </c>
      <c r="E5" s="147">
        <v>0</v>
      </c>
    </row>
    <row r="6" spans="1:5" s="66" customFormat="1" ht="18" customHeight="1" x14ac:dyDescent="0.25">
      <c r="A6" s="65" t="s">
        <v>21</v>
      </c>
      <c r="B6" s="80">
        <v>2.9906666666666601</v>
      </c>
      <c r="C6" s="73">
        <v>-0.23316239316239284</v>
      </c>
      <c r="D6" s="81">
        <v>0</v>
      </c>
      <c r="E6" s="82">
        <v>0</v>
      </c>
    </row>
    <row r="7" spans="1:5" s="66" customFormat="1" ht="18" customHeight="1" x14ac:dyDescent="0.25">
      <c r="A7" s="65" t="s">
        <v>8</v>
      </c>
      <c r="B7" s="80">
        <v>3.00633333333333</v>
      </c>
      <c r="C7" s="73">
        <v>-0.2296720191322168</v>
      </c>
      <c r="D7" s="81">
        <v>-2.7360246176680536E-2</v>
      </c>
      <c r="E7" s="82">
        <v>-8.4567816363489978E-2</v>
      </c>
    </row>
    <row r="8" spans="1:5" s="66" customFormat="1" ht="18" customHeight="1" thickBot="1" x14ac:dyDescent="0.3">
      <c r="A8" s="65" t="s">
        <v>20</v>
      </c>
      <c r="B8" s="80">
        <v>2.4873333333333298</v>
      </c>
      <c r="C8" s="73">
        <v>-0.20986869970351663</v>
      </c>
      <c r="D8" s="81">
        <v>-7.217156130992386E-2</v>
      </c>
      <c r="E8" s="82">
        <v>-0.19347836591248013</v>
      </c>
    </row>
    <row r="9" spans="1:5" s="66" customFormat="1" ht="18" customHeight="1" thickTop="1" x14ac:dyDescent="0.25">
      <c r="A9" s="131" t="s">
        <v>25</v>
      </c>
      <c r="B9" s="144">
        <v>2.2923180968002601</v>
      </c>
      <c r="C9" s="62">
        <v>-0.10409662709734269</v>
      </c>
      <c r="D9" s="145">
        <v>-0.1732370919724503</v>
      </c>
      <c r="E9" s="146">
        <v>-0.48032454904504007</v>
      </c>
    </row>
    <row r="10" spans="1:5" s="66" customFormat="1" ht="18" customHeight="1" x14ac:dyDescent="0.25">
      <c r="A10" s="65" t="s">
        <v>138</v>
      </c>
      <c r="B10" s="80">
        <v>2.41846251092716</v>
      </c>
      <c r="C10" s="73">
        <v>-0.19132996736719843</v>
      </c>
      <c r="D10" s="81">
        <v>-0.23026547411265785</v>
      </c>
      <c r="E10" s="82">
        <v>-0.72348114573703981</v>
      </c>
    </row>
    <row r="11" spans="1:5" s="66" customFormat="1" ht="18" customHeight="1" x14ac:dyDescent="0.25">
      <c r="A11" s="65" t="s">
        <v>139</v>
      </c>
      <c r="B11" s="80">
        <v>2.4818883248500301</v>
      </c>
      <c r="C11" s="73">
        <v>-0.17444672640535552</v>
      </c>
      <c r="D11" s="81">
        <v>-0.17665903455334842</v>
      </c>
      <c r="E11" s="82">
        <v>-0.5325229931919897</v>
      </c>
    </row>
    <row r="12" spans="1:5" s="66" customFormat="1" ht="18" customHeight="1" x14ac:dyDescent="0.25">
      <c r="A12" s="65" t="s">
        <v>24</v>
      </c>
      <c r="B12" s="80">
        <v>2.5167196099327498</v>
      </c>
      <c r="C12" s="73">
        <v>1.1814370115017514E-2</v>
      </c>
      <c r="D12" s="81">
        <v>-6.7599924560474034E-2</v>
      </c>
      <c r="E12" s="82">
        <v>-0.18246465251638</v>
      </c>
    </row>
    <row r="13" spans="1:5" s="66" customFormat="1" ht="18" customHeight="1" x14ac:dyDescent="0.25">
      <c r="A13" s="65" t="s">
        <v>161</v>
      </c>
      <c r="B13" s="80">
        <v>2.5031333556527602</v>
      </c>
      <c r="C13" s="73">
        <v>9.1965970668192787E-2</v>
      </c>
      <c r="D13" s="81">
        <v>-0.1416060059496036</v>
      </c>
      <c r="E13" s="82">
        <v>-0.41293242882639003</v>
      </c>
    </row>
    <row r="14" spans="1:5" s="66" customFormat="1" ht="18" customHeight="1" x14ac:dyDescent="0.25">
      <c r="A14" s="65" t="s">
        <v>162</v>
      </c>
      <c r="B14" s="80">
        <v>2.8150480022596902</v>
      </c>
      <c r="C14" s="73">
        <v>0.16398248454986053</v>
      </c>
      <c r="D14" s="81">
        <v>-0.13991421595220721</v>
      </c>
      <c r="E14" s="82">
        <v>-0.45793715162963977</v>
      </c>
    </row>
    <row r="15" spans="1:5" s="66" customFormat="1" ht="18" customHeight="1" x14ac:dyDescent="0.25">
      <c r="A15" s="65" t="s">
        <v>163</v>
      </c>
      <c r="B15" s="80">
        <v>2.8270262277289402</v>
      </c>
      <c r="C15" s="73">
        <v>0.13906262397997504</v>
      </c>
      <c r="D15" s="81">
        <v>-0.11844576625794923</v>
      </c>
      <c r="E15" s="82">
        <v>-0.37983969103442972</v>
      </c>
    </row>
    <row r="16" spans="1:5" s="66" customFormat="1" ht="18" customHeight="1" x14ac:dyDescent="0.25">
      <c r="A16" s="65" t="s">
        <v>164</v>
      </c>
      <c r="B16" s="80">
        <v>2.5199456091818502</v>
      </c>
      <c r="C16" s="73">
        <v>1.2818270403935905E-3</v>
      </c>
      <c r="D16" s="81">
        <v>-0.17369735516343354</v>
      </c>
      <c r="E16" s="82">
        <v>-0.52971860880000987</v>
      </c>
    </row>
    <row r="17" spans="1:5" s="66" customFormat="1" ht="18" customHeight="1" x14ac:dyDescent="0.25">
      <c r="A17" s="65" t="s">
        <v>172</v>
      </c>
      <c r="B17" s="80">
        <v>2.7049629765263701</v>
      </c>
      <c r="C17" s="73">
        <v>8.0630790372324013E-2</v>
      </c>
      <c r="D17" s="81">
        <v>-0.15894275214056219</v>
      </c>
      <c r="E17" s="82">
        <v>-0.51118311033124986</v>
      </c>
    </row>
    <row r="18" spans="1:5" s="66" customFormat="1" ht="18" customHeight="1" x14ac:dyDescent="0.25">
      <c r="A18" s="65" t="s">
        <v>173</v>
      </c>
      <c r="B18" s="80">
        <v>3.07191693080921</v>
      </c>
      <c r="C18" s="73">
        <v>9.1248507429829484E-2</v>
      </c>
      <c r="D18" s="81">
        <v>-0.15100318077304442</v>
      </c>
      <c r="E18" s="82">
        <v>-0.54637333982608993</v>
      </c>
    </row>
    <row r="19" spans="1:5" s="66" customFormat="1" ht="18" customHeight="1" x14ac:dyDescent="0.25">
      <c r="A19" s="65" t="s">
        <v>174</v>
      </c>
      <c r="B19" s="80">
        <v>3.09088624544327</v>
      </c>
      <c r="C19" s="73">
        <v>9.3334831890222292E-2</v>
      </c>
      <c r="D19" s="81">
        <v>-0.14426144401986774</v>
      </c>
      <c r="E19" s="82">
        <v>-0.52106535337546012</v>
      </c>
    </row>
    <row r="20" spans="1:5" s="66" customFormat="1" ht="18" customHeight="1" x14ac:dyDescent="0.25">
      <c r="A20" s="65" t="s">
        <v>175</v>
      </c>
      <c r="B20" s="80">
        <v>2.8994413900108502</v>
      </c>
      <c r="C20" s="73">
        <v>0.15059681425116578</v>
      </c>
      <c r="D20" s="81">
        <v>-0.15741502823169584</v>
      </c>
      <c r="E20" s="82">
        <v>-0.54168500929566976</v>
      </c>
    </row>
    <row r="21" spans="1:5" s="66" customFormat="1" ht="18" customHeight="1" x14ac:dyDescent="0.25">
      <c r="A21" s="65" t="s">
        <v>186</v>
      </c>
      <c r="B21" s="80">
        <v>3.08837854549372</v>
      </c>
      <c r="C21" s="73">
        <v>0.14174521880507229</v>
      </c>
      <c r="D21" s="81">
        <v>-0.14291413818912879</v>
      </c>
      <c r="E21" s="82">
        <v>-0.51496936059414988</v>
      </c>
    </row>
    <row r="22" spans="1:5" s="66" customFormat="1" ht="18" customHeight="1" x14ac:dyDescent="0.25">
      <c r="A22" s="65" t="s">
        <v>187</v>
      </c>
      <c r="B22" s="80">
        <v>3.4903977914814499</v>
      </c>
      <c r="C22" s="73">
        <v>0.13622792220556668</v>
      </c>
      <c r="D22" s="81">
        <v>-0.13422037749457438</v>
      </c>
      <c r="E22" s="82">
        <v>-0.54111057479402991</v>
      </c>
    </row>
    <row r="23" spans="1:5" s="66" customFormat="1" ht="18" customHeight="1" x14ac:dyDescent="0.25">
      <c r="A23" s="65" t="s">
        <v>188</v>
      </c>
      <c r="B23" s="80">
        <v>3.4847178367209</v>
      </c>
      <c r="C23" s="73">
        <v>0.12741704482273808</v>
      </c>
      <c r="D23" s="81">
        <v>-0.1128069962661078</v>
      </c>
      <c r="E23" s="82">
        <v>-0.44308346700322021</v>
      </c>
    </row>
    <row r="24" spans="1:5" s="66" customFormat="1" ht="18" customHeight="1" x14ac:dyDescent="0.25">
      <c r="A24" s="65" t="s">
        <v>189</v>
      </c>
      <c r="B24" s="80">
        <v>3.2669435807949001</v>
      </c>
      <c r="C24" s="73">
        <v>0.12674930834959031</v>
      </c>
      <c r="D24" s="81">
        <v>-9.515940096290787E-2</v>
      </c>
      <c r="E24" s="82">
        <v>-0.34357476273598975</v>
      </c>
    </row>
    <row r="25" spans="1:5" ht="21.75" customHeight="1" x14ac:dyDescent="0.3">
      <c r="A25" s="32" t="s">
        <v>4</v>
      </c>
      <c r="C25" s="19"/>
      <c r="D25" s="19"/>
    </row>
    <row r="26" spans="1:5" ht="21.75" customHeight="1" x14ac:dyDescent="0.3">
      <c r="A26" s="43" t="s">
        <v>151</v>
      </c>
      <c r="B26" s="3"/>
    </row>
    <row r="27" spans="1:5" ht="21.75" customHeight="1" x14ac:dyDescent="0.3">
      <c r="A27" s="37" t="s">
        <v>260</v>
      </c>
      <c r="B27" s="3"/>
      <c r="C27" s="3"/>
    </row>
    <row r="28" spans="1:5" ht="21.75" customHeight="1" x14ac:dyDescent="0.3">
      <c r="A28" s="176"/>
      <c r="C28" s="3"/>
    </row>
    <row r="29" spans="1:5" ht="21.75" customHeight="1" x14ac:dyDescent="0.3">
      <c r="A29" s="3"/>
      <c r="B29" s="19"/>
      <c r="C29" s="19"/>
      <c r="D29" s="19"/>
    </row>
    <row r="30" spans="1:5" ht="21.75" customHeight="1" x14ac:dyDescent="0.3">
      <c r="A30" s="195" t="str">
        <f>Headings!F23</f>
        <v>Page 23</v>
      </c>
      <c r="B30" s="190"/>
      <c r="C30" s="190"/>
      <c r="D30" s="190"/>
      <c r="E30" s="183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1.75" style="2" customWidth="1"/>
    <col min="2" max="2" width="17.25" style="2" customWidth="1"/>
    <col min="3" max="3" width="11.75" style="2" customWidth="1"/>
    <col min="4" max="4" width="17.125" style="1" customWidth="1"/>
    <col min="5" max="5" width="11.75" style="1" customWidth="1"/>
    <col min="6" max="16384" width="10.75" style="1"/>
  </cols>
  <sheetData>
    <row r="1" spans="1:14" ht="23.25" x14ac:dyDescent="0.35">
      <c r="A1" s="189" t="s">
        <v>230</v>
      </c>
      <c r="B1" s="189"/>
      <c r="C1" s="189"/>
      <c r="D1" s="192"/>
      <c r="E1" s="191"/>
    </row>
    <row r="2" spans="1:14" ht="21.75" customHeight="1" x14ac:dyDescent="0.3">
      <c r="A2" s="189" t="s">
        <v>103</v>
      </c>
      <c r="B2" s="189"/>
      <c r="C2" s="189"/>
      <c r="D2" s="193"/>
      <c r="E2" s="183"/>
    </row>
    <row r="3" spans="1:14" ht="21.75" customHeight="1" x14ac:dyDescent="0.3">
      <c r="A3" s="194"/>
      <c r="B3" s="194"/>
      <c r="C3" s="194"/>
      <c r="D3" s="193"/>
    </row>
    <row r="4" spans="1:14" s="24" customFormat="1" ht="66" customHeight="1" x14ac:dyDescent="0.3">
      <c r="A4" s="26" t="s">
        <v>97</v>
      </c>
      <c r="B4" s="41" t="s">
        <v>94</v>
      </c>
      <c r="C4" s="41" t="s">
        <v>36</v>
      </c>
      <c r="D4" s="41" t="s">
        <v>95</v>
      </c>
      <c r="E4" s="42" t="s">
        <v>36</v>
      </c>
    </row>
    <row r="5" spans="1:14" s="83" customFormat="1" ht="18" customHeight="1" x14ac:dyDescent="0.2">
      <c r="A5" s="49">
        <v>2006</v>
      </c>
      <c r="B5" s="52" t="s">
        <v>96</v>
      </c>
      <c r="C5" s="52" t="s">
        <v>96</v>
      </c>
      <c r="D5" s="105" t="s">
        <v>96</v>
      </c>
      <c r="E5" s="106" t="s">
        <v>96</v>
      </c>
    </row>
    <row r="6" spans="1:14" s="83" customFormat="1" ht="18" customHeight="1" x14ac:dyDescent="0.2">
      <c r="A6" s="54">
        <v>2007</v>
      </c>
      <c r="B6" s="73" t="s">
        <v>96</v>
      </c>
      <c r="C6" s="73" t="s">
        <v>96</v>
      </c>
      <c r="D6" s="84" t="s">
        <v>96</v>
      </c>
      <c r="E6" s="85" t="s">
        <v>96</v>
      </c>
    </row>
    <row r="7" spans="1:14" s="83" customFormat="1" ht="18" customHeight="1" x14ac:dyDescent="0.2">
      <c r="A7" s="54">
        <v>2008</v>
      </c>
      <c r="B7" s="73" t="s">
        <v>96</v>
      </c>
      <c r="C7" s="73" t="s">
        <v>96</v>
      </c>
      <c r="D7" s="84" t="s">
        <v>96</v>
      </c>
      <c r="E7" s="85" t="s">
        <v>96</v>
      </c>
    </row>
    <row r="8" spans="1:14" s="83" customFormat="1" ht="18" customHeight="1" x14ac:dyDescent="0.2">
      <c r="A8" s="54">
        <v>2009</v>
      </c>
      <c r="B8" s="73" t="s">
        <v>96</v>
      </c>
      <c r="C8" s="73" t="s">
        <v>96</v>
      </c>
      <c r="D8" s="84" t="s">
        <v>96</v>
      </c>
      <c r="E8" s="85" t="s">
        <v>96</v>
      </c>
    </row>
    <row r="9" spans="1:14" s="77" customFormat="1" ht="18" customHeight="1" x14ac:dyDescent="0.25">
      <c r="A9" s="54">
        <v>2010</v>
      </c>
      <c r="B9" s="73" t="s">
        <v>96</v>
      </c>
      <c r="C9" s="73" t="s">
        <v>96</v>
      </c>
      <c r="D9" s="84" t="s">
        <v>96</v>
      </c>
      <c r="E9" s="85" t="s">
        <v>96</v>
      </c>
    </row>
    <row r="10" spans="1:14" s="77" customFormat="1" ht="18" customHeight="1" x14ac:dyDescent="0.25">
      <c r="A10" s="54">
        <v>2011</v>
      </c>
      <c r="B10" s="73" t="s">
        <v>96</v>
      </c>
      <c r="C10" s="73" t="s">
        <v>96</v>
      </c>
      <c r="D10" s="84" t="s">
        <v>96</v>
      </c>
      <c r="E10" s="85" t="s">
        <v>96</v>
      </c>
    </row>
    <row r="11" spans="1:14" s="77" customFormat="1" ht="18" customHeight="1" x14ac:dyDescent="0.25">
      <c r="A11" s="65">
        <v>2012</v>
      </c>
      <c r="B11" s="80" t="s">
        <v>96</v>
      </c>
      <c r="C11" s="73" t="s">
        <v>96</v>
      </c>
      <c r="D11" s="80" t="s">
        <v>96</v>
      </c>
      <c r="E11" s="57" t="s">
        <v>96</v>
      </c>
    </row>
    <row r="12" spans="1:14" s="77" customFormat="1" ht="18" customHeight="1" x14ac:dyDescent="0.25">
      <c r="A12" s="65">
        <v>2013</v>
      </c>
      <c r="B12" s="80" t="s">
        <v>96</v>
      </c>
      <c r="C12" s="73" t="s">
        <v>96</v>
      </c>
      <c r="D12" s="80" t="s">
        <v>96</v>
      </c>
      <c r="E12" s="57" t="s">
        <v>96</v>
      </c>
      <c r="M12" s="113"/>
      <c r="N12" s="113"/>
    </row>
    <row r="13" spans="1:14" s="77" customFormat="1" ht="18" customHeight="1" x14ac:dyDescent="0.25">
      <c r="A13" s="65">
        <v>2014</v>
      </c>
      <c r="B13" s="148" t="s">
        <v>96</v>
      </c>
      <c r="C13" s="116" t="s">
        <v>96</v>
      </c>
      <c r="D13" s="148" t="s">
        <v>96</v>
      </c>
      <c r="E13" s="101" t="s">
        <v>96</v>
      </c>
      <c r="M13" s="113"/>
      <c r="N13" s="113"/>
    </row>
    <row r="14" spans="1:14" s="77" customFormat="1" ht="18" customHeight="1" thickBot="1" x14ac:dyDescent="0.3">
      <c r="A14" s="86">
        <v>2015</v>
      </c>
      <c r="B14" s="166" t="s">
        <v>96</v>
      </c>
      <c r="C14" s="167" t="s">
        <v>96</v>
      </c>
      <c r="D14" s="166" t="s">
        <v>96</v>
      </c>
      <c r="E14" s="114" t="s">
        <v>96</v>
      </c>
      <c r="M14" s="113"/>
      <c r="N14" s="113"/>
    </row>
    <row r="15" spans="1:14" s="77" customFormat="1" ht="18" customHeight="1" thickTop="1" x14ac:dyDescent="0.25">
      <c r="A15" s="65">
        <v>2016</v>
      </c>
      <c r="B15" s="80">
        <v>1.45</v>
      </c>
      <c r="C15" s="116" t="s">
        <v>96</v>
      </c>
      <c r="D15" s="80">
        <v>1.66</v>
      </c>
      <c r="E15" s="101" t="s">
        <v>96</v>
      </c>
      <c r="M15" s="113"/>
      <c r="N15" s="113"/>
    </row>
    <row r="16" spans="1:14" s="77" customFormat="1" ht="18" customHeight="1" x14ac:dyDescent="0.25">
      <c r="A16" s="65">
        <v>2017</v>
      </c>
      <c r="B16" s="80">
        <v>1.64</v>
      </c>
      <c r="C16" s="73">
        <v>0.13103448275862073</v>
      </c>
      <c r="D16" s="80">
        <v>1.8</v>
      </c>
      <c r="E16" s="57">
        <v>8.4337349397590522E-2</v>
      </c>
      <c r="M16" s="113"/>
      <c r="N16" s="113"/>
    </row>
    <row r="17" spans="1:7" s="77" customFormat="1" ht="18" customHeight="1" x14ac:dyDescent="0.25">
      <c r="A17" s="65">
        <v>2018</v>
      </c>
      <c r="B17" s="80">
        <v>1.8</v>
      </c>
      <c r="C17" s="73">
        <v>9.7560975609756184E-2</v>
      </c>
      <c r="D17" s="80">
        <v>1.95</v>
      </c>
      <c r="E17" s="57">
        <v>8.3333333333333259E-2</v>
      </c>
    </row>
    <row r="18" spans="1:7" s="77" customFormat="1" ht="18" customHeight="1" x14ac:dyDescent="0.25">
      <c r="A18" s="65">
        <v>2019</v>
      </c>
      <c r="B18" s="80">
        <v>1.96</v>
      </c>
      <c r="C18" s="73">
        <v>8.8888888888888795E-2</v>
      </c>
      <c r="D18" s="80">
        <v>2.0299999999999998</v>
      </c>
      <c r="E18" s="57">
        <v>4.102564102564088E-2</v>
      </c>
    </row>
    <row r="19" spans="1:7" s="77" customFormat="1" ht="18" customHeight="1" x14ac:dyDescent="0.25">
      <c r="A19" s="65">
        <v>2020</v>
      </c>
      <c r="B19" s="73" t="s">
        <v>96</v>
      </c>
      <c r="C19" s="73" t="s">
        <v>96</v>
      </c>
      <c r="D19" s="84" t="s">
        <v>96</v>
      </c>
      <c r="E19" s="85" t="s">
        <v>96</v>
      </c>
    </row>
    <row r="20" spans="1:7" s="77" customFormat="1" ht="18" customHeight="1" x14ac:dyDescent="0.25">
      <c r="A20" s="65">
        <v>2021</v>
      </c>
      <c r="B20" s="73" t="s">
        <v>96</v>
      </c>
      <c r="C20" s="73" t="s">
        <v>96</v>
      </c>
      <c r="D20" s="84" t="s">
        <v>96</v>
      </c>
      <c r="E20" s="85" t="s">
        <v>96</v>
      </c>
    </row>
    <row r="21" spans="1:7" s="77" customFormat="1" ht="18" customHeight="1" x14ac:dyDescent="0.25">
      <c r="A21" s="65">
        <v>2022</v>
      </c>
      <c r="B21" s="73" t="s">
        <v>96</v>
      </c>
      <c r="C21" s="73" t="s">
        <v>96</v>
      </c>
      <c r="D21" s="84" t="s">
        <v>96</v>
      </c>
      <c r="E21" s="85" t="s">
        <v>96</v>
      </c>
    </row>
    <row r="22" spans="1:7" s="77" customFormat="1" ht="18" customHeight="1" x14ac:dyDescent="0.25">
      <c r="A22" s="65">
        <v>2023</v>
      </c>
      <c r="B22" s="73" t="s">
        <v>96</v>
      </c>
      <c r="C22" s="73" t="s">
        <v>96</v>
      </c>
      <c r="D22" s="84" t="s">
        <v>96</v>
      </c>
      <c r="E22" s="85" t="s">
        <v>96</v>
      </c>
    </row>
    <row r="23" spans="1:7" s="77" customFormat="1" ht="18" customHeight="1" x14ac:dyDescent="0.25">
      <c r="A23" s="65">
        <v>2024</v>
      </c>
      <c r="B23" s="73" t="s">
        <v>96</v>
      </c>
      <c r="C23" s="73" t="s">
        <v>96</v>
      </c>
      <c r="D23" s="84" t="s">
        <v>96</v>
      </c>
      <c r="E23" s="85" t="s">
        <v>96</v>
      </c>
    </row>
    <row r="24" spans="1:7" ht="18" customHeight="1" x14ac:dyDescent="0.3">
      <c r="A24" s="65">
        <v>2025</v>
      </c>
      <c r="B24" s="73" t="s">
        <v>96</v>
      </c>
      <c r="C24" s="73" t="s">
        <v>96</v>
      </c>
      <c r="D24" s="84" t="s">
        <v>96</v>
      </c>
      <c r="E24" s="85" t="s">
        <v>96</v>
      </c>
    </row>
    <row r="25" spans="1:7" ht="21.75" customHeight="1" x14ac:dyDescent="0.3">
      <c r="A25" s="32" t="s">
        <v>4</v>
      </c>
      <c r="B25" s="1"/>
      <c r="C25" s="1"/>
    </row>
    <row r="26" spans="1:7" ht="21.75" customHeight="1" x14ac:dyDescent="0.3">
      <c r="A26" s="37" t="s">
        <v>243</v>
      </c>
      <c r="D26" s="2"/>
      <c r="E26" s="2"/>
      <c r="F26" s="2"/>
      <c r="G26" s="2"/>
    </row>
    <row r="27" spans="1:7" ht="21.75" customHeight="1" x14ac:dyDescent="0.3">
      <c r="A27" s="37" t="s">
        <v>273</v>
      </c>
      <c r="D27" s="2"/>
      <c r="E27" s="2"/>
      <c r="F27" s="2"/>
      <c r="G27" s="2"/>
    </row>
    <row r="28" spans="1:7" ht="21.75" customHeight="1" x14ac:dyDescent="0.3">
      <c r="A28" s="37" t="s">
        <v>244</v>
      </c>
      <c r="B28" s="1"/>
      <c r="C28" s="1"/>
    </row>
    <row r="29" spans="1:7" ht="21.75" customHeight="1" x14ac:dyDescent="0.3">
      <c r="A29" s="37" t="s">
        <v>245</v>
      </c>
      <c r="B29" s="1"/>
      <c r="C29" s="1"/>
    </row>
    <row r="30" spans="1:7" ht="21.75" customHeight="1" x14ac:dyDescent="0.3">
      <c r="A30" s="195" t="str">
        <f>Headings!F24</f>
        <v>Page 24</v>
      </c>
      <c r="B30" s="190"/>
      <c r="C30" s="190"/>
      <c r="D30" s="190"/>
      <c r="E30" s="183"/>
    </row>
  </sheetData>
  <mergeCells count="4">
    <mergeCell ref="A30:E30"/>
    <mergeCell ref="A3:D3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5" customWidth="1"/>
    <col min="5" max="5" width="17.75" style="19" customWidth="1"/>
    <col min="6" max="16384" width="10.75" style="19"/>
  </cols>
  <sheetData>
    <row r="1" spans="1:5" ht="23.25" x14ac:dyDescent="0.3">
      <c r="A1" s="189" t="str">
        <f>Headings!E25</f>
        <v>March 2016 Recorded Documents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ht="66" customHeight="1" x14ac:dyDescent="0.3">
      <c r="A4" s="23" t="s">
        <v>93</v>
      </c>
      <c r="B4" s="41" t="s">
        <v>98</v>
      </c>
      <c r="C4" s="41" t="s">
        <v>6</v>
      </c>
      <c r="D4" s="31" t="str">
        <f>Headings!E50</f>
        <v>% Change from September 2015 Forecast</v>
      </c>
      <c r="E4" s="45" t="str">
        <f>Headings!F51</f>
        <v># Change from September 2015 Forecast</v>
      </c>
    </row>
    <row r="5" spans="1:5" s="66" customFormat="1" ht="18" customHeight="1" x14ac:dyDescent="0.25">
      <c r="A5" s="76" t="s">
        <v>111</v>
      </c>
      <c r="B5" s="88">
        <v>119981.999999999</v>
      </c>
      <c r="C5" s="51">
        <v>0.31592397205434475</v>
      </c>
      <c r="D5" s="79">
        <v>0</v>
      </c>
      <c r="E5" s="89">
        <v>0</v>
      </c>
    </row>
    <row r="6" spans="1:5" s="66" customFormat="1" ht="18" customHeight="1" x14ac:dyDescent="0.25">
      <c r="A6" s="65" t="s">
        <v>21</v>
      </c>
      <c r="B6" s="90">
        <v>135053</v>
      </c>
      <c r="C6" s="56">
        <v>0.22001300836510151</v>
      </c>
      <c r="D6" s="81">
        <v>1.851467843780874E-4</v>
      </c>
      <c r="E6" s="91">
        <v>25.00000000098953</v>
      </c>
    </row>
    <row r="7" spans="1:5" s="66" customFormat="1" ht="18" customHeight="1" x14ac:dyDescent="0.25">
      <c r="A7" s="65" t="s">
        <v>8</v>
      </c>
      <c r="B7" s="90">
        <v>139969.99999999901</v>
      </c>
      <c r="C7" s="56">
        <v>0.1983014716583682</v>
      </c>
      <c r="D7" s="81">
        <v>-3.2022874144738589E-2</v>
      </c>
      <c r="E7" s="91">
        <v>-4630.5243939299835</v>
      </c>
    </row>
    <row r="8" spans="1:5" s="66" customFormat="1" ht="18" customHeight="1" thickBot="1" x14ac:dyDescent="0.3">
      <c r="A8" s="65" t="s">
        <v>20</v>
      </c>
      <c r="B8" s="90">
        <v>118344</v>
      </c>
      <c r="C8" s="56">
        <v>2.8217708518782914E-3</v>
      </c>
      <c r="D8" s="81">
        <v>-0.13422940306619668</v>
      </c>
      <c r="E8" s="91">
        <v>-18348.09882978801</v>
      </c>
    </row>
    <row r="9" spans="1:5" s="66" customFormat="1" ht="18" customHeight="1" thickTop="1" x14ac:dyDescent="0.25">
      <c r="A9" s="131" t="s">
        <v>25</v>
      </c>
      <c r="B9" s="149">
        <v>112106.577740204</v>
      </c>
      <c r="C9" s="71">
        <v>-6.5638364586313447E-2</v>
      </c>
      <c r="D9" s="145">
        <v>-0.12657815097902436</v>
      </c>
      <c r="E9" s="150">
        <v>-16246.723549276008</v>
      </c>
    </row>
    <row r="10" spans="1:5" s="66" customFormat="1" ht="18" customHeight="1" x14ac:dyDescent="0.25">
      <c r="A10" s="65" t="s">
        <v>138</v>
      </c>
      <c r="B10" s="90">
        <v>129249.048153891</v>
      </c>
      <c r="C10" s="56">
        <v>-4.2975364087499024E-2</v>
      </c>
      <c r="D10" s="81">
        <v>-0.10667720869330699</v>
      </c>
      <c r="E10" s="91">
        <v>-15434.429544953018</v>
      </c>
    </row>
    <row r="11" spans="1:5" s="66" customFormat="1" ht="18" customHeight="1" x14ac:dyDescent="0.25">
      <c r="A11" s="65" t="s">
        <v>139</v>
      </c>
      <c r="B11" s="90">
        <v>132441.582547047</v>
      </c>
      <c r="C11" s="56">
        <v>-5.3785935935929619E-2</v>
      </c>
      <c r="D11" s="81">
        <v>-7.2407990638542752E-2</v>
      </c>
      <c r="E11" s="91">
        <v>-10338.412548230001</v>
      </c>
    </row>
    <row r="12" spans="1:5" s="66" customFormat="1" ht="18" customHeight="1" x14ac:dyDescent="0.25">
      <c r="A12" s="65" t="s">
        <v>24</v>
      </c>
      <c r="B12" s="90">
        <v>127638.73359895</v>
      </c>
      <c r="C12" s="56">
        <v>7.8539964839366538E-2</v>
      </c>
      <c r="D12" s="81">
        <v>-6.6793616328657546E-2</v>
      </c>
      <c r="E12" s="91">
        <v>-9135.6561097920057</v>
      </c>
    </row>
    <row r="13" spans="1:5" s="66" customFormat="1" ht="18" customHeight="1" x14ac:dyDescent="0.25">
      <c r="A13" s="65" t="s">
        <v>161</v>
      </c>
      <c r="B13" s="90">
        <v>123820.35560365301</v>
      </c>
      <c r="C13" s="56">
        <v>0.10448787305410878</v>
      </c>
      <c r="D13" s="81">
        <v>-5.5123130816085775E-2</v>
      </c>
      <c r="E13" s="91">
        <v>-7223.5503717319953</v>
      </c>
    </row>
    <row r="14" spans="1:5" s="66" customFormat="1" ht="18" customHeight="1" x14ac:dyDescent="0.25">
      <c r="A14" s="65" t="s">
        <v>162</v>
      </c>
      <c r="B14" s="90">
        <v>140119.60580517599</v>
      </c>
      <c r="C14" s="56">
        <v>8.4105514172467366E-2</v>
      </c>
      <c r="D14" s="81">
        <v>-5.1298302706006438E-2</v>
      </c>
      <c r="E14" s="91">
        <v>-7576.5627637669968</v>
      </c>
    </row>
    <row r="15" spans="1:5" s="66" customFormat="1" ht="18" customHeight="1" x14ac:dyDescent="0.25">
      <c r="A15" s="65" t="s">
        <v>163</v>
      </c>
      <c r="B15" s="90">
        <v>138749.65019690499</v>
      </c>
      <c r="C15" s="56">
        <v>4.7629056739919129E-2</v>
      </c>
      <c r="D15" s="81">
        <v>-4.3991905631604378E-2</v>
      </c>
      <c r="E15" s="91">
        <v>-6384.7383236990136</v>
      </c>
    </row>
    <row r="16" spans="1:5" s="66" customFormat="1" ht="18" customHeight="1" x14ac:dyDescent="0.25">
      <c r="A16" s="65" t="s">
        <v>164</v>
      </c>
      <c r="B16" s="90">
        <v>133581.78796290301</v>
      </c>
      <c r="C16" s="56">
        <v>4.6561527182074069E-2</v>
      </c>
      <c r="D16" s="81">
        <v>-3.7391738074213698E-2</v>
      </c>
      <c r="E16" s="91">
        <v>-5188.8763316879922</v>
      </c>
    </row>
    <row r="17" spans="1:5" s="66" customFormat="1" ht="18" customHeight="1" x14ac:dyDescent="0.25">
      <c r="A17" s="65" t="s">
        <v>172</v>
      </c>
      <c r="B17" s="90">
        <v>128555.017964755</v>
      </c>
      <c r="C17" s="56">
        <v>3.8238158322348559E-2</v>
      </c>
      <c r="D17" s="81">
        <v>-3.0384502669244751E-2</v>
      </c>
      <c r="E17" s="91">
        <v>-4028.4837621179904</v>
      </c>
    </row>
    <row r="18" spans="1:5" s="66" customFormat="1" ht="18" customHeight="1" x14ac:dyDescent="0.25">
      <c r="A18" s="65" t="s">
        <v>173</v>
      </c>
      <c r="B18" s="90">
        <v>145286.98665937799</v>
      </c>
      <c r="C18" s="56">
        <v>3.6878357061514988E-2</v>
      </c>
      <c r="D18" s="81">
        <v>-2.6377336591876244E-2</v>
      </c>
      <c r="E18" s="91">
        <v>-3936.1077895610069</v>
      </c>
    </row>
    <row r="19" spans="1:5" s="66" customFormat="1" ht="18" customHeight="1" x14ac:dyDescent="0.25">
      <c r="A19" s="65" t="s">
        <v>174</v>
      </c>
      <c r="B19" s="90">
        <v>143478.98625353599</v>
      </c>
      <c r="C19" s="56">
        <v>3.4085390845450148E-2</v>
      </c>
      <c r="D19" s="81">
        <v>-2.3897665346277575E-2</v>
      </c>
      <c r="E19" s="91">
        <v>-3512.7595498750161</v>
      </c>
    </row>
    <row r="20" spans="1:5" s="66" customFormat="1" ht="18" customHeight="1" x14ac:dyDescent="0.25">
      <c r="A20" s="65" t="s">
        <v>175</v>
      </c>
      <c r="B20" s="90">
        <v>137751.618839403</v>
      </c>
      <c r="C20" s="56">
        <v>3.1215564187971445E-2</v>
      </c>
      <c r="D20" s="81">
        <v>-2.8294587989320941E-2</v>
      </c>
      <c r="E20" s="91">
        <v>-4011.1182378389931</v>
      </c>
    </row>
    <row r="21" spans="1:5" s="66" customFormat="1" ht="18" customHeight="1" x14ac:dyDescent="0.25">
      <c r="A21" s="65" t="s">
        <v>186</v>
      </c>
      <c r="B21" s="90">
        <v>133359.52876581301</v>
      </c>
      <c r="C21" s="56">
        <v>3.737318758241881E-2</v>
      </c>
      <c r="D21" s="81">
        <v>-2.4058280678563748E-2</v>
      </c>
      <c r="E21" s="91">
        <v>-3287.4923888279882</v>
      </c>
    </row>
    <row r="22" spans="1:5" s="66" customFormat="1" ht="18" customHeight="1" x14ac:dyDescent="0.25">
      <c r="A22" s="65" t="s">
        <v>187</v>
      </c>
      <c r="B22" s="90">
        <v>150078.74834025599</v>
      </c>
      <c r="C22" s="56">
        <v>3.2981354979246591E-2</v>
      </c>
      <c r="D22" s="81">
        <v>-2.7114620835183567E-2</v>
      </c>
      <c r="E22" s="91">
        <v>-4182.7418150310114</v>
      </c>
    </row>
    <row r="23" spans="1:5" s="66" customFormat="1" ht="18" customHeight="1" x14ac:dyDescent="0.25">
      <c r="A23" s="65" t="s">
        <v>188</v>
      </c>
      <c r="B23" s="90">
        <v>148018.52292398</v>
      </c>
      <c r="C23" s="56">
        <v>3.1639035018148132E-2</v>
      </c>
      <c r="D23" s="81">
        <v>-2.7187971160115287E-2</v>
      </c>
      <c r="E23" s="91">
        <v>-4136.7943786830001</v>
      </c>
    </row>
    <row r="24" spans="1:5" s="66" customFormat="1" ht="18" customHeight="1" x14ac:dyDescent="0.25">
      <c r="A24" s="65" t="s">
        <v>189</v>
      </c>
      <c r="B24" s="90">
        <v>141348.363757727</v>
      </c>
      <c r="C24" s="56">
        <v>2.6110364064158453E-2</v>
      </c>
      <c r="D24" s="81">
        <v>-3.3403902948944908E-2</v>
      </c>
      <c r="E24" s="91">
        <v>-4884.7569728039962</v>
      </c>
    </row>
    <row r="25" spans="1:5" ht="21.75" customHeight="1" x14ac:dyDescent="0.3">
      <c r="A25" s="32" t="s">
        <v>4</v>
      </c>
      <c r="B25" s="19"/>
      <c r="C25" s="19"/>
      <c r="D25" s="19"/>
    </row>
    <row r="26" spans="1:5" ht="21.75" customHeight="1" x14ac:dyDescent="0.3">
      <c r="A26" s="33" t="s">
        <v>70</v>
      </c>
    </row>
    <row r="27" spans="1:5" ht="21.75" customHeight="1" x14ac:dyDescent="0.3">
      <c r="A27" s="33"/>
      <c r="B27" s="3"/>
      <c r="C27" s="3"/>
    </row>
    <row r="28" spans="1:5" ht="21.75" customHeight="1" x14ac:dyDescent="0.3">
      <c r="A28" s="3"/>
      <c r="B28" s="19"/>
      <c r="C28" s="19"/>
      <c r="D28" s="19"/>
    </row>
    <row r="29" spans="1:5" ht="21.75" customHeight="1" x14ac:dyDescent="0.3">
      <c r="A29" s="176"/>
    </row>
    <row r="30" spans="1:5" ht="21.75" customHeight="1" x14ac:dyDescent="0.3">
      <c r="A30" s="195" t="str">
        <f>Headings!F25</f>
        <v>Page 25</v>
      </c>
      <c r="B30" s="190"/>
      <c r="C30" s="190"/>
      <c r="D30" s="190"/>
      <c r="E30" s="183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5" customWidth="1"/>
    <col min="5" max="5" width="17.75" style="19" customWidth="1"/>
    <col min="6" max="16384" width="10.75" style="19"/>
  </cols>
  <sheetData>
    <row r="1" spans="1:5" ht="23.25" x14ac:dyDescent="0.3">
      <c r="A1" s="189" t="str">
        <f>Headings!E26</f>
        <v>March 2016 Gambling Tax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ht="66" customHeight="1" x14ac:dyDescent="0.3">
      <c r="A4" s="23" t="s">
        <v>93</v>
      </c>
      <c r="B4" s="41" t="s">
        <v>98</v>
      </c>
      <c r="C4" s="41" t="s">
        <v>6</v>
      </c>
      <c r="D4" s="23" t="str">
        <f>Headings!E50</f>
        <v>% Change from September 2015 Forecast</v>
      </c>
      <c r="E4" s="42" t="str">
        <f>Headings!F50</f>
        <v>$ Change from September 2015 Forecast</v>
      </c>
    </row>
    <row r="5" spans="1:5" s="66" customFormat="1" ht="18" customHeight="1" x14ac:dyDescent="0.25">
      <c r="A5" s="76" t="s">
        <v>111</v>
      </c>
      <c r="B5" s="50">
        <v>708319.48999999987</v>
      </c>
      <c r="C5" s="51">
        <v>0.49622046079113491</v>
      </c>
      <c r="D5" s="79">
        <v>1.0993275202795916E-2</v>
      </c>
      <c r="E5" s="107">
        <v>7702.0800000000745</v>
      </c>
    </row>
    <row r="6" spans="1:5" s="66" customFormat="1" ht="18" customHeight="1" x14ac:dyDescent="0.25">
      <c r="A6" s="65" t="s">
        <v>21</v>
      </c>
      <c r="B6" s="55">
        <v>577006.50999999989</v>
      </c>
      <c r="C6" s="56">
        <v>-0.15107518743100701</v>
      </c>
      <c r="D6" s="81">
        <v>9.7751203618501314E-4</v>
      </c>
      <c r="E6" s="98">
        <v>563.47999999998137</v>
      </c>
    </row>
    <row r="7" spans="1:5" s="66" customFormat="1" ht="18" customHeight="1" x14ac:dyDescent="0.25">
      <c r="A7" s="65" t="s">
        <v>8</v>
      </c>
      <c r="B7" s="55">
        <v>554734.98999999987</v>
      </c>
      <c r="C7" s="56">
        <v>-6.1972741325233227E-2</v>
      </c>
      <c r="D7" s="81">
        <v>-8.4706443384820473E-2</v>
      </c>
      <c r="E7" s="98">
        <v>-51338.314013467869</v>
      </c>
    </row>
    <row r="8" spans="1:5" s="66" customFormat="1" ht="18" customHeight="1" thickBot="1" x14ac:dyDescent="0.3">
      <c r="A8" s="65" t="s">
        <v>20</v>
      </c>
      <c r="B8" s="55">
        <v>597608.41999999993</v>
      </c>
      <c r="C8" s="56">
        <v>-0.14583417382918301</v>
      </c>
      <c r="D8" s="81">
        <v>-3.7180001952177744E-2</v>
      </c>
      <c r="E8" s="98">
        <v>-23077.088414541096</v>
      </c>
    </row>
    <row r="9" spans="1:5" s="66" customFormat="1" ht="18" customHeight="1" thickTop="1" x14ac:dyDescent="0.25">
      <c r="A9" s="131" t="s">
        <v>25</v>
      </c>
      <c r="B9" s="70">
        <v>629453.5127690169</v>
      </c>
      <c r="C9" s="71">
        <v>-0.11134237917268519</v>
      </c>
      <c r="D9" s="145">
        <v>1.066024064563531E-2</v>
      </c>
      <c r="E9" s="151">
        <v>6639.3488647298655</v>
      </c>
    </row>
    <row r="10" spans="1:5" s="66" customFormat="1" ht="18" customHeight="1" x14ac:dyDescent="0.25">
      <c r="A10" s="65" t="s">
        <v>138</v>
      </c>
      <c r="B10" s="55">
        <v>639198.808060674</v>
      </c>
      <c r="C10" s="56">
        <v>0.10778439581327093</v>
      </c>
      <c r="D10" s="81">
        <v>3.3004287834323964E-2</v>
      </c>
      <c r="E10" s="98">
        <v>20422.278680778109</v>
      </c>
    </row>
    <row r="11" spans="1:5" s="66" customFormat="1" ht="18" customHeight="1" x14ac:dyDescent="0.25">
      <c r="A11" s="65" t="s">
        <v>139</v>
      </c>
      <c r="B11" s="55">
        <v>639509.15328738734</v>
      </c>
      <c r="C11" s="56">
        <v>0.15281921064216175</v>
      </c>
      <c r="D11" s="81">
        <v>4.0226492804843028E-2</v>
      </c>
      <c r="E11" s="98">
        <v>24730.393362681498</v>
      </c>
    </row>
    <row r="12" spans="1:5" s="66" customFormat="1" ht="18" customHeight="1" x14ac:dyDescent="0.25">
      <c r="A12" s="65" t="s">
        <v>24</v>
      </c>
      <c r="B12" s="55">
        <v>633529.44012741104</v>
      </c>
      <c r="C12" s="56">
        <v>6.010795518478651E-2</v>
      </c>
      <c r="D12" s="81">
        <v>3.035750209389465E-2</v>
      </c>
      <c r="E12" s="98">
        <v>18665.726474672789</v>
      </c>
    </row>
    <row r="13" spans="1:5" s="66" customFormat="1" ht="18" customHeight="1" x14ac:dyDescent="0.25">
      <c r="A13" s="65" t="s">
        <v>161</v>
      </c>
      <c r="B13" s="55">
        <v>628207.46618515998</v>
      </c>
      <c r="C13" s="56">
        <v>-1.9795688777324294E-3</v>
      </c>
      <c r="D13" s="81">
        <v>2.6670859321860529E-2</v>
      </c>
      <c r="E13" s="98">
        <v>16319.575844038045</v>
      </c>
    </row>
    <row r="14" spans="1:5" s="66" customFormat="1" ht="18" customHeight="1" x14ac:dyDescent="0.25">
      <c r="A14" s="65" t="s">
        <v>162</v>
      </c>
      <c r="B14" s="55">
        <v>623527.70235663792</v>
      </c>
      <c r="C14" s="56">
        <v>-2.4516794315656121E-2</v>
      </c>
      <c r="D14" s="81">
        <v>2.4581047462713057E-2</v>
      </c>
      <c r="E14" s="98">
        <v>14959.250011407887</v>
      </c>
    </row>
    <row r="15" spans="1:5" s="66" customFormat="1" ht="18" customHeight="1" x14ac:dyDescent="0.25">
      <c r="A15" s="65" t="s">
        <v>163</v>
      </c>
      <c r="B15" s="55">
        <v>619509.52213373617</v>
      </c>
      <c r="C15" s="56">
        <v>-3.1273408755517207E-2</v>
      </c>
      <c r="D15" s="81">
        <v>2.6650155438969536E-2</v>
      </c>
      <c r="E15" s="98">
        <v>16081.451868798002</v>
      </c>
    </row>
    <row r="16" spans="1:5" s="66" customFormat="1" ht="18" customHeight="1" x14ac:dyDescent="0.25">
      <c r="A16" s="65" t="s">
        <v>164</v>
      </c>
      <c r="B16" s="55">
        <v>616993.46021414094</v>
      </c>
      <c r="C16" s="56">
        <v>-2.6101359883045849E-2</v>
      </c>
      <c r="D16" s="81">
        <v>2.5586040512222352E-2</v>
      </c>
      <c r="E16" s="98">
        <v>15392.584381248802</v>
      </c>
    </row>
    <row r="17" spans="1:5" s="66" customFormat="1" ht="18" customHeight="1" x14ac:dyDescent="0.25">
      <c r="A17" s="65" t="s">
        <v>172</v>
      </c>
      <c r="B17" s="55">
        <v>616646.17963009607</v>
      </c>
      <c r="C17" s="56">
        <v>-1.8403612146271953E-2</v>
      </c>
      <c r="D17" s="81">
        <v>0.17847318405007129</v>
      </c>
      <c r="E17" s="98">
        <v>93387.621034081501</v>
      </c>
    </row>
    <row r="18" spans="1:5" s="66" customFormat="1" ht="18" customHeight="1" x14ac:dyDescent="0.25">
      <c r="A18" s="65" t="s">
        <v>173</v>
      </c>
      <c r="B18" s="55">
        <v>616709.77055167593</v>
      </c>
      <c r="C18" s="56">
        <v>-1.0934448909316274E-2</v>
      </c>
      <c r="D18" s="81">
        <v>0.22767312699785158</v>
      </c>
      <c r="E18" s="98">
        <v>114369.40242797491</v>
      </c>
    </row>
    <row r="19" spans="1:5" s="66" customFormat="1" ht="18" customHeight="1" x14ac:dyDescent="0.25">
      <c r="A19" s="65" t="s">
        <v>174</v>
      </c>
      <c r="B19" s="55">
        <v>616013.92816862615</v>
      </c>
      <c r="C19" s="56">
        <v>-5.6425185412329881E-3</v>
      </c>
      <c r="D19" s="81">
        <v>0.20926346253330497</v>
      </c>
      <c r="E19" s="98">
        <v>106601.4243970089</v>
      </c>
    </row>
    <row r="20" spans="1:5" s="66" customFormat="1" ht="18" customHeight="1" x14ac:dyDescent="0.25">
      <c r="A20" s="65" t="s">
        <v>175</v>
      </c>
      <c r="B20" s="55">
        <v>614475.17296312784</v>
      </c>
      <c r="C20" s="56">
        <v>-4.0815460995957675E-3</v>
      </c>
      <c r="D20" s="81">
        <v>0.17186928845990557</v>
      </c>
      <c r="E20" s="98">
        <v>90120.469743041205</v>
      </c>
    </row>
    <row r="21" spans="1:5" s="66" customFormat="1" ht="18" customHeight="1" x14ac:dyDescent="0.25">
      <c r="A21" s="65" t="s">
        <v>186</v>
      </c>
      <c r="B21" s="55">
        <v>613237.00668196683</v>
      </c>
      <c r="C21" s="56">
        <v>-5.5285722359851297E-3</v>
      </c>
      <c r="D21" s="81">
        <v>18.693900382763069</v>
      </c>
      <c r="E21" s="98">
        <v>582098.58337508864</v>
      </c>
    </row>
    <row r="22" spans="1:5" s="66" customFormat="1" ht="18" customHeight="1" x14ac:dyDescent="0.25">
      <c r="A22" s="65" t="s">
        <v>187</v>
      </c>
      <c r="B22" s="55">
        <v>611612.90220307105</v>
      </c>
      <c r="C22" s="56">
        <v>-8.2646142350647489E-3</v>
      </c>
      <c r="D22" s="81">
        <v>13.737677628395083</v>
      </c>
      <c r="E22" s="98">
        <v>570112.95101505774</v>
      </c>
    </row>
    <row r="23" spans="1:5" s="66" customFormat="1" ht="18" customHeight="1" x14ac:dyDescent="0.25">
      <c r="A23" s="65" t="s">
        <v>188</v>
      </c>
      <c r="B23" s="55">
        <v>611113.07770445931</v>
      </c>
      <c r="C23" s="56">
        <v>-7.9557461934940399E-3</v>
      </c>
      <c r="D23" s="81">
        <v>17.525157151955522</v>
      </c>
      <c r="E23" s="98">
        <v>578124.79735187127</v>
      </c>
    </row>
    <row r="24" spans="1:5" s="66" customFormat="1" ht="18" customHeight="1" x14ac:dyDescent="0.25">
      <c r="A24" s="65" t="s">
        <v>189</v>
      </c>
      <c r="B24" s="55">
        <v>611750.62367066205</v>
      </c>
      <c r="C24" s="56">
        <v>-4.433945279395779E-3</v>
      </c>
      <c r="D24" s="81">
        <v>18.528341677713634</v>
      </c>
      <c r="E24" s="98">
        <v>580424.32706203545</v>
      </c>
    </row>
    <row r="25" spans="1:5" ht="21.75" customHeight="1" x14ac:dyDescent="0.3">
      <c r="A25" s="32" t="s">
        <v>4</v>
      </c>
      <c r="B25" s="19"/>
      <c r="C25" s="19"/>
      <c r="D25" s="19"/>
    </row>
    <row r="26" spans="1:5" ht="21.75" customHeight="1" x14ac:dyDescent="0.3">
      <c r="A26" s="33" t="s">
        <v>145</v>
      </c>
    </row>
    <row r="27" spans="1:5" ht="21.75" customHeight="1" x14ac:dyDescent="0.3">
      <c r="A27" s="37" t="s">
        <v>246</v>
      </c>
      <c r="B27" s="3"/>
      <c r="C27" s="3"/>
    </row>
    <row r="28" spans="1:5" ht="21.75" customHeight="1" x14ac:dyDescent="0.3">
      <c r="A28" s="176"/>
      <c r="B28" s="19"/>
      <c r="C28" s="19"/>
      <c r="D28" s="19"/>
    </row>
    <row r="29" spans="1:5" ht="21.75" customHeight="1" x14ac:dyDescent="0.3">
      <c r="A29" s="176"/>
    </row>
    <row r="30" spans="1:5" ht="21.75" customHeight="1" x14ac:dyDescent="0.3">
      <c r="A30" s="195" t="str">
        <f>Headings!F26</f>
        <v>Page 26</v>
      </c>
      <c r="B30" s="190"/>
      <c r="C30" s="190"/>
      <c r="D30" s="190"/>
      <c r="E30" s="183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61" customWidth="1"/>
    <col min="2" max="2" width="20.75" style="161" customWidth="1"/>
    <col min="3" max="3" width="10.75" style="161" customWidth="1"/>
    <col min="4" max="5" width="17.75" style="162" customWidth="1"/>
    <col min="6" max="16384" width="10.75" style="162"/>
  </cols>
  <sheetData>
    <row r="1" spans="1:5" ht="23.25" x14ac:dyDescent="0.3">
      <c r="A1" s="189" t="str">
        <f>Headings!E26</f>
        <v>March 2016 Gambling Tax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ht="66" customHeight="1" x14ac:dyDescent="0.3">
      <c r="A4" s="23" t="s">
        <v>129</v>
      </c>
      <c r="B4" s="41" t="s">
        <v>98</v>
      </c>
      <c r="C4" s="41" t="s">
        <v>39</v>
      </c>
      <c r="D4" s="31" t="str">
        <f>Headings!E50</f>
        <v>% Change from September 2015 Forecast</v>
      </c>
      <c r="E4" s="45" t="str">
        <f>Headings!F50</f>
        <v>$ Change from September 2015 Forecast</v>
      </c>
    </row>
    <row r="5" spans="1:5" s="66" customFormat="1" ht="18" customHeight="1" x14ac:dyDescent="0.25">
      <c r="A5" s="49">
        <v>2006</v>
      </c>
      <c r="B5" s="50">
        <v>3598897.57</v>
      </c>
      <c r="C5" s="100" t="s">
        <v>96</v>
      </c>
      <c r="D5" s="64">
        <v>-1.1948101896752661E-7</v>
      </c>
      <c r="E5" s="53">
        <v>0</v>
      </c>
    </row>
    <row r="6" spans="1:5" s="66" customFormat="1" ht="18" customHeight="1" x14ac:dyDescent="0.25">
      <c r="A6" s="54">
        <v>2007</v>
      </c>
      <c r="B6" s="55">
        <v>4429989.9399999995</v>
      </c>
      <c r="C6" s="56">
        <v>0.23092970939987034</v>
      </c>
      <c r="D6" s="57">
        <v>-1.3544048771407802E-8</v>
      </c>
      <c r="E6" s="58">
        <v>0</v>
      </c>
    </row>
    <row r="7" spans="1:5" s="66" customFormat="1" ht="18" customHeight="1" x14ac:dyDescent="0.25">
      <c r="A7" s="54">
        <v>2008</v>
      </c>
      <c r="B7" s="55">
        <v>3791148.31</v>
      </c>
      <c r="C7" s="56">
        <v>-0.14420837036934664</v>
      </c>
      <c r="D7" s="57">
        <v>8.1769427007216677E-8</v>
      </c>
      <c r="E7" s="58">
        <v>0.31000000005587935</v>
      </c>
    </row>
    <row r="8" spans="1:5" s="66" customFormat="1" ht="18" customHeight="1" x14ac:dyDescent="0.25">
      <c r="A8" s="54">
        <v>2009</v>
      </c>
      <c r="B8" s="55">
        <v>3096005.4100000006</v>
      </c>
      <c r="C8" s="56">
        <v>-0.18335945817957189</v>
      </c>
      <c r="D8" s="57">
        <v>1.3242872687335705E-7</v>
      </c>
      <c r="E8" s="58">
        <v>0.4100000006146729</v>
      </c>
    </row>
    <row r="9" spans="1:5" s="66" customFormat="1" ht="18" customHeight="1" x14ac:dyDescent="0.25">
      <c r="A9" s="54">
        <v>2010</v>
      </c>
      <c r="B9" s="55">
        <v>3123193.0600000005</v>
      </c>
      <c r="C9" s="56">
        <v>8.7815253526963843E-3</v>
      </c>
      <c r="D9" s="57">
        <v>1.9211108703842683E-8</v>
      </c>
      <c r="E9" s="58">
        <v>6.0000000521540642E-2</v>
      </c>
    </row>
    <row r="10" spans="1:5" s="66" customFormat="1" ht="18" customHeight="1" x14ac:dyDescent="0.25">
      <c r="A10" s="54">
        <v>2011</v>
      </c>
      <c r="B10" s="55">
        <v>2405747.1</v>
      </c>
      <c r="C10" s="56">
        <v>-0.22971553349955265</v>
      </c>
      <c r="D10" s="57">
        <v>4.1567130848463307E-8</v>
      </c>
      <c r="E10" s="58">
        <v>0.10000000009313226</v>
      </c>
    </row>
    <row r="11" spans="1:5" s="66" customFormat="1" ht="18" customHeight="1" x14ac:dyDescent="0.25">
      <c r="A11" s="54">
        <v>2012</v>
      </c>
      <c r="B11" s="55">
        <v>1826238.15</v>
      </c>
      <c r="C11" s="56">
        <v>-0.24088523269964668</v>
      </c>
      <c r="D11" s="57">
        <v>8.2136063284110605E-8</v>
      </c>
      <c r="E11" s="58">
        <v>0.14999999990686774</v>
      </c>
    </row>
    <row r="12" spans="1:5" s="66" customFormat="1" ht="18" customHeight="1" x14ac:dyDescent="0.25">
      <c r="A12" s="54">
        <v>2013</v>
      </c>
      <c r="B12" s="55">
        <v>2102641.6899999995</v>
      </c>
      <c r="C12" s="57">
        <v>0.15135131198524121</v>
      </c>
      <c r="D12" s="57">
        <v>-1.4743356235857874E-7</v>
      </c>
      <c r="E12" s="58">
        <v>0</v>
      </c>
    </row>
    <row r="13" spans="1:5" s="66" customFormat="1" ht="18" customHeight="1" x14ac:dyDescent="0.25">
      <c r="A13" s="54">
        <v>2014</v>
      </c>
      <c r="B13" s="55">
        <v>2521819.6599999997</v>
      </c>
      <c r="C13" s="56">
        <v>0.19935777550382361</v>
      </c>
      <c r="D13" s="57">
        <v>6.9945243302016458E-4</v>
      </c>
      <c r="E13" s="58">
        <v>1762.6599999996834</v>
      </c>
    </row>
    <row r="14" spans="1:5" s="66" customFormat="1" ht="18" customHeight="1" thickBot="1" x14ac:dyDescent="0.3">
      <c r="A14" s="54">
        <v>2015</v>
      </c>
      <c r="B14" s="55">
        <v>2437669.41</v>
      </c>
      <c r="C14" s="56">
        <v>-3.3368861118324156E-2</v>
      </c>
      <c r="D14" s="57">
        <v>-2.6419477606009045E-2</v>
      </c>
      <c r="E14" s="58">
        <v>-66149.589999999851</v>
      </c>
    </row>
    <row r="15" spans="1:5" s="66" customFormat="1" ht="18" customHeight="1" thickTop="1" x14ac:dyDescent="0.25">
      <c r="A15" s="69">
        <v>2016</v>
      </c>
      <c r="B15" s="70">
        <v>2541690.9142444888</v>
      </c>
      <c r="C15" s="71">
        <v>4.2672523114809291E-2</v>
      </c>
      <c r="D15" s="67">
        <v>2.8511238820656981E-2</v>
      </c>
      <c r="E15" s="63">
        <v>70457.914244488813</v>
      </c>
    </row>
    <row r="16" spans="1:5" s="66" customFormat="1" ht="18" customHeight="1" x14ac:dyDescent="0.25">
      <c r="A16" s="54">
        <v>2017</v>
      </c>
      <c r="B16" s="55">
        <v>2488238.1508896751</v>
      </c>
      <c r="C16" s="56">
        <v>-2.1030394787677209E-2</v>
      </c>
      <c r="D16" s="57">
        <v>2.5872413513039705E-2</v>
      </c>
      <c r="E16" s="58">
        <v>62753.150889675133</v>
      </c>
    </row>
    <row r="17" spans="1:5" s="66" customFormat="1" ht="18" customHeight="1" x14ac:dyDescent="0.25">
      <c r="A17" s="54">
        <v>2018</v>
      </c>
      <c r="B17" s="55">
        <v>2463845.051313526</v>
      </c>
      <c r="C17" s="56">
        <v>-9.803362096762025E-3</v>
      </c>
      <c r="D17" s="57">
        <v>0.19640950239710953</v>
      </c>
      <c r="E17" s="58">
        <v>404479.051313526</v>
      </c>
    </row>
    <row r="18" spans="1:5" s="66" customFormat="1" ht="18" customHeight="1" x14ac:dyDescent="0.25">
      <c r="A18" s="54">
        <v>2019</v>
      </c>
      <c r="B18" s="55">
        <v>2447713.6102601592</v>
      </c>
      <c r="C18" s="56">
        <v>-6.5472628015981194E-3</v>
      </c>
      <c r="D18" s="57">
        <v>16.872654197134487</v>
      </c>
      <c r="E18" s="58">
        <v>2310760.6102601592</v>
      </c>
    </row>
    <row r="19" spans="1:5" s="66" customFormat="1" ht="18" customHeight="1" x14ac:dyDescent="0.25">
      <c r="A19" s="54">
        <v>2020</v>
      </c>
      <c r="B19" s="55">
        <v>144194.53181802391</v>
      </c>
      <c r="C19" s="56">
        <v>-0.94109011315147362</v>
      </c>
      <c r="D19" s="57">
        <v>7.4114729174449057E-2</v>
      </c>
      <c r="E19" s="58">
        <v>9949.5318180239119</v>
      </c>
    </row>
    <row r="20" spans="1:5" s="66" customFormat="1" ht="18" customHeight="1" x14ac:dyDescent="0.25">
      <c r="A20" s="54">
        <v>2021</v>
      </c>
      <c r="B20" s="55">
        <v>143582.36537125934</v>
      </c>
      <c r="C20" s="56">
        <v>-4.2454206761262103E-3</v>
      </c>
      <c r="D20" s="57">
        <v>8.1151804309019582E-2</v>
      </c>
      <c r="E20" s="58">
        <v>10777.365371259337</v>
      </c>
    </row>
    <row r="21" spans="1:5" s="66" customFormat="1" ht="18" customHeight="1" x14ac:dyDescent="0.25">
      <c r="A21" s="54">
        <v>2022</v>
      </c>
      <c r="B21" s="55">
        <v>142945.88951536868</v>
      </c>
      <c r="C21" s="56">
        <v>-4.4328274871704432E-3</v>
      </c>
      <c r="D21" s="57">
        <v>8.7735812346812159E-2</v>
      </c>
      <c r="E21" s="58">
        <v>11529.889515368675</v>
      </c>
    </row>
    <row r="22" spans="1:5" s="66" customFormat="1" ht="18" customHeight="1" x14ac:dyDescent="0.25">
      <c r="A22" s="54">
        <v>2023</v>
      </c>
      <c r="B22" s="55">
        <v>143287.27452549021</v>
      </c>
      <c r="C22" s="56">
        <v>2.3882114503532836E-3</v>
      </c>
      <c r="D22" s="57">
        <v>9.8559207291847084E-2</v>
      </c>
      <c r="E22" s="58">
        <v>12855.274525490211</v>
      </c>
    </row>
    <row r="23" spans="1:5" s="66" customFormat="1" ht="18" customHeight="1" x14ac:dyDescent="0.25">
      <c r="A23" s="54">
        <v>2024</v>
      </c>
      <c r="B23" s="55">
        <v>143210.59970149945</v>
      </c>
      <c r="C23" s="56">
        <v>-5.3511258585015042E-4</v>
      </c>
      <c r="D23" s="57">
        <v>0.10267177693722829</v>
      </c>
      <c r="E23" s="58">
        <v>13334.59970149945</v>
      </c>
    </row>
    <row r="24" spans="1:5" s="66" customFormat="1" ht="18" customHeight="1" x14ac:dyDescent="0.25">
      <c r="A24" s="54">
        <v>2025</v>
      </c>
      <c r="B24" s="55">
        <v>142793.23623152063</v>
      </c>
      <c r="C24" s="56">
        <v>-2.9143336516204155E-3</v>
      </c>
      <c r="D24" s="101" t="s">
        <v>233</v>
      </c>
      <c r="E24" s="102" t="s">
        <v>233</v>
      </c>
    </row>
    <row r="25" spans="1:5" ht="21.75" customHeight="1" x14ac:dyDescent="0.3">
      <c r="A25" s="32" t="s">
        <v>4</v>
      </c>
      <c r="B25" s="3"/>
      <c r="C25" s="3"/>
    </row>
    <row r="26" spans="1:5" s="36" customFormat="1" ht="21.75" customHeight="1" x14ac:dyDescent="0.25">
      <c r="A26" s="33" t="s">
        <v>145</v>
      </c>
      <c r="B26" s="37"/>
      <c r="C26" s="37"/>
    </row>
    <row r="27" spans="1:5" ht="21.75" customHeight="1" x14ac:dyDescent="0.3">
      <c r="A27" s="37" t="s">
        <v>246</v>
      </c>
      <c r="B27" s="3"/>
      <c r="C27" s="3"/>
    </row>
    <row r="28" spans="1:5" ht="21.75" customHeight="1" x14ac:dyDescent="0.3">
      <c r="A28" s="180"/>
      <c r="B28" s="3"/>
      <c r="C28" s="3"/>
    </row>
    <row r="29" spans="1:5" ht="21.75" customHeight="1" x14ac:dyDescent="0.3">
      <c r="A29" s="178"/>
    </row>
    <row r="30" spans="1:5" ht="21.75" customHeight="1" x14ac:dyDescent="0.3">
      <c r="A30" s="182" t="str">
        <f>Headings!F26</f>
        <v>Page 26</v>
      </c>
      <c r="B30" s="190"/>
      <c r="C30" s="190"/>
      <c r="D30" s="190"/>
      <c r="E30" s="18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5" customWidth="1"/>
    <col min="5" max="5" width="17.75" style="19" customWidth="1"/>
    <col min="6" max="16384" width="10.75" style="19"/>
  </cols>
  <sheetData>
    <row r="1" spans="1:5" ht="23.25" x14ac:dyDescent="0.3">
      <c r="A1" s="189" t="str">
        <f>Headings!E27</f>
        <v>March 2016 E-911 Tax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ht="66" customHeight="1" x14ac:dyDescent="0.3">
      <c r="A4" s="23" t="s">
        <v>93</v>
      </c>
      <c r="B4" s="41" t="s">
        <v>98</v>
      </c>
      <c r="C4" s="41" t="s">
        <v>6</v>
      </c>
      <c r="D4" s="23" t="str">
        <f>Headings!E50</f>
        <v>% Change from September 2015 Forecast</v>
      </c>
      <c r="E4" s="42" t="str">
        <f>Headings!F50</f>
        <v>$ Change from September 2015 Forecast</v>
      </c>
    </row>
    <row r="5" spans="1:5" s="66" customFormat="1" ht="18" customHeight="1" x14ac:dyDescent="0.25">
      <c r="A5" s="76" t="s">
        <v>111</v>
      </c>
      <c r="B5" s="50">
        <v>5741017</v>
      </c>
      <c r="C5" s="51">
        <v>-0.187742201654958</v>
      </c>
      <c r="D5" s="153">
        <v>0</v>
      </c>
      <c r="E5" s="108">
        <v>0</v>
      </c>
    </row>
    <row r="6" spans="1:5" s="66" customFormat="1" ht="18" customHeight="1" x14ac:dyDescent="0.25">
      <c r="A6" s="65" t="s">
        <v>21</v>
      </c>
      <c r="B6" s="55">
        <v>5713211.8899999997</v>
      </c>
      <c r="C6" s="56">
        <v>1.3463412053384971E-2</v>
      </c>
      <c r="D6" s="125">
        <v>-1.3322051728707041E-2</v>
      </c>
      <c r="E6" s="97">
        <v>-77139.358864760026</v>
      </c>
    </row>
    <row r="7" spans="1:5" s="66" customFormat="1" ht="18" customHeight="1" x14ac:dyDescent="0.25">
      <c r="A7" s="65" t="s">
        <v>8</v>
      </c>
      <c r="B7" s="55">
        <v>5818133.4699999997</v>
      </c>
      <c r="C7" s="56">
        <v>5.089903899536008E-3</v>
      </c>
      <c r="D7" s="125">
        <v>5.0278039181825829E-3</v>
      </c>
      <c r="E7" s="97">
        <v>29106.094520899467</v>
      </c>
    </row>
    <row r="8" spans="1:5" s="66" customFormat="1" ht="18" customHeight="1" thickBot="1" x14ac:dyDescent="0.3">
      <c r="A8" s="65" t="s">
        <v>20</v>
      </c>
      <c r="B8" s="55">
        <v>5756092</v>
      </c>
      <c r="C8" s="56">
        <v>-2.0456961358433799E-2</v>
      </c>
      <c r="D8" s="125">
        <v>-6.1666056848629358E-3</v>
      </c>
      <c r="E8" s="97">
        <v>-35715.794873500243</v>
      </c>
    </row>
    <row r="9" spans="1:5" s="66" customFormat="1" ht="18" customHeight="1" thickTop="1" x14ac:dyDescent="0.25">
      <c r="A9" s="131" t="s">
        <v>25</v>
      </c>
      <c r="B9" s="70">
        <v>5806651.2432699399</v>
      </c>
      <c r="C9" s="71">
        <v>1.1432511568932879E-2</v>
      </c>
      <c r="D9" s="126">
        <v>-6.9927784161926132E-3</v>
      </c>
      <c r="E9" s="152">
        <v>-40890.564138630405</v>
      </c>
    </row>
    <row r="10" spans="1:5" s="66" customFormat="1" ht="18" customHeight="1" x14ac:dyDescent="0.25">
      <c r="A10" s="65" t="s">
        <v>138</v>
      </c>
      <c r="B10" s="55">
        <v>5770406.1833307603</v>
      </c>
      <c r="C10" s="56">
        <v>1.0010882570427482E-2</v>
      </c>
      <c r="D10" s="125">
        <v>-1.1266414480700315E-2</v>
      </c>
      <c r="E10" s="97">
        <v>-65752.583643909544</v>
      </c>
    </row>
    <row r="11" spans="1:5" s="66" customFormat="1" ht="18" customHeight="1" x14ac:dyDescent="0.25">
      <c r="A11" s="65" t="s">
        <v>139</v>
      </c>
      <c r="B11" s="55">
        <v>5741009.6883872095</v>
      </c>
      <c r="C11" s="56">
        <v>-1.3255760117993676E-2</v>
      </c>
      <c r="D11" s="125">
        <v>-1.4450102657095898E-2</v>
      </c>
      <c r="E11" s="97">
        <v>-84174.509658250026</v>
      </c>
    </row>
    <row r="12" spans="1:5" s="66" customFormat="1" ht="18" customHeight="1" x14ac:dyDescent="0.25">
      <c r="A12" s="65" t="s">
        <v>24</v>
      </c>
      <c r="B12" s="55">
        <v>5710396.6474177102</v>
      </c>
      <c r="C12" s="56">
        <v>-7.9386070587978974E-3</v>
      </c>
      <c r="D12" s="125">
        <v>-1.743170736836952E-2</v>
      </c>
      <c r="E12" s="97">
        <v>-101307.93356714025</v>
      </c>
    </row>
    <row r="13" spans="1:5" s="66" customFormat="1" ht="18" customHeight="1" x14ac:dyDescent="0.25">
      <c r="A13" s="65" t="s">
        <v>161</v>
      </c>
      <c r="B13" s="55">
        <v>5775380.2007291196</v>
      </c>
      <c r="C13" s="56">
        <v>-5.3853832838788307E-3</v>
      </c>
      <c r="D13" s="125">
        <v>-1.8367325673435908E-2</v>
      </c>
      <c r="E13" s="97">
        <v>-108063.11954466999</v>
      </c>
    </row>
    <row r="14" spans="1:5" s="66" customFormat="1" ht="18" customHeight="1" x14ac:dyDescent="0.25">
      <c r="A14" s="65" t="s">
        <v>162</v>
      </c>
      <c r="B14" s="55">
        <v>5741904.4753690902</v>
      </c>
      <c r="C14" s="56">
        <v>-4.9392897234867839E-3</v>
      </c>
      <c r="D14" s="125">
        <v>-2.0060161690134803E-2</v>
      </c>
      <c r="E14" s="97">
        <v>-117541.43232289981</v>
      </c>
    </row>
    <row r="15" spans="1:5" s="66" customFormat="1" ht="18" customHeight="1" x14ac:dyDescent="0.25">
      <c r="A15" s="65" t="s">
        <v>163</v>
      </c>
      <c r="B15" s="55">
        <v>5708983.7619898003</v>
      </c>
      <c r="C15" s="56">
        <v>-5.5784484151264468E-3</v>
      </c>
      <c r="D15" s="125">
        <v>-2.165991471148343E-2</v>
      </c>
      <c r="E15" s="97">
        <v>-126393.77986590005</v>
      </c>
    </row>
    <row r="16" spans="1:5" s="66" customFormat="1" ht="18" customHeight="1" x14ac:dyDescent="0.25">
      <c r="A16" s="65" t="s">
        <v>164</v>
      </c>
      <c r="B16" s="55">
        <v>5676531.77368032</v>
      </c>
      <c r="C16" s="56">
        <v>-5.930389047966389E-3</v>
      </c>
      <c r="D16" s="125">
        <v>-2.3166457151340136E-2</v>
      </c>
      <c r="E16" s="97">
        <v>-134623.88865116984</v>
      </c>
    </row>
    <row r="17" spans="1:5" s="66" customFormat="1" ht="18" customHeight="1" x14ac:dyDescent="0.25">
      <c r="A17" s="65" t="s">
        <v>172</v>
      </c>
      <c r="B17" s="55">
        <v>5767841.2312606303</v>
      </c>
      <c r="C17" s="56">
        <v>-1.3053633192040559E-3</v>
      </c>
      <c r="D17" s="125">
        <v>-2.5362994650681703E-2</v>
      </c>
      <c r="E17" s="97">
        <v>-150096.62622240931</v>
      </c>
    </row>
    <row r="18" spans="1:5" s="66" customFormat="1" ht="18" customHeight="1" x14ac:dyDescent="0.25">
      <c r="A18" s="65" t="s">
        <v>173</v>
      </c>
      <c r="B18" s="55">
        <v>5727501.1071034502</v>
      </c>
      <c r="C18" s="56">
        <v>-2.5084653232086973E-3</v>
      </c>
      <c r="D18" s="125">
        <v>-2.674857838302469E-2</v>
      </c>
      <c r="E18" s="97">
        <v>-157413.08864227962</v>
      </c>
    </row>
    <row r="19" spans="1:5" s="66" customFormat="1" ht="18" customHeight="1" x14ac:dyDescent="0.25">
      <c r="A19" s="65" t="s">
        <v>174</v>
      </c>
      <c r="B19" s="55">
        <v>5687053.8706779601</v>
      </c>
      <c r="C19" s="56">
        <v>-3.8412950931562273E-3</v>
      </c>
      <c r="D19" s="125">
        <v>-2.8123500359073517E-2</v>
      </c>
      <c r="E19" s="97">
        <v>-164568.09237920027</v>
      </c>
    </row>
    <row r="20" spans="1:5" s="66" customFormat="1" ht="18" customHeight="1" x14ac:dyDescent="0.25">
      <c r="A20" s="65" t="s">
        <v>175</v>
      </c>
      <c r="B20" s="55">
        <v>5646463.2574681602</v>
      </c>
      <c r="C20" s="56">
        <v>-5.2969872117293315E-3</v>
      </c>
      <c r="D20" s="125">
        <v>-2.9493854958542176E-2</v>
      </c>
      <c r="E20" s="97">
        <v>-171597.02614493947</v>
      </c>
    </row>
    <row r="21" spans="1:5" s="66" customFormat="1" ht="18" customHeight="1" x14ac:dyDescent="0.25">
      <c r="A21" s="65" t="s">
        <v>186</v>
      </c>
      <c r="B21" s="55">
        <v>5783208.5639211899</v>
      </c>
      <c r="C21" s="56">
        <v>2.6643127028656011E-3</v>
      </c>
      <c r="D21" s="125">
        <v>-3.1079429509469847E-2</v>
      </c>
      <c r="E21" s="97">
        <v>-185504.18721108977</v>
      </c>
    </row>
    <row r="22" spans="1:5" s="66" customFormat="1" ht="18" customHeight="1" x14ac:dyDescent="0.25">
      <c r="A22" s="65" t="s">
        <v>187</v>
      </c>
      <c r="B22" s="55">
        <v>5725406.8743447801</v>
      </c>
      <c r="C22" s="56">
        <v>-3.6564510761472047E-4</v>
      </c>
      <c r="D22" s="125">
        <v>-3.2465770726034515E-2</v>
      </c>
      <c r="E22" s="97">
        <v>-192116.97247674968</v>
      </c>
    </row>
    <row r="23" spans="1:5" s="66" customFormat="1" ht="18" customHeight="1" x14ac:dyDescent="0.25">
      <c r="A23" s="65" t="s">
        <v>188</v>
      </c>
      <c r="B23" s="55">
        <v>5667531.5795484297</v>
      </c>
      <c r="C23" s="56">
        <v>-3.4327600148446047E-3</v>
      </c>
      <c r="D23" s="125">
        <v>-3.3890203516218187E-2</v>
      </c>
      <c r="E23" s="97">
        <v>-198811.56299682986</v>
      </c>
    </row>
    <row r="24" spans="1:5" s="66" customFormat="1" ht="18" customHeight="1" x14ac:dyDescent="0.25">
      <c r="A24" s="65" t="s">
        <v>189</v>
      </c>
      <c r="B24" s="55">
        <v>5609539.3693380998</v>
      </c>
      <c r="C24" s="56">
        <v>-6.5392948552749353E-3</v>
      </c>
      <c r="D24" s="125">
        <v>-3.5361559507707807E-2</v>
      </c>
      <c r="E24" s="97">
        <v>-205633.58445310034</v>
      </c>
    </row>
    <row r="25" spans="1:5" ht="21.75" customHeight="1" x14ac:dyDescent="0.3">
      <c r="A25" s="32" t="s">
        <v>4</v>
      </c>
      <c r="B25" s="19"/>
      <c r="C25" s="19"/>
      <c r="D25" s="19"/>
    </row>
    <row r="26" spans="1:5" ht="21.75" customHeight="1" x14ac:dyDescent="0.3">
      <c r="A26" s="68" t="s">
        <v>185</v>
      </c>
    </row>
    <row r="27" spans="1:5" ht="21.75" customHeight="1" x14ac:dyDescent="0.3">
      <c r="A27" s="37" t="s">
        <v>261</v>
      </c>
      <c r="B27" s="3"/>
      <c r="C27" s="3"/>
    </row>
    <row r="28" spans="1:5" ht="21.75" customHeight="1" x14ac:dyDescent="0.3">
      <c r="A28" s="37" t="s">
        <v>215</v>
      </c>
      <c r="B28" s="19"/>
      <c r="C28" s="19"/>
      <c r="D28" s="19"/>
    </row>
    <row r="29" spans="1:5" ht="21.75" customHeight="1" x14ac:dyDescent="0.3">
      <c r="A29" s="96" t="s">
        <v>216</v>
      </c>
    </row>
    <row r="30" spans="1:5" ht="21.75" customHeight="1" x14ac:dyDescent="0.3">
      <c r="A30" s="195" t="str">
        <f>Headings!F27</f>
        <v>Page 27</v>
      </c>
      <c r="B30" s="190"/>
      <c r="C30" s="190"/>
      <c r="D30" s="190"/>
      <c r="E30" s="183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129" customWidth="1"/>
    <col min="2" max="2" width="17.75" style="129" customWidth="1"/>
    <col min="3" max="3" width="10.75" style="129" customWidth="1"/>
    <col min="4" max="4" width="17.75" style="35" customWidth="1"/>
    <col min="5" max="5" width="17.75" style="130" customWidth="1"/>
    <col min="6" max="16384" width="10.75" style="130"/>
  </cols>
  <sheetData>
    <row r="1" spans="1:5" ht="23.25" x14ac:dyDescent="0.3">
      <c r="A1" s="189" t="str">
        <f>Headings!E28</f>
        <v>March 2016 Property Tax Deliquencies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ht="66" customHeight="1" x14ac:dyDescent="0.3">
      <c r="A4" s="23" t="s">
        <v>93</v>
      </c>
      <c r="B4" s="41" t="s">
        <v>98</v>
      </c>
      <c r="C4" s="41" t="s">
        <v>6</v>
      </c>
      <c r="D4" s="23" t="str">
        <f>Headings!E50</f>
        <v>% Change from September 2015 Forecast</v>
      </c>
      <c r="E4" s="42" t="str">
        <f>Headings!F50</f>
        <v>$ Change from September 2015 Forecast</v>
      </c>
    </row>
    <row r="5" spans="1:5" s="66" customFormat="1" ht="18" customHeight="1" x14ac:dyDescent="0.25">
      <c r="A5" s="76" t="s">
        <v>111</v>
      </c>
      <c r="B5" s="50">
        <v>5362505.6099999901</v>
      </c>
      <c r="C5" s="64">
        <v>6.9749066296562523E-2</v>
      </c>
      <c r="D5" s="154">
        <v>0</v>
      </c>
      <c r="E5" s="155">
        <v>0</v>
      </c>
    </row>
    <row r="6" spans="1:5" s="66" customFormat="1" ht="18" customHeight="1" x14ac:dyDescent="0.25">
      <c r="A6" s="65" t="s">
        <v>21</v>
      </c>
      <c r="B6" s="55">
        <v>7440365.8199999901</v>
      </c>
      <c r="C6" s="56">
        <v>-7.727458539521026E-2</v>
      </c>
      <c r="D6" s="132">
        <v>0</v>
      </c>
      <c r="E6" s="133">
        <v>0</v>
      </c>
    </row>
    <row r="7" spans="1:5" s="66" customFormat="1" ht="18" customHeight="1" x14ac:dyDescent="0.25">
      <c r="A7" s="65" t="s">
        <v>8</v>
      </c>
      <c r="B7" s="55">
        <v>2564824</v>
      </c>
      <c r="C7" s="56">
        <v>-8.4596562688076471E-2</v>
      </c>
      <c r="D7" s="132">
        <v>2.6318277478276197E-2</v>
      </c>
      <c r="E7" s="133">
        <v>65770.776177539956</v>
      </c>
    </row>
    <row r="8" spans="1:5" s="66" customFormat="1" ht="18" customHeight="1" thickBot="1" x14ac:dyDescent="0.3">
      <c r="A8" s="65" t="s">
        <v>20</v>
      </c>
      <c r="B8" s="55">
        <v>4668091</v>
      </c>
      <c r="C8" s="56">
        <v>-6.7427552277099179E-2</v>
      </c>
      <c r="D8" s="132">
        <v>-3.485559342228306E-2</v>
      </c>
      <c r="E8" s="133">
        <v>-168585.21983375028</v>
      </c>
    </row>
    <row r="9" spans="1:5" s="66" customFormat="1" ht="18" customHeight="1" thickTop="1" x14ac:dyDescent="0.25">
      <c r="A9" s="131" t="s">
        <v>25</v>
      </c>
      <c r="B9" s="70">
        <v>5212717.9992954498</v>
      </c>
      <c r="C9" s="71">
        <v>-2.7932392355024649E-2</v>
      </c>
      <c r="D9" s="134">
        <v>1.9017184055076575E-2</v>
      </c>
      <c r="E9" s="135">
        <v>97281.203075819649</v>
      </c>
    </row>
    <row r="10" spans="1:5" s="66" customFormat="1" ht="18" customHeight="1" x14ac:dyDescent="0.25">
      <c r="A10" s="65" t="s">
        <v>138</v>
      </c>
      <c r="B10" s="55">
        <v>6890061.76526572</v>
      </c>
      <c r="C10" s="56">
        <v>-7.3961962092647604E-2</v>
      </c>
      <c r="D10" s="132">
        <v>2.5388882690593917E-2</v>
      </c>
      <c r="E10" s="133">
        <v>170599.63575015962</v>
      </c>
    </row>
    <row r="11" spans="1:5" s="66" customFormat="1" ht="18" customHeight="1" x14ac:dyDescent="0.25">
      <c r="A11" s="65" t="s">
        <v>139</v>
      </c>
      <c r="B11" s="55">
        <v>2766588.0950762499</v>
      </c>
      <c r="C11" s="56">
        <v>7.8665863652340295E-2</v>
      </c>
      <c r="D11" s="132">
        <v>9.3151925555500226E-2</v>
      </c>
      <c r="E11" s="133">
        <v>235752.23374766996</v>
      </c>
    </row>
    <row r="12" spans="1:5" s="66" customFormat="1" ht="18" customHeight="1" x14ac:dyDescent="0.25">
      <c r="A12" s="65" t="s">
        <v>24</v>
      </c>
      <c r="B12" s="55">
        <v>4314085.9459357299</v>
      </c>
      <c r="C12" s="56">
        <v>-7.5835079921164783E-2</v>
      </c>
      <c r="D12" s="132">
        <v>-0.1152743665724405</v>
      </c>
      <c r="E12" s="133">
        <v>-562099.14799255971</v>
      </c>
    </row>
    <row r="13" spans="1:5" s="66" customFormat="1" ht="18" customHeight="1" x14ac:dyDescent="0.25">
      <c r="A13" s="65" t="s">
        <v>161</v>
      </c>
      <c r="B13" s="55">
        <v>5072428.4882259797</v>
      </c>
      <c r="C13" s="56">
        <v>-2.691292931795497E-2</v>
      </c>
      <c r="D13" s="132">
        <v>4.851935643263805E-2</v>
      </c>
      <c r="E13" s="133">
        <v>234722.38665830996</v>
      </c>
    </row>
    <row r="14" spans="1:5" s="66" customFormat="1" ht="18" customHeight="1" x14ac:dyDescent="0.25">
      <c r="A14" s="65" t="s">
        <v>162</v>
      </c>
      <c r="B14" s="55">
        <v>6832726.93885535</v>
      </c>
      <c r="C14" s="56">
        <v>-8.3213806151066771E-3</v>
      </c>
      <c r="D14" s="132">
        <v>6.8525110040202897E-2</v>
      </c>
      <c r="E14" s="133">
        <v>438186.58163504023</v>
      </c>
    </row>
    <row r="15" spans="1:5" s="66" customFormat="1" ht="18" customHeight="1" x14ac:dyDescent="0.25">
      <c r="A15" s="65" t="s">
        <v>163</v>
      </c>
      <c r="B15" s="55">
        <v>2872397.3462823802</v>
      </c>
      <c r="C15" s="56">
        <v>3.8245393809957173E-2</v>
      </c>
      <c r="D15" s="132">
        <v>0.18111938000116035</v>
      </c>
      <c r="E15" s="133">
        <v>440469.29995775037</v>
      </c>
    </row>
    <row r="16" spans="1:5" s="66" customFormat="1" ht="18" customHeight="1" x14ac:dyDescent="0.25">
      <c r="A16" s="65" t="s">
        <v>164</v>
      </c>
      <c r="B16" s="55">
        <v>5081585.6424137698</v>
      </c>
      <c r="C16" s="56">
        <v>0.17790551836388335</v>
      </c>
      <c r="D16" s="132">
        <v>8.0509495539754061E-2</v>
      </c>
      <c r="E16" s="133">
        <v>378632.39360836986</v>
      </c>
    </row>
    <row r="17" spans="1:5" s="66" customFormat="1" ht="18" customHeight="1" x14ac:dyDescent="0.25">
      <c r="A17" s="65" t="s">
        <v>172</v>
      </c>
      <c r="B17" s="55">
        <v>5099114.6857493799</v>
      </c>
      <c r="C17" s="56">
        <v>5.2610298174422532E-3</v>
      </c>
      <c r="D17" s="132">
        <v>9.137334556583987E-2</v>
      </c>
      <c r="E17" s="133">
        <v>426914.5569239296</v>
      </c>
    </row>
    <row r="18" spans="1:5" s="66" customFormat="1" ht="18" customHeight="1" x14ac:dyDescent="0.25">
      <c r="A18" s="65" t="s">
        <v>173</v>
      </c>
      <c r="B18" s="55">
        <v>6859945.7388100196</v>
      </c>
      <c r="C18" s="56">
        <v>3.9835925243676407E-3</v>
      </c>
      <c r="D18" s="132">
        <v>9.869041624587882E-2</v>
      </c>
      <c r="E18" s="133">
        <v>616198.05759349931</v>
      </c>
    </row>
    <row r="19" spans="1:5" s="66" customFormat="1" ht="18" customHeight="1" x14ac:dyDescent="0.25">
      <c r="A19" s="65" t="s">
        <v>174</v>
      </c>
      <c r="B19" s="55">
        <v>2880448.37622676</v>
      </c>
      <c r="C19" s="56">
        <v>2.802895621248247E-3</v>
      </c>
      <c r="D19" s="132">
        <v>0.20586415210224041</v>
      </c>
      <c r="E19" s="133">
        <v>491747.81554989005</v>
      </c>
    </row>
    <row r="20" spans="1:5" s="66" customFormat="1" ht="18" customHeight="1" x14ac:dyDescent="0.25">
      <c r="A20" s="65" t="s">
        <v>175</v>
      </c>
      <c r="B20" s="55">
        <v>5096486.3104879502</v>
      </c>
      <c r="C20" s="56">
        <v>2.9322871093249159E-3</v>
      </c>
      <c r="D20" s="132">
        <v>9.7658160795548232E-2</v>
      </c>
      <c r="E20" s="133">
        <v>453432.13158567995</v>
      </c>
    </row>
    <row r="21" spans="1:5" s="66" customFormat="1" ht="18" customHeight="1" x14ac:dyDescent="0.25">
      <c r="A21" s="65" t="s">
        <v>186</v>
      </c>
      <c r="B21" s="55">
        <v>5108362.8365013599</v>
      </c>
      <c r="C21" s="56">
        <v>1.8136777307296015E-3</v>
      </c>
      <c r="D21" s="132">
        <v>0.22207696097819807</v>
      </c>
      <c r="E21" s="133">
        <v>928296.44165465003</v>
      </c>
    </row>
    <row r="22" spans="1:5" s="66" customFormat="1" ht="18" customHeight="1" x14ac:dyDescent="0.25">
      <c r="A22" s="65" t="s">
        <v>187</v>
      </c>
      <c r="B22" s="55">
        <v>6905123.0098393802</v>
      </c>
      <c r="C22" s="56">
        <v>6.5856601129905545E-3</v>
      </c>
      <c r="D22" s="132">
        <v>0.2326835572870265</v>
      </c>
      <c r="E22" s="133">
        <v>1303423.3935675099</v>
      </c>
    </row>
    <row r="23" spans="1:5" s="66" customFormat="1" ht="18" customHeight="1" x14ac:dyDescent="0.25">
      <c r="A23" s="65" t="s">
        <v>188</v>
      </c>
      <c r="B23" s="55">
        <v>2901682.3734027501</v>
      </c>
      <c r="C23" s="56">
        <v>7.3717680036347044E-3</v>
      </c>
      <c r="D23" s="132">
        <v>0.35032803685552749</v>
      </c>
      <c r="E23" s="133">
        <v>752810.17775478028</v>
      </c>
    </row>
    <row r="24" spans="1:5" s="66" customFormat="1" ht="18" customHeight="1" x14ac:dyDescent="0.25">
      <c r="A24" s="65" t="s">
        <v>189</v>
      </c>
      <c r="B24" s="55">
        <v>5124516.5256760903</v>
      </c>
      <c r="C24" s="56">
        <v>5.4999098360093424E-3</v>
      </c>
      <c r="D24" s="132">
        <v>0.22935768336526552</v>
      </c>
      <c r="E24" s="133">
        <v>956066.12672617007</v>
      </c>
    </row>
    <row r="25" spans="1:5" ht="21.75" customHeight="1" x14ac:dyDescent="0.3">
      <c r="A25" s="32" t="s">
        <v>4</v>
      </c>
      <c r="B25" s="130"/>
      <c r="C25" s="130"/>
      <c r="D25" s="143"/>
    </row>
    <row r="26" spans="1:5" ht="21.75" customHeight="1" x14ac:dyDescent="0.3">
      <c r="A26" s="37" t="s">
        <v>274</v>
      </c>
    </row>
    <row r="27" spans="1:5" ht="21.75" customHeight="1" x14ac:dyDescent="0.3">
      <c r="A27" s="37"/>
      <c r="B27" s="3"/>
      <c r="C27" s="3"/>
    </row>
    <row r="28" spans="1:5" ht="21.75" customHeight="1" x14ac:dyDescent="0.3">
      <c r="A28" s="37"/>
      <c r="B28" s="130"/>
      <c r="C28" s="130"/>
      <c r="D28" s="130"/>
    </row>
    <row r="29" spans="1:5" ht="21.75" customHeight="1" x14ac:dyDescent="0.3">
      <c r="A29" s="176"/>
    </row>
    <row r="30" spans="1:5" ht="21.75" customHeight="1" x14ac:dyDescent="0.3">
      <c r="A30" s="195" t="str">
        <f>Headings!F28</f>
        <v>Page 28</v>
      </c>
      <c r="B30" s="190"/>
      <c r="C30" s="190"/>
      <c r="D30" s="190"/>
      <c r="E30" s="183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6" ht="23.25" x14ac:dyDescent="0.3">
      <c r="A1" s="189" t="str">
        <f>Headings!E3</f>
        <v>March 2016 Unincorporated Assessed Value Forecast</v>
      </c>
      <c r="B1" s="183"/>
      <c r="C1" s="183"/>
      <c r="D1" s="183"/>
      <c r="E1" s="183"/>
    </row>
    <row r="2" spans="1:6" ht="21.75" customHeight="1" x14ac:dyDescent="0.3">
      <c r="A2" s="189" t="s">
        <v>103</v>
      </c>
      <c r="B2" s="183"/>
      <c r="C2" s="183"/>
      <c r="D2" s="183"/>
      <c r="E2" s="183"/>
    </row>
    <row r="4" spans="1:6" ht="66" customHeight="1" x14ac:dyDescent="0.3">
      <c r="A4" s="23" t="s">
        <v>129</v>
      </c>
      <c r="B4" s="41" t="s">
        <v>98</v>
      </c>
      <c r="C4" s="41" t="s">
        <v>39</v>
      </c>
      <c r="D4" s="31" t="str">
        <f>Headings!E50</f>
        <v>% Change from September 2015 Forecast</v>
      </c>
      <c r="E4" s="45" t="str">
        <f>Headings!F50</f>
        <v>$ Change from September 2015 Forecast</v>
      </c>
    </row>
    <row r="5" spans="1:6" ht="18" customHeight="1" x14ac:dyDescent="0.3">
      <c r="A5" s="49">
        <v>2006</v>
      </c>
      <c r="B5" s="50">
        <v>41286880590</v>
      </c>
      <c r="C5" s="100" t="s">
        <v>96</v>
      </c>
      <c r="D5" s="64">
        <v>0</v>
      </c>
      <c r="E5" s="53">
        <v>0</v>
      </c>
    </row>
    <row r="6" spans="1:6" ht="18" customHeight="1" x14ac:dyDescent="0.3">
      <c r="A6" s="54">
        <v>2007</v>
      </c>
      <c r="B6" s="55">
        <v>45145645420</v>
      </c>
      <c r="C6" s="56">
        <v>9.3462251806318841E-2</v>
      </c>
      <c r="D6" s="57">
        <v>0</v>
      </c>
      <c r="E6" s="58">
        <v>0</v>
      </c>
    </row>
    <row r="7" spans="1:6" ht="18" customHeight="1" x14ac:dyDescent="0.3">
      <c r="A7" s="54">
        <v>2008</v>
      </c>
      <c r="B7" s="55">
        <v>50369419770</v>
      </c>
      <c r="C7" s="56">
        <v>0.11570937354870137</v>
      </c>
      <c r="D7" s="57">
        <v>0</v>
      </c>
      <c r="E7" s="58">
        <v>0</v>
      </c>
    </row>
    <row r="8" spans="1:6" ht="18" customHeight="1" x14ac:dyDescent="0.3">
      <c r="A8" s="54">
        <v>2009</v>
      </c>
      <c r="B8" s="55">
        <v>52536624390</v>
      </c>
      <c r="C8" s="56">
        <v>4.3026197837815694E-2</v>
      </c>
      <c r="D8" s="57">
        <v>0</v>
      </c>
      <c r="E8" s="58">
        <v>0</v>
      </c>
    </row>
    <row r="9" spans="1:6" ht="18" customHeight="1" x14ac:dyDescent="0.3">
      <c r="A9" s="54">
        <v>2010</v>
      </c>
      <c r="B9" s="55">
        <v>43743564380</v>
      </c>
      <c r="C9" s="56">
        <v>-0.16737009870915309</v>
      </c>
      <c r="D9" s="57">
        <v>0</v>
      </c>
      <c r="E9" s="58">
        <v>0</v>
      </c>
    </row>
    <row r="10" spans="1:6" ht="18" customHeight="1" x14ac:dyDescent="0.3">
      <c r="A10" s="54">
        <v>2011</v>
      </c>
      <c r="B10" s="55">
        <v>39449376049.999992</v>
      </c>
      <c r="C10" s="56">
        <v>-9.8167316515326175E-2</v>
      </c>
      <c r="D10" s="57">
        <v>0</v>
      </c>
      <c r="E10" s="58">
        <v>0</v>
      </c>
    </row>
    <row r="11" spans="1:6" ht="18" customHeight="1" x14ac:dyDescent="0.3">
      <c r="A11" s="54">
        <v>2012</v>
      </c>
      <c r="B11" s="55">
        <v>32758485327</v>
      </c>
      <c r="C11" s="56">
        <v>-0.16960701012151991</v>
      </c>
      <c r="D11" s="57">
        <v>0</v>
      </c>
      <c r="E11" s="58">
        <v>0</v>
      </c>
    </row>
    <row r="12" spans="1:6" ht="18" customHeight="1" x14ac:dyDescent="0.3">
      <c r="A12" s="65">
        <v>2013</v>
      </c>
      <c r="B12" s="55">
        <v>30016733777.777802</v>
      </c>
      <c r="C12" s="57">
        <v>-8.3695919449682465E-2</v>
      </c>
      <c r="D12" s="57">
        <v>0</v>
      </c>
      <c r="E12" s="58">
        <v>0</v>
      </c>
      <c r="F12" s="46"/>
    </row>
    <row r="13" spans="1:6" ht="18" customHeight="1" x14ac:dyDescent="0.3">
      <c r="A13" s="54">
        <v>2014</v>
      </c>
      <c r="B13" s="55">
        <v>31876016756</v>
      </c>
      <c r="C13" s="56">
        <v>6.1941548737014074E-2</v>
      </c>
      <c r="D13" s="57">
        <v>0</v>
      </c>
      <c r="E13" s="58">
        <v>0</v>
      </c>
    </row>
    <row r="14" spans="1:6" ht="18" customHeight="1" x14ac:dyDescent="0.3">
      <c r="A14" s="54">
        <v>2015</v>
      </c>
      <c r="B14" s="55">
        <v>36080918262</v>
      </c>
      <c r="C14" s="56">
        <v>0.13191427078819418</v>
      </c>
      <c r="D14" s="73">
        <v>0</v>
      </c>
      <c r="E14" s="58">
        <v>0</v>
      </c>
    </row>
    <row r="15" spans="1:6" ht="18" customHeight="1" thickBot="1" x14ac:dyDescent="0.35">
      <c r="A15" s="59">
        <v>2016</v>
      </c>
      <c r="B15" s="60">
        <v>36633108444.444504</v>
      </c>
      <c r="C15" s="61">
        <v>1.5304216440246821E-2</v>
      </c>
      <c r="D15" s="72">
        <v>1.2276053747475757E-2</v>
      </c>
      <c r="E15" s="103">
        <v>444256294.05760193</v>
      </c>
    </row>
    <row r="16" spans="1:6" ht="18" customHeight="1" thickTop="1" x14ac:dyDescent="0.3">
      <c r="A16" s="54">
        <v>2017</v>
      </c>
      <c r="B16" s="55">
        <v>38697394455.645454</v>
      </c>
      <c r="C16" s="56">
        <v>5.6350282541038466E-2</v>
      </c>
      <c r="D16" s="57">
        <v>1.9585679347166485E-2</v>
      </c>
      <c r="E16" s="58">
        <v>743355634.28507233</v>
      </c>
    </row>
    <row r="17" spans="1:5" ht="18" customHeight="1" x14ac:dyDescent="0.3">
      <c r="A17" s="54">
        <v>2018</v>
      </c>
      <c r="B17" s="55">
        <v>40742371929.073166</v>
      </c>
      <c r="C17" s="56">
        <v>5.2845353083697644E-2</v>
      </c>
      <c r="D17" s="57">
        <v>3.8694156026373827E-2</v>
      </c>
      <c r="E17" s="58">
        <v>1517763132.8351135</v>
      </c>
    </row>
    <row r="18" spans="1:5" ht="18" customHeight="1" x14ac:dyDescent="0.3">
      <c r="A18" s="54">
        <v>2019</v>
      </c>
      <c r="B18" s="55">
        <v>42207464127.73996</v>
      </c>
      <c r="C18" s="56">
        <v>3.5959914194915177E-2</v>
      </c>
      <c r="D18" s="57">
        <v>7.6082962616710548E-2</v>
      </c>
      <c r="E18" s="58">
        <v>2984220573.0756531</v>
      </c>
    </row>
    <row r="19" spans="1:5" ht="18" customHeight="1" x14ac:dyDescent="0.3">
      <c r="A19" s="54">
        <v>2020</v>
      </c>
      <c r="B19" s="55">
        <v>43996387187.039665</v>
      </c>
      <c r="C19" s="56">
        <v>4.2384045008853732E-2</v>
      </c>
      <c r="D19" s="57">
        <v>0.12243467778399841</v>
      </c>
      <c r="E19" s="58">
        <v>4799106438.4611359</v>
      </c>
    </row>
    <row r="20" spans="1:5" ht="18" customHeight="1" x14ac:dyDescent="0.3">
      <c r="A20" s="54">
        <v>2021</v>
      </c>
      <c r="B20" s="55">
        <v>40115265942.380692</v>
      </c>
      <c r="C20" s="56">
        <v>-8.8214544256994487E-2</v>
      </c>
      <c r="D20" s="57">
        <v>-1.9499259898339005E-2</v>
      </c>
      <c r="E20" s="58">
        <v>-797773999.04906464</v>
      </c>
    </row>
    <row r="21" spans="1:5" ht="18" customHeight="1" x14ac:dyDescent="0.3">
      <c r="A21" s="54">
        <v>2022</v>
      </c>
      <c r="B21" s="55">
        <v>42199214487.703552</v>
      </c>
      <c r="C21" s="56">
        <v>5.1949014829320239E-2</v>
      </c>
      <c r="D21" s="57">
        <v>-1.9133272903705811E-2</v>
      </c>
      <c r="E21" s="58">
        <v>-823158809.25582886</v>
      </c>
    </row>
    <row r="22" spans="1:5" ht="18" customHeight="1" x14ac:dyDescent="0.3">
      <c r="A22" s="54">
        <v>2023</v>
      </c>
      <c r="B22" s="55">
        <v>44114604609.856339</v>
      </c>
      <c r="C22" s="56">
        <v>4.5389236397064048E-2</v>
      </c>
      <c r="D22" s="57">
        <v>-1.7578979444151432E-2</v>
      </c>
      <c r="E22" s="58">
        <v>-789365975.88757324</v>
      </c>
    </row>
    <row r="23" spans="1:5" ht="18" customHeight="1" x14ac:dyDescent="0.3">
      <c r="A23" s="54">
        <v>2024</v>
      </c>
      <c r="B23" s="55">
        <v>46119611982.2659</v>
      </c>
      <c r="C23" s="56">
        <v>4.5449968103343119E-2</v>
      </c>
      <c r="D23" s="57">
        <v>-1.6084321101306087E-2</v>
      </c>
      <c r="E23" s="58">
        <v>-753929085.69229889</v>
      </c>
    </row>
    <row r="24" spans="1:5" ht="18" customHeight="1" x14ac:dyDescent="0.3">
      <c r="A24" s="54">
        <v>2025</v>
      </c>
      <c r="B24" s="55">
        <v>48214467190.360985</v>
      </c>
      <c r="C24" s="56">
        <v>4.5422221004387531E-2</v>
      </c>
      <c r="D24" s="101" t="s">
        <v>233</v>
      </c>
      <c r="E24" s="102" t="s">
        <v>233</v>
      </c>
    </row>
    <row r="25" spans="1:5" s="143" customFormat="1" ht="21.75" customHeight="1" x14ac:dyDescent="0.3">
      <c r="A25" s="32" t="s">
        <v>4</v>
      </c>
      <c r="B25" s="139"/>
      <c r="C25" s="56"/>
      <c r="D25" s="56"/>
      <c r="E25" s="95"/>
    </row>
    <row r="26" spans="1:5" ht="21.75" customHeight="1" x14ac:dyDescent="0.3">
      <c r="A26" s="33" t="s">
        <v>176</v>
      </c>
      <c r="B26" s="3"/>
      <c r="C26" s="3"/>
    </row>
    <row r="27" spans="1:5" ht="21.75" customHeight="1" x14ac:dyDescent="0.3">
      <c r="A27" s="37" t="s">
        <v>248</v>
      </c>
      <c r="B27" s="3"/>
      <c r="C27" s="3"/>
    </row>
    <row r="28" spans="1:5" ht="21.75" customHeight="1" x14ac:dyDescent="0.3">
      <c r="A28" s="178" t="s">
        <v>214</v>
      </c>
      <c r="B28" s="3"/>
      <c r="C28" s="3"/>
    </row>
    <row r="29" spans="1:5" ht="21.75" customHeight="1" x14ac:dyDescent="0.3">
      <c r="A29" s="176"/>
      <c r="B29" s="3"/>
      <c r="C29" s="3"/>
    </row>
    <row r="30" spans="1:5" ht="21.75" customHeight="1" x14ac:dyDescent="0.3">
      <c r="A30" s="182" t="str">
        <f>Headings!F3</f>
        <v>Page 3</v>
      </c>
      <c r="B30" s="190"/>
      <c r="C30" s="190"/>
      <c r="D30" s="190"/>
      <c r="E30" s="183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89" t="str">
        <f>Headings!E29</f>
        <v>March 2016 Current Expense Property Tax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s="24" customFormat="1" ht="66" customHeight="1" x14ac:dyDescent="0.3">
      <c r="A4" s="23" t="s">
        <v>129</v>
      </c>
      <c r="B4" s="41" t="s">
        <v>98</v>
      </c>
      <c r="C4" s="41" t="s">
        <v>39</v>
      </c>
      <c r="D4" s="23" t="str">
        <f>Headings!E50</f>
        <v>% Change from September 2015 Forecast</v>
      </c>
      <c r="E4" s="42" t="str">
        <f>Headings!F50</f>
        <v>$ Change from September 2015 Forecast</v>
      </c>
    </row>
    <row r="5" spans="1:5" s="66" customFormat="1" ht="18" customHeight="1" x14ac:dyDescent="0.25">
      <c r="A5" s="49">
        <v>2006</v>
      </c>
      <c r="B5" s="50" t="s">
        <v>96</v>
      </c>
      <c r="C5" s="51" t="s">
        <v>96</v>
      </c>
      <c r="D5" s="64" t="s">
        <v>96</v>
      </c>
      <c r="E5" s="53" t="s">
        <v>96</v>
      </c>
    </row>
    <row r="6" spans="1:5" s="66" customFormat="1" ht="18" customHeight="1" x14ac:dyDescent="0.25">
      <c r="A6" s="54">
        <v>2007</v>
      </c>
      <c r="B6" s="55" t="s">
        <v>96</v>
      </c>
      <c r="C6" s="56" t="s">
        <v>96</v>
      </c>
      <c r="D6" s="57" t="s">
        <v>96</v>
      </c>
      <c r="E6" s="58" t="s">
        <v>96</v>
      </c>
    </row>
    <row r="7" spans="1:5" s="66" customFormat="1" ht="18" customHeight="1" x14ac:dyDescent="0.25">
      <c r="A7" s="54">
        <v>2008</v>
      </c>
      <c r="B7" s="55" t="s">
        <v>96</v>
      </c>
      <c r="C7" s="56" t="s">
        <v>96</v>
      </c>
      <c r="D7" s="57" t="s">
        <v>96</v>
      </c>
      <c r="E7" s="58" t="s">
        <v>96</v>
      </c>
    </row>
    <row r="8" spans="1:5" s="66" customFormat="1" ht="18" customHeight="1" x14ac:dyDescent="0.25">
      <c r="A8" s="54">
        <v>2009</v>
      </c>
      <c r="B8" s="55">
        <v>268539194</v>
      </c>
      <c r="C8" s="56" t="s">
        <v>96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274290793</v>
      </c>
      <c r="C9" s="56">
        <v>2.1418098841839761E-2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278152152</v>
      </c>
      <c r="C10" s="56">
        <v>1.4077610691074049E-2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284318327</v>
      </c>
      <c r="C11" s="56">
        <v>2.2168352664767355E-2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313137887</v>
      </c>
      <c r="C12" s="57">
        <v>0.10136370843234466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93">
        <v>320290885</v>
      </c>
      <c r="C13" s="73">
        <v>2.2842965661322268E-2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93">
        <v>327660659</v>
      </c>
      <c r="C14" s="73">
        <v>2.3009627638950869E-2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92">
        <v>336385866</v>
      </c>
      <c r="C15" s="74">
        <v>2.6628790366926447E-2</v>
      </c>
      <c r="D15" s="72">
        <v>5.384201659475174E-5</v>
      </c>
      <c r="E15" s="103">
        <v>18110.718261837959</v>
      </c>
    </row>
    <row r="16" spans="1:5" s="66" customFormat="1" ht="18" customHeight="1" thickTop="1" x14ac:dyDescent="0.25">
      <c r="A16" s="54">
        <v>2017</v>
      </c>
      <c r="B16" s="93">
        <v>345370238.35926789</v>
      </c>
      <c r="C16" s="73">
        <v>2.6708531086939047E-2</v>
      </c>
      <c r="D16" s="57">
        <v>7.1613613194188019E-4</v>
      </c>
      <c r="E16" s="58">
        <v>247155.10988205671</v>
      </c>
    </row>
    <row r="17" spans="1:5" s="66" customFormat="1" ht="18" customHeight="1" x14ac:dyDescent="0.25">
      <c r="A17" s="54">
        <v>2018</v>
      </c>
      <c r="B17" s="93">
        <v>354244957.28706092</v>
      </c>
      <c r="C17" s="73">
        <v>2.5696246931854017E-2</v>
      </c>
      <c r="D17" s="57">
        <v>6.6318126164777169E-4</v>
      </c>
      <c r="E17" s="58">
        <v>234772.92070424557</v>
      </c>
    </row>
    <row r="18" spans="1:5" s="66" customFormat="1" ht="18" customHeight="1" x14ac:dyDescent="0.25">
      <c r="A18" s="54">
        <v>2019</v>
      </c>
      <c r="B18" s="93">
        <v>363127984.45114875</v>
      </c>
      <c r="C18" s="73">
        <v>2.5075945278423495E-2</v>
      </c>
      <c r="D18" s="57">
        <v>5.3330010839713893E-4</v>
      </c>
      <c r="E18" s="58">
        <v>193552.97164911032</v>
      </c>
    </row>
    <row r="19" spans="1:5" s="66" customFormat="1" ht="18" customHeight="1" x14ac:dyDescent="0.25">
      <c r="A19" s="54">
        <v>2020</v>
      </c>
      <c r="B19" s="93">
        <v>372045512.41073501</v>
      </c>
      <c r="C19" s="73">
        <v>2.4557534371978162E-2</v>
      </c>
      <c r="D19" s="57">
        <v>2.3236324485398363E-4</v>
      </c>
      <c r="E19" s="58">
        <v>86429.619430303574</v>
      </c>
    </row>
    <row r="20" spans="1:5" s="66" customFormat="1" ht="18" customHeight="1" x14ac:dyDescent="0.25">
      <c r="A20" s="54">
        <v>2021</v>
      </c>
      <c r="B20" s="93">
        <v>381042192.35034621</v>
      </c>
      <c r="C20" s="73">
        <v>2.4181664983178086E-2</v>
      </c>
      <c r="D20" s="57">
        <v>-3.4315543427931861E-4</v>
      </c>
      <c r="E20" s="58">
        <v>-130801.58426916599</v>
      </c>
    </row>
    <row r="21" spans="1:5" s="66" customFormat="1" ht="18" customHeight="1" x14ac:dyDescent="0.25">
      <c r="A21" s="54">
        <v>2022</v>
      </c>
      <c r="B21" s="93">
        <v>390335548.20184708</v>
      </c>
      <c r="C21" s="73">
        <v>2.4389309210556265E-2</v>
      </c>
      <c r="D21" s="57">
        <v>-2.8626317544866442E-4</v>
      </c>
      <c r="E21" s="58">
        <v>-111770.68935120106</v>
      </c>
    </row>
    <row r="22" spans="1:5" s="66" customFormat="1" ht="18" customHeight="1" x14ac:dyDescent="0.25">
      <c r="A22" s="54">
        <v>2023</v>
      </c>
      <c r="B22" s="93">
        <v>399756419.76850694</v>
      </c>
      <c r="C22" s="73">
        <v>2.4135315397377566E-2</v>
      </c>
      <c r="D22" s="57">
        <v>-3.3909943876886395E-4</v>
      </c>
      <c r="E22" s="58">
        <v>-135603.16054338217</v>
      </c>
    </row>
    <row r="23" spans="1:5" s="66" customFormat="1" ht="18" customHeight="1" x14ac:dyDescent="0.25">
      <c r="A23" s="54">
        <v>2024</v>
      </c>
      <c r="B23" s="93">
        <v>409338264.18586612</v>
      </c>
      <c r="C23" s="73">
        <v>2.3969207105936752E-2</v>
      </c>
      <c r="D23" s="57">
        <v>-3.8976247723110369E-4</v>
      </c>
      <c r="E23" s="58">
        <v>-159606.90465712547</v>
      </c>
    </row>
    <row r="24" spans="1:5" s="66" customFormat="1" ht="18" customHeight="1" x14ac:dyDescent="0.25">
      <c r="A24" s="54">
        <v>2025</v>
      </c>
      <c r="B24" s="93">
        <v>419098293.85506445</v>
      </c>
      <c r="C24" s="73">
        <v>2.3843433470873032E-2</v>
      </c>
      <c r="D24" s="101" t="s">
        <v>233</v>
      </c>
      <c r="E24" s="102" t="s">
        <v>233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3" t="s">
        <v>141</v>
      </c>
      <c r="B26" s="3"/>
      <c r="C26" s="3"/>
    </row>
    <row r="27" spans="1:5" ht="21.75" customHeight="1" x14ac:dyDescent="0.3">
      <c r="A27" s="37" t="s">
        <v>262</v>
      </c>
      <c r="B27" s="3"/>
      <c r="C27" s="3"/>
    </row>
    <row r="28" spans="1:5" ht="21.75" customHeight="1" x14ac:dyDescent="0.3">
      <c r="A28" s="37" t="s">
        <v>241</v>
      </c>
      <c r="B28" s="3"/>
      <c r="C28" s="3"/>
    </row>
    <row r="29" spans="1:5" ht="21.75" customHeight="1" x14ac:dyDescent="0.3">
      <c r="A29" s="96" t="s">
        <v>184</v>
      </c>
      <c r="B29" s="19"/>
      <c r="C29" s="19"/>
    </row>
    <row r="30" spans="1:5" ht="21.75" customHeight="1" x14ac:dyDescent="0.3">
      <c r="A30" s="182" t="str">
        <f>Headings!F29</f>
        <v>Page 29</v>
      </c>
      <c r="B30" s="190"/>
      <c r="C30" s="190"/>
      <c r="D30" s="190"/>
      <c r="E30" s="183"/>
    </row>
    <row r="34" spans="1:2" ht="21.75" customHeight="1" x14ac:dyDescent="0.3">
      <c r="A34" s="37"/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89" t="str">
        <f>Headings!E30</f>
        <v>March 2016 Dev. Disabilities &amp; Mental Health Property Tax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s="24" customFormat="1" ht="66" customHeight="1" x14ac:dyDescent="0.3">
      <c r="A4" s="23" t="s">
        <v>129</v>
      </c>
      <c r="B4" s="41" t="s">
        <v>98</v>
      </c>
      <c r="C4" s="41" t="s">
        <v>39</v>
      </c>
      <c r="D4" s="23" t="str">
        <f>Headings!E50</f>
        <v>% Change from September 2015 Forecast</v>
      </c>
      <c r="E4" s="42" t="str">
        <f>Headings!F50</f>
        <v>$ Change from September 2015 Forecast</v>
      </c>
    </row>
    <row r="5" spans="1:5" s="66" customFormat="1" ht="18" customHeight="1" x14ac:dyDescent="0.25">
      <c r="A5" s="49">
        <v>2006</v>
      </c>
      <c r="B5" s="50">
        <v>4987894</v>
      </c>
      <c r="C5" s="100" t="s">
        <v>96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5148117</v>
      </c>
      <c r="C6" s="56">
        <v>3.2122374693608124E-2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5328411</v>
      </c>
      <c r="C7" s="56">
        <v>3.5021348582404022E-2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5509017</v>
      </c>
      <c r="C8" s="56">
        <v>3.3894907881542924E-2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5640234</v>
      </c>
      <c r="C9" s="56">
        <v>2.3818586873120884E-2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5737359</v>
      </c>
      <c r="C10" s="56">
        <v>1.7220030232788286E-2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5838960</v>
      </c>
      <c r="C11" s="56">
        <v>1.7708670487588396E-2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5944036</v>
      </c>
      <c r="C12" s="57">
        <v>1.7995670461863122E-2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6068166</v>
      </c>
      <c r="C13" s="56">
        <v>2.0883117127823647E-2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6196773</v>
      </c>
      <c r="C14" s="56">
        <v>2.1193718167894504E-2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6366874</v>
      </c>
      <c r="C15" s="61">
        <v>2.7449932408368127E-2</v>
      </c>
      <c r="D15" s="72">
        <v>-4.6001453424260319E-8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6539861.6580144856</v>
      </c>
      <c r="C16" s="56">
        <v>2.7169951535790604E-2</v>
      </c>
      <c r="D16" s="57">
        <v>8.3233836257390337E-4</v>
      </c>
      <c r="E16" s="58">
        <v>5438.8507797392085</v>
      </c>
    </row>
    <row r="17" spans="1:5" s="66" customFormat="1" ht="18" customHeight="1" x14ac:dyDescent="0.25">
      <c r="A17" s="54">
        <v>2018</v>
      </c>
      <c r="B17" s="55">
        <v>6707231.4389723754</v>
      </c>
      <c r="C17" s="56">
        <v>2.5592250984817211E-2</v>
      </c>
      <c r="D17" s="57">
        <v>3.6821670311937282E-4</v>
      </c>
      <c r="E17" s="58">
        <v>2468.8055920610204</v>
      </c>
    </row>
    <row r="18" spans="1:5" s="66" customFormat="1" ht="18" customHeight="1" x14ac:dyDescent="0.25">
      <c r="A18" s="54">
        <v>2019</v>
      </c>
      <c r="B18" s="55">
        <v>6874851.3749369103</v>
      </c>
      <c r="C18" s="56">
        <v>2.4990927700895949E-2</v>
      </c>
      <c r="D18" s="57">
        <v>-1.4018792648684553E-4</v>
      </c>
      <c r="E18" s="58">
        <v>-963.90628718119115</v>
      </c>
    </row>
    <row r="19" spans="1:5" s="66" customFormat="1" ht="18" customHeight="1" x14ac:dyDescent="0.25">
      <c r="A19" s="54">
        <v>2020</v>
      </c>
      <c r="B19" s="55">
        <v>7042934.4820283568</v>
      </c>
      <c r="C19" s="56">
        <v>2.4448980483303684E-2</v>
      </c>
      <c r="D19" s="57">
        <v>-8.2952879642150812E-4</v>
      </c>
      <c r="E19" s="58">
        <v>-5847.1673578536138</v>
      </c>
    </row>
    <row r="20" spans="1:5" s="66" customFormat="1" ht="18" customHeight="1" x14ac:dyDescent="0.25">
      <c r="A20" s="54">
        <v>2021</v>
      </c>
      <c r="B20" s="55">
        <v>7212347.4637928233</v>
      </c>
      <c r="C20" s="56">
        <v>2.405431744349773E-2</v>
      </c>
      <c r="D20" s="57">
        <v>-1.7911186856599537E-3</v>
      </c>
      <c r="E20" s="58">
        <v>-12941.349803321995</v>
      </c>
    </row>
    <row r="21" spans="1:5" s="66" customFormat="1" ht="18" customHeight="1" x14ac:dyDescent="0.25">
      <c r="A21" s="54">
        <v>2022</v>
      </c>
      <c r="B21" s="55">
        <v>7387278.0017212573</v>
      </c>
      <c r="C21" s="56">
        <v>2.4254313703910402E-2</v>
      </c>
      <c r="D21" s="57">
        <v>-2.0926912218754978E-3</v>
      </c>
      <c r="E21" s="58">
        <v>-15491.711195787415</v>
      </c>
    </row>
    <row r="22" spans="1:5" s="66" customFormat="1" ht="18" customHeight="1" x14ac:dyDescent="0.25">
      <c r="A22" s="54">
        <v>2023</v>
      </c>
      <c r="B22" s="55">
        <v>7564681.0093814572</v>
      </c>
      <c r="C22" s="56">
        <v>2.4014665160680959E-2</v>
      </c>
      <c r="D22" s="57">
        <v>-2.4810139109305851E-3</v>
      </c>
      <c r="E22" s="58">
        <v>-18814.758493580855</v>
      </c>
    </row>
    <row r="23" spans="1:5" s="66" customFormat="1" ht="18" customHeight="1" x14ac:dyDescent="0.25">
      <c r="A23" s="54">
        <v>2024</v>
      </c>
      <c r="B23" s="55">
        <v>7745085.8856597142</v>
      </c>
      <c r="C23" s="56">
        <v>2.3848312447613429E-2</v>
      </c>
      <c r="D23" s="57">
        <v>-2.8726915418225696E-3</v>
      </c>
      <c r="E23" s="58">
        <v>-22313.342063439079</v>
      </c>
    </row>
    <row r="24" spans="1:5" s="66" customFormat="1" ht="18" customHeight="1" x14ac:dyDescent="0.25">
      <c r="A24" s="54">
        <v>2025</v>
      </c>
      <c r="B24" s="55">
        <v>7928801.8079833109</v>
      </c>
      <c r="C24" s="56">
        <v>2.3720320863549471E-2</v>
      </c>
      <c r="D24" s="101" t="s">
        <v>233</v>
      </c>
      <c r="E24" s="102" t="s">
        <v>233</v>
      </c>
    </row>
    <row r="25" spans="1:5" ht="21.75" customHeight="1" x14ac:dyDescent="0.3">
      <c r="A25" s="32" t="s">
        <v>4</v>
      </c>
      <c r="B25" s="3"/>
      <c r="C25" s="19"/>
    </row>
    <row r="26" spans="1:5" ht="21.75" customHeight="1" x14ac:dyDescent="0.3">
      <c r="A26" s="33" t="s">
        <v>141</v>
      </c>
      <c r="B26" s="3"/>
      <c r="C26" s="3"/>
    </row>
    <row r="27" spans="1:5" ht="21.75" customHeight="1" x14ac:dyDescent="0.3">
      <c r="A27" s="33"/>
      <c r="B27" s="3"/>
      <c r="C27" s="3"/>
    </row>
    <row r="28" spans="1:5" ht="21.75" customHeight="1" x14ac:dyDescent="0.3">
      <c r="A28" s="179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82" t="str">
        <f>Headings!F30</f>
        <v>Page 30</v>
      </c>
      <c r="B30" s="190"/>
      <c r="C30" s="190"/>
      <c r="D30" s="190"/>
      <c r="E30" s="183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89" t="str">
        <f>Headings!E31</f>
        <v>March 2016 Veterans Aid Property Tax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s="24" customFormat="1" ht="66" customHeight="1" x14ac:dyDescent="0.3">
      <c r="A4" s="23" t="s">
        <v>129</v>
      </c>
      <c r="B4" s="41" t="s">
        <v>98</v>
      </c>
      <c r="C4" s="41" t="s">
        <v>39</v>
      </c>
      <c r="D4" s="23" t="str">
        <f>Headings!E50</f>
        <v>% Change from September 2015 Forecast</v>
      </c>
      <c r="E4" s="42" t="str">
        <f>Headings!F50</f>
        <v>$ Change from September 2015 Forecast</v>
      </c>
    </row>
    <row r="5" spans="1:5" s="66" customFormat="1" ht="18" customHeight="1" x14ac:dyDescent="0.25">
      <c r="A5" s="49">
        <v>2006</v>
      </c>
      <c r="B5" s="50">
        <v>2244552</v>
      </c>
      <c r="C5" s="100" t="s">
        <v>96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2316652</v>
      </c>
      <c r="C6" s="56">
        <v>3.2122223053865584E-2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2397784</v>
      </c>
      <c r="C7" s="56">
        <v>3.5021228911377378E-2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2479057</v>
      </c>
      <c r="C8" s="56">
        <v>3.3895046426200226E-2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2538104</v>
      </c>
      <c r="C9" s="56">
        <v>2.3818330921798081E-2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2556438</v>
      </c>
      <c r="C10" s="56">
        <v>7.2235022678346361E-3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2601709</v>
      </c>
      <c r="C11" s="56">
        <v>1.7708624265481809E-2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2648529</v>
      </c>
      <c r="C12" s="57">
        <v>1.7995863488191821E-2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2703839</v>
      </c>
      <c r="C13" s="56">
        <v>2.088329030945113E-2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2761143</v>
      </c>
      <c r="C14" s="56">
        <v>2.1193569587538263E-2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2836936</v>
      </c>
      <c r="C15" s="61">
        <v>2.7449864059920115E-2</v>
      </c>
      <c r="D15" s="72">
        <v>-1.1252386267202041E-7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2914015.4136301395</v>
      </c>
      <c r="C16" s="56">
        <v>2.7169951535790604E-2</v>
      </c>
      <c r="D16" s="57">
        <v>8.3227178479239328E-4</v>
      </c>
      <c r="E16" s="58">
        <v>2423.2360182483681</v>
      </c>
    </row>
    <row r="17" spans="1:5" s="66" customFormat="1" ht="18" customHeight="1" x14ac:dyDescent="0.25">
      <c r="A17" s="54">
        <v>2018</v>
      </c>
      <c r="B17" s="55">
        <v>2988591.6274693878</v>
      </c>
      <c r="C17" s="56">
        <v>2.5592250984817211E-2</v>
      </c>
      <c r="D17" s="57">
        <v>3.6815015621227687E-4</v>
      </c>
      <c r="E17" s="58">
        <v>1099.8455661903135</v>
      </c>
    </row>
    <row r="18" spans="1:5" s="66" customFormat="1" ht="18" customHeight="1" x14ac:dyDescent="0.25">
      <c r="A18" s="54">
        <v>2019</v>
      </c>
      <c r="B18" s="55">
        <v>3063279.3047589781</v>
      </c>
      <c r="C18" s="56">
        <v>2.4990927700895949E-2</v>
      </c>
      <c r="D18" s="57">
        <v>-1.4025443957377259E-4</v>
      </c>
      <c r="E18" s="58">
        <v>-429.69878930971026</v>
      </c>
    </row>
    <row r="19" spans="1:5" s="66" customFormat="1" ht="18" customHeight="1" x14ac:dyDescent="0.25">
      <c r="A19" s="54">
        <v>2020</v>
      </c>
      <c r="B19" s="55">
        <v>3138173.3606959386</v>
      </c>
      <c r="C19" s="56">
        <v>2.4448980483303684E-2</v>
      </c>
      <c r="D19" s="57">
        <v>-8.295952636518944E-4</v>
      </c>
      <c r="E19" s="58">
        <v>-2605.5753295044415</v>
      </c>
    </row>
    <row r="20" spans="1:5" s="66" customFormat="1" ht="18" customHeight="1" x14ac:dyDescent="0.25">
      <c r="A20" s="54">
        <v>2021</v>
      </c>
      <c r="B20" s="55">
        <v>3213659.9789068466</v>
      </c>
      <c r="C20" s="56">
        <v>2.405431744349773E-2</v>
      </c>
      <c r="D20" s="57">
        <v>-1.7911850889231751E-3</v>
      </c>
      <c r="E20" s="58">
        <v>-5766.5888630724512</v>
      </c>
    </row>
    <row r="21" spans="1:5" s="66" customFormat="1" ht="18" customHeight="1" x14ac:dyDescent="0.25">
      <c r="A21" s="54">
        <v>2022</v>
      </c>
      <c r="B21" s="55">
        <v>3291605.0961729554</v>
      </c>
      <c r="C21" s="56">
        <v>2.4254313703910402E-2</v>
      </c>
      <c r="D21" s="57">
        <v>-2.0927576050775443E-3</v>
      </c>
      <c r="E21" s="58">
        <v>-6902.9778573364019</v>
      </c>
    </row>
    <row r="22" spans="1:5" s="66" customFormat="1" ht="18" customHeight="1" x14ac:dyDescent="0.25">
      <c r="A22" s="54">
        <v>2023</v>
      </c>
      <c r="B22" s="55">
        <v>3370651.8903987398</v>
      </c>
      <c r="C22" s="56">
        <v>2.4014665160680959E-2</v>
      </c>
      <c r="D22" s="57">
        <v>-2.4810802683004063E-3</v>
      </c>
      <c r="E22" s="58">
        <v>-8383.6584260747768</v>
      </c>
    </row>
    <row r="23" spans="1:5" s="66" customFormat="1" ht="18" customHeight="1" x14ac:dyDescent="0.25">
      <c r="A23" s="54">
        <v>2024</v>
      </c>
      <c r="B23" s="55">
        <v>3451036.2498331079</v>
      </c>
      <c r="C23" s="56">
        <v>2.3848312447613429E-2</v>
      </c>
      <c r="D23" s="57">
        <v>-2.8727578731370107E-3</v>
      </c>
      <c r="E23" s="58">
        <v>-9942.5541077814996</v>
      </c>
    </row>
    <row r="24" spans="1:5" s="66" customFormat="1" ht="18" customHeight="1" x14ac:dyDescent="0.25">
      <c r="A24" s="54">
        <v>2025</v>
      </c>
      <c r="B24" s="55">
        <v>3532895.9369908897</v>
      </c>
      <c r="C24" s="56">
        <v>2.3720320863549471E-2</v>
      </c>
      <c r="D24" s="101" t="s">
        <v>233</v>
      </c>
      <c r="E24" s="102" t="s">
        <v>233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141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7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82" t="str">
        <f>Headings!F31</f>
        <v>Page 31</v>
      </c>
      <c r="B30" s="190"/>
      <c r="C30" s="190"/>
      <c r="D30" s="190"/>
      <c r="E30" s="183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89" t="str">
        <f>Headings!E32</f>
        <v>March 2016 Inter County River Improvement Property Tax Forecast</v>
      </c>
      <c r="B1" s="189"/>
      <c r="C1" s="189"/>
      <c r="D1" s="189"/>
      <c r="E1" s="183"/>
    </row>
    <row r="2" spans="1:5" ht="21.75" customHeight="1" x14ac:dyDescent="0.3">
      <c r="A2" s="189" t="s">
        <v>103</v>
      </c>
      <c r="B2" s="189"/>
      <c r="C2" s="189"/>
      <c r="D2" s="189"/>
      <c r="E2" s="183"/>
    </row>
    <row r="4" spans="1:5" s="24" customFormat="1" ht="66" customHeight="1" x14ac:dyDescent="0.3">
      <c r="A4" s="23" t="s">
        <v>129</v>
      </c>
      <c r="B4" s="41" t="s">
        <v>98</v>
      </c>
      <c r="C4" s="41" t="s">
        <v>39</v>
      </c>
      <c r="D4" s="23" t="str">
        <f>Headings!E50</f>
        <v>% Change from September 2015 Forecast</v>
      </c>
      <c r="E4" s="42" t="str">
        <f>Headings!F50</f>
        <v>$ Change from September 2015 Forecast</v>
      </c>
    </row>
    <row r="5" spans="1:5" s="66" customFormat="1" ht="18" customHeight="1" x14ac:dyDescent="0.25">
      <c r="A5" s="49">
        <v>2006</v>
      </c>
      <c r="B5" s="50">
        <v>50000</v>
      </c>
      <c r="C5" s="51">
        <v>0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50000</v>
      </c>
      <c r="C6" s="56">
        <v>0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50000</v>
      </c>
      <c r="C7" s="56">
        <v>0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50000</v>
      </c>
      <c r="C8" s="56">
        <v>0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50000</v>
      </c>
      <c r="C9" s="56">
        <v>0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50000</v>
      </c>
      <c r="C10" s="56">
        <v>0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50000</v>
      </c>
      <c r="C11" s="56">
        <v>0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50000</v>
      </c>
      <c r="C12" s="57">
        <v>0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50000</v>
      </c>
      <c r="C13" s="56">
        <v>0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49873</v>
      </c>
      <c r="C14" s="56">
        <v>-2.5399999999999867E-3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50000</v>
      </c>
      <c r="C15" s="61">
        <v>2.546468028793214E-3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50000</v>
      </c>
      <c r="C16" s="56">
        <v>0</v>
      </c>
      <c r="D16" s="57">
        <v>0</v>
      </c>
      <c r="E16" s="58">
        <v>0</v>
      </c>
    </row>
    <row r="17" spans="1:5" s="66" customFormat="1" ht="18" customHeight="1" x14ac:dyDescent="0.25">
      <c r="A17" s="54">
        <v>2018</v>
      </c>
      <c r="B17" s="55">
        <v>50000</v>
      </c>
      <c r="C17" s="56">
        <v>0</v>
      </c>
      <c r="D17" s="57">
        <v>0</v>
      </c>
      <c r="E17" s="58">
        <v>0</v>
      </c>
    </row>
    <row r="18" spans="1:5" s="66" customFormat="1" ht="18" customHeight="1" x14ac:dyDescent="0.25">
      <c r="A18" s="54">
        <v>2019</v>
      </c>
      <c r="B18" s="55">
        <v>50000</v>
      </c>
      <c r="C18" s="56">
        <v>0</v>
      </c>
      <c r="D18" s="57">
        <v>0</v>
      </c>
      <c r="E18" s="58">
        <v>0</v>
      </c>
    </row>
    <row r="19" spans="1:5" s="66" customFormat="1" ht="18" customHeight="1" x14ac:dyDescent="0.25">
      <c r="A19" s="54">
        <v>2020</v>
      </c>
      <c r="B19" s="55">
        <v>50000</v>
      </c>
      <c r="C19" s="56">
        <v>0</v>
      </c>
      <c r="D19" s="57">
        <v>0</v>
      </c>
      <c r="E19" s="58">
        <v>0</v>
      </c>
    </row>
    <row r="20" spans="1:5" s="66" customFormat="1" ht="18" customHeight="1" x14ac:dyDescent="0.25">
      <c r="A20" s="54">
        <v>2021</v>
      </c>
      <c r="B20" s="55">
        <v>50000</v>
      </c>
      <c r="C20" s="56">
        <v>0</v>
      </c>
      <c r="D20" s="57">
        <v>0</v>
      </c>
      <c r="E20" s="58">
        <v>0</v>
      </c>
    </row>
    <row r="21" spans="1:5" s="66" customFormat="1" ht="18" customHeight="1" x14ac:dyDescent="0.25">
      <c r="A21" s="54">
        <v>2022</v>
      </c>
      <c r="B21" s="55">
        <v>50000</v>
      </c>
      <c r="C21" s="56">
        <v>0</v>
      </c>
      <c r="D21" s="57">
        <v>0</v>
      </c>
      <c r="E21" s="58">
        <v>0</v>
      </c>
    </row>
    <row r="22" spans="1:5" s="66" customFormat="1" ht="18" customHeight="1" x14ac:dyDescent="0.25">
      <c r="A22" s="54">
        <v>2023</v>
      </c>
      <c r="B22" s="55">
        <v>50000</v>
      </c>
      <c r="C22" s="56">
        <v>0</v>
      </c>
      <c r="D22" s="57">
        <v>0</v>
      </c>
      <c r="E22" s="58">
        <v>0</v>
      </c>
    </row>
    <row r="23" spans="1:5" s="66" customFormat="1" ht="18" customHeight="1" x14ac:dyDescent="0.25">
      <c r="A23" s="54">
        <v>2024</v>
      </c>
      <c r="B23" s="55">
        <v>50000</v>
      </c>
      <c r="C23" s="56">
        <v>0</v>
      </c>
      <c r="D23" s="57">
        <v>0</v>
      </c>
      <c r="E23" s="58">
        <v>0</v>
      </c>
    </row>
    <row r="24" spans="1:5" ht="18" customHeight="1" x14ac:dyDescent="0.3">
      <c r="A24" s="54">
        <v>2025</v>
      </c>
      <c r="B24" s="55">
        <v>50000</v>
      </c>
      <c r="C24" s="56">
        <v>0</v>
      </c>
      <c r="D24" s="101" t="s">
        <v>233</v>
      </c>
      <c r="E24" s="102" t="s">
        <v>233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141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82" t="str">
        <f>Headings!F32</f>
        <v>Page 32</v>
      </c>
      <c r="B30" s="182"/>
      <c r="C30" s="182"/>
      <c r="D30" s="182"/>
      <c r="E30" s="19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89" t="str">
        <f>Headings!E33</f>
        <v>March 2016 AFIS Lid Lift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s="24" customFormat="1" ht="66" customHeight="1" x14ac:dyDescent="0.3">
      <c r="A4" s="23" t="s">
        <v>129</v>
      </c>
      <c r="B4" s="41" t="s">
        <v>98</v>
      </c>
      <c r="C4" s="41" t="s">
        <v>39</v>
      </c>
      <c r="D4" s="23" t="str">
        <f>Headings!E50</f>
        <v>% Change from September 2015 Forecast</v>
      </c>
      <c r="E4" s="42" t="str">
        <f>Headings!F50</f>
        <v>$ Change from September 2015 Forecast</v>
      </c>
    </row>
    <row r="5" spans="1:5" s="66" customFormat="1" ht="18" customHeight="1" x14ac:dyDescent="0.25">
      <c r="A5" s="49">
        <v>2006</v>
      </c>
      <c r="B5" s="50" t="s">
        <v>96</v>
      </c>
      <c r="C5" s="51" t="s">
        <v>96</v>
      </c>
      <c r="D5" s="112" t="s">
        <v>96</v>
      </c>
      <c r="E5" s="156" t="s">
        <v>96</v>
      </c>
    </row>
    <row r="6" spans="1:5" s="66" customFormat="1" ht="18" customHeight="1" x14ac:dyDescent="0.25">
      <c r="A6" s="54">
        <v>2007</v>
      </c>
      <c r="B6" s="55">
        <v>16877743</v>
      </c>
      <c r="C6" s="56" t="s">
        <v>96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17468824</v>
      </c>
      <c r="C7" s="56">
        <v>3.5021329569954851E-2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17234054</v>
      </c>
      <c r="C8" s="56">
        <v>-1.3439370618193891E-2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15555595</v>
      </c>
      <c r="C9" s="56">
        <v>-9.7392000744572327E-2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11592601</v>
      </c>
      <c r="C10" s="56">
        <v>-0.25476325399317734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11212493</v>
      </c>
      <c r="C11" s="56">
        <v>-3.2788845229815067E-2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18528341</v>
      </c>
      <c r="C12" s="56">
        <v>0.65247291570215471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18945323</v>
      </c>
      <c r="C13" s="56">
        <v>2.2505090984670462E-2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19590000</v>
      </c>
      <c r="C14" s="56">
        <v>3.4028292893185208E-2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20234950</v>
      </c>
      <c r="C15" s="61">
        <v>3.2922409392547314E-2</v>
      </c>
      <c r="D15" s="72">
        <v>4.4167205448530922E-9</v>
      </c>
      <c r="E15" s="103">
        <v>8.9372120797634125E-2</v>
      </c>
    </row>
    <row r="16" spans="1:5" s="66" customFormat="1" ht="18" customHeight="1" thickTop="1" x14ac:dyDescent="0.25">
      <c r="A16" s="54">
        <v>2017</v>
      </c>
      <c r="B16" s="55">
        <v>20816301.85126207</v>
      </c>
      <c r="C16" s="56">
        <v>2.8730085879237199E-2</v>
      </c>
      <c r="D16" s="57">
        <v>-6.5046419953295187E-3</v>
      </c>
      <c r="E16" s="58">
        <v>-136289.10303226486</v>
      </c>
    </row>
    <row r="17" spans="1:5" s="66" customFormat="1" ht="18" customHeight="1" x14ac:dyDescent="0.25">
      <c r="A17" s="54">
        <v>2018</v>
      </c>
      <c r="B17" s="55">
        <v>21670549.73164507</v>
      </c>
      <c r="C17" s="56">
        <v>4.1037446828299462E-2</v>
      </c>
      <c r="D17" s="57">
        <v>-5.7810819675391256E-3</v>
      </c>
      <c r="E17" s="58">
        <v>-126007.68503600731</v>
      </c>
    </row>
    <row r="18" spans="1:5" s="66" customFormat="1" ht="18" customHeight="1" x14ac:dyDescent="0.25">
      <c r="A18" s="54">
        <v>2019</v>
      </c>
      <c r="B18" s="55" t="s">
        <v>96</v>
      </c>
      <c r="C18" s="56" t="s">
        <v>96</v>
      </c>
      <c r="D18" s="57" t="s">
        <v>96</v>
      </c>
      <c r="E18" s="58" t="s">
        <v>96</v>
      </c>
    </row>
    <row r="19" spans="1:5" s="66" customFormat="1" ht="18" customHeight="1" x14ac:dyDescent="0.25">
      <c r="A19" s="54">
        <v>2020</v>
      </c>
      <c r="B19" s="55" t="s">
        <v>96</v>
      </c>
      <c r="C19" s="56" t="s">
        <v>96</v>
      </c>
      <c r="D19" s="57" t="s">
        <v>96</v>
      </c>
      <c r="E19" s="58" t="s">
        <v>96</v>
      </c>
    </row>
    <row r="20" spans="1:5" s="66" customFormat="1" ht="18" customHeight="1" x14ac:dyDescent="0.25">
      <c r="A20" s="54">
        <v>2021</v>
      </c>
      <c r="B20" s="55" t="s">
        <v>96</v>
      </c>
      <c r="C20" s="56" t="s">
        <v>96</v>
      </c>
      <c r="D20" s="57" t="s">
        <v>96</v>
      </c>
      <c r="E20" s="58" t="s">
        <v>96</v>
      </c>
    </row>
    <row r="21" spans="1:5" s="66" customFormat="1" ht="18" customHeight="1" x14ac:dyDescent="0.25">
      <c r="A21" s="54">
        <v>2022</v>
      </c>
      <c r="B21" s="55" t="s">
        <v>96</v>
      </c>
      <c r="C21" s="56" t="s">
        <v>96</v>
      </c>
      <c r="D21" s="57" t="s">
        <v>96</v>
      </c>
      <c r="E21" s="58" t="s">
        <v>96</v>
      </c>
    </row>
    <row r="22" spans="1:5" s="66" customFormat="1" ht="18" customHeight="1" x14ac:dyDescent="0.25">
      <c r="A22" s="54">
        <v>2023</v>
      </c>
      <c r="B22" s="55" t="s">
        <v>96</v>
      </c>
      <c r="C22" s="56" t="s">
        <v>96</v>
      </c>
      <c r="D22" s="57" t="s">
        <v>96</v>
      </c>
      <c r="E22" s="58" t="s">
        <v>96</v>
      </c>
    </row>
    <row r="23" spans="1:5" s="66" customFormat="1" ht="18" customHeight="1" x14ac:dyDescent="0.25">
      <c r="A23" s="54">
        <v>2024</v>
      </c>
      <c r="B23" s="55" t="s">
        <v>96</v>
      </c>
      <c r="C23" s="56" t="s">
        <v>96</v>
      </c>
      <c r="D23" s="57" t="s">
        <v>96</v>
      </c>
      <c r="E23" s="58" t="s">
        <v>96</v>
      </c>
    </row>
    <row r="24" spans="1:5" ht="18" customHeight="1" x14ac:dyDescent="0.3">
      <c r="A24" s="54">
        <v>2025</v>
      </c>
      <c r="B24" s="55" t="s">
        <v>96</v>
      </c>
      <c r="C24" s="56" t="s">
        <v>96</v>
      </c>
      <c r="D24" s="57" t="s">
        <v>96</v>
      </c>
      <c r="E24" s="58" t="s">
        <v>96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141</v>
      </c>
      <c r="B26" s="3"/>
      <c r="C26" s="3"/>
    </row>
    <row r="27" spans="1:5" ht="21.75" customHeight="1" x14ac:dyDescent="0.3">
      <c r="A27" s="37" t="s">
        <v>263</v>
      </c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82" t="str">
        <f>Headings!F33</f>
        <v>Page 33</v>
      </c>
      <c r="B30" s="190"/>
      <c r="C30" s="190"/>
      <c r="D30" s="190"/>
      <c r="E30" s="18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8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89" t="str">
        <f>Headings!E34</f>
        <v>March 2016 Parks Lid Lift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s="24" customFormat="1" ht="66" customHeight="1" x14ac:dyDescent="0.3">
      <c r="A4" s="23" t="s">
        <v>129</v>
      </c>
      <c r="B4" s="41" t="s">
        <v>98</v>
      </c>
      <c r="C4" s="41" t="s">
        <v>39</v>
      </c>
      <c r="D4" s="23" t="str">
        <f>Headings!E50</f>
        <v>% Change from September 2015 Forecast</v>
      </c>
      <c r="E4" s="42" t="str">
        <f>Headings!F50</f>
        <v>$ Change from September 2015 Forecast</v>
      </c>
    </row>
    <row r="5" spans="1:5" s="66" customFormat="1" ht="18" customHeight="1" x14ac:dyDescent="0.25">
      <c r="A5" s="49">
        <v>2006</v>
      </c>
      <c r="B5" s="50">
        <v>12216871</v>
      </c>
      <c r="C5" s="100" t="s">
        <v>96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12609307</v>
      </c>
      <c r="C6" s="56">
        <v>3.2122464090846181E-2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33946016</v>
      </c>
      <c r="C7" s="56">
        <v>1.6921397028401324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36596350</v>
      </c>
      <c r="C8" s="56">
        <v>7.8074964673321201E-2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37102038</v>
      </c>
      <c r="C9" s="56">
        <v>1.3817990045455364E-2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38260504</v>
      </c>
      <c r="C10" s="56">
        <v>3.1223783448230069E-2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40076386</v>
      </c>
      <c r="C11" s="56">
        <v>4.7461005741064044E-2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41283924</v>
      </c>
      <c r="C12" s="57">
        <v>3.0130910506750874E-2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63633007.528015107</v>
      </c>
      <c r="C13" s="57">
        <v>0.54135075745258865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65762804</v>
      </c>
      <c r="C14" s="57">
        <v>3.3469995442966027E-2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67925490</v>
      </c>
      <c r="C15" s="72">
        <v>3.2886158564650048E-2</v>
      </c>
      <c r="D15" s="72">
        <v>4.2152390467009582E-9</v>
      </c>
      <c r="E15" s="103">
        <v>0.28632217645645142</v>
      </c>
    </row>
    <row r="16" spans="1:5" s="66" customFormat="1" ht="18" customHeight="1" thickTop="1" x14ac:dyDescent="0.25">
      <c r="A16" s="54">
        <v>2017</v>
      </c>
      <c r="B16" s="55">
        <v>69741617.210775033</v>
      </c>
      <c r="C16" s="57">
        <v>2.6737049828790882E-2</v>
      </c>
      <c r="D16" s="57">
        <v>-8.4283591271827607E-3</v>
      </c>
      <c r="E16" s="58">
        <v>-592803.75893516839</v>
      </c>
    </row>
    <row r="17" spans="1:5" s="66" customFormat="1" ht="18" customHeight="1" x14ac:dyDescent="0.25">
      <c r="A17" s="54">
        <v>2018</v>
      </c>
      <c r="B17" s="55">
        <v>72603730.115932822</v>
      </c>
      <c r="C17" s="57">
        <v>4.1038808958327344E-2</v>
      </c>
      <c r="D17" s="57">
        <v>-7.7058947816339707E-3</v>
      </c>
      <c r="E17" s="58">
        <v>-563821.45382633805</v>
      </c>
    </row>
    <row r="18" spans="1:5" s="66" customFormat="1" ht="18" customHeight="1" x14ac:dyDescent="0.25">
      <c r="A18" s="54">
        <v>2019</v>
      </c>
      <c r="B18" s="55">
        <v>75594910.60739471</v>
      </c>
      <c r="C18" s="57">
        <v>4.1198716466572805E-2</v>
      </c>
      <c r="D18" s="57">
        <v>-7.3363382221743878E-3</v>
      </c>
      <c r="E18" s="58">
        <v>-558688.56033033133</v>
      </c>
    </row>
    <row r="19" spans="1:5" s="66" customFormat="1" ht="18" customHeight="1" x14ac:dyDescent="0.25">
      <c r="A19" s="54">
        <v>2020</v>
      </c>
      <c r="B19" s="55" t="s">
        <v>96</v>
      </c>
      <c r="C19" s="56" t="s">
        <v>96</v>
      </c>
      <c r="D19" s="57" t="s">
        <v>96</v>
      </c>
      <c r="E19" s="58" t="s">
        <v>96</v>
      </c>
    </row>
    <row r="20" spans="1:5" s="66" customFormat="1" ht="18" customHeight="1" x14ac:dyDescent="0.25">
      <c r="A20" s="54">
        <v>2021</v>
      </c>
      <c r="B20" s="55" t="s">
        <v>96</v>
      </c>
      <c r="C20" s="56" t="s">
        <v>96</v>
      </c>
      <c r="D20" s="57" t="s">
        <v>96</v>
      </c>
      <c r="E20" s="58" t="s">
        <v>96</v>
      </c>
    </row>
    <row r="21" spans="1:5" s="66" customFormat="1" ht="18" customHeight="1" x14ac:dyDescent="0.25">
      <c r="A21" s="54">
        <v>2022</v>
      </c>
      <c r="B21" s="55" t="s">
        <v>96</v>
      </c>
      <c r="C21" s="56" t="s">
        <v>96</v>
      </c>
      <c r="D21" s="57" t="s">
        <v>96</v>
      </c>
      <c r="E21" s="58" t="s">
        <v>96</v>
      </c>
    </row>
    <row r="22" spans="1:5" s="66" customFormat="1" ht="18" customHeight="1" x14ac:dyDescent="0.25">
      <c r="A22" s="54">
        <v>2023</v>
      </c>
      <c r="B22" s="55" t="s">
        <v>96</v>
      </c>
      <c r="C22" s="56" t="s">
        <v>96</v>
      </c>
      <c r="D22" s="57" t="s">
        <v>96</v>
      </c>
      <c r="E22" s="58" t="s">
        <v>96</v>
      </c>
    </row>
    <row r="23" spans="1:5" s="66" customFormat="1" ht="18" customHeight="1" x14ac:dyDescent="0.25">
      <c r="A23" s="54">
        <v>2024</v>
      </c>
      <c r="B23" s="55" t="s">
        <v>96</v>
      </c>
      <c r="C23" s="56" t="s">
        <v>96</v>
      </c>
      <c r="D23" s="57" t="s">
        <v>96</v>
      </c>
      <c r="E23" s="58" t="s">
        <v>96</v>
      </c>
    </row>
    <row r="24" spans="1:5" ht="18" customHeight="1" x14ac:dyDescent="0.3">
      <c r="A24" s="54">
        <v>2025</v>
      </c>
      <c r="B24" s="55" t="s">
        <v>96</v>
      </c>
      <c r="C24" s="56" t="s">
        <v>96</v>
      </c>
      <c r="D24" s="57" t="s">
        <v>96</v>
      </c>
      <c r="E24" s="58" t="s">
        <v>96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141</v>
      </c>
      <c r="B26" s="3"/>
      <c r="C26" s="3"/>
    </row>
    <row r="27" spans="1:5" ht="21.75" customHeight="1" x14ac:dyDescent="0.3">
      <c r="A27" s="37" t="s">
        <v>264</v>
      </c>
      <c r="B27" s="3"/>
      <c r="C27" s="3"/>
    </row>
    <row r="28" spans="1:5" ht="21.75" customHeight="1" x14ac:dyDescent="0.3">
      <c r="A28" s="37" t="s">
        <v>198</v>
      </c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82" t="str">
        <f>Headings!F34</f>
        <v>Page 34</v>
      </c>
      <c r="B30" s="190"/>
      <c r="C30" s="190"/>
      <c r="D30" s="190"/>
      <c r="E30" s="18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89" t="str">
        <f>Headings!E35</f>
        <v>March 2016 Children and Family Justice Center Lid Lift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s="24" customFormat="1" ht="66" customHeight="1" x14ac:dyDescent="0.3">
      <c r="A4" s="23" t="s">
        <v>129</v>
      </c>
      <c r="B4" s="41" t="s">
        <v>98</v>
      </c>
      <c r="C4" s="41" t="s">
        <v>39</v>
      </c>
      <c r="D4" s="23" t="str">
        <f>Headings!E50</f>
        <v>% Change from September 2015 Forecast</v>
      </c>
      <c r="E4" s="42" t="str">
        <f>Headings!F50</f>
        <v>$ Change from September 2015 Forecast</v>
      </c>
    </row>
    <row r="5" spans="1:5" s="66" customFormat="1" ht="18" customHeight="1" x14ac:dyDescent="0.25">
      <c r="A5" s="49">
        <v>2006</v>
      </c>
      <c r="B5" s="50" t="s">
        <v>96</v>
      </c>
      <c r="C5" s="51" t="s">
        <v>96</v>
      </c>
      <c r="D5" s="64" t="s">
        <v>96</v>
      </c>
      <c r="E5" s="53" t="s">
        <v>96</v>
      </c>
    </row>
    <row r="6" spans="1:5" s="66" customFormat="1" ht="18" customHeight="1" x14ac:dyDescent="0.25">
      <c r="A6" s="54">
        <v>2007</v>
      </c>
      <c r="B6" s="55" t="s">
        <v>96</v>
      </c>
      <c r="C6" s="56" t="s">
        <v>96</v>
      </c>
      <c r="D6" s="57" t="s">
        <v>96</v>
      </c>
      <c r="E6" s="58" t="s">
        <v>96</v>
      </c>
    </row>
    <row r="7" spans="1:5" s="66" customFormat="1" ht="18" customHeight="1" x14ac:dyDescent="0.25">
      <c r="A7" s="54">
        <v>2008</v>
      </c>
      <c r="B7" s="55" t="s">
        <v>96</v>
      </c>
      <c r="C7" s="56" t="s">
        <v>96</v>
      </c>
      <c r="D7" s="57" t="s">
        <v>96</v>
      </c>
      <c r="E7" s="58" t="s">
        <v>96</v>
      </c>
    </row>
    <row r="8" spans="1:5" s="66" customFormat="1" ht="18" customHeight="1" x14ac:dyDescent="0.25">
      <c r="A8" s="54">
        <v>2009</v>
      </c>
      <c r="B8" s="55" t="s">
        <v>96</v>
      </c>
      <c r="C8" s="56" t="s">
        <v>96</v>
      </c>
      <c r="D8" s="57" t="s">
        <v>96</v>
      </c>
      <c r="E8" s="58" t="s">
        <v>96</v>
      </c>
    </row>
    <row r="9" spans="1:5" s="66" customFormat="1" ht="18" customHeight="1" x14ac:dyDescent="0.25">
      <c r="A9" s="54">
        <v>2010</v>
      </c>
      <c r="B9" s="55" t="s">
        <v>96</v>
      </c>
      <c r="C9" s="56" t="s">
        <v>96</v>
      </c>
      <c r="D9" s="57" t="s">
        <v>96</v>
      </c>
      <c r="E9" s="58" t="s">
        <v>96</v>
      </c>
    </row>
    <row r="10" spans="1:5" s="66" customFormat="1" ht="18" customHeight="1" x14ac:dyDescent="0.25">
      <c r="A10" s="54">
        <v>2011</v>
      </c>
      <c r="B10" s="55" t="s">
        <v>96</v>
      </c>
      <c r="C10" s="56" t="s">
        <v>96</v>
      </c>
      <c r="D10" s="57" t="s">
        <v>96</v>
      </c>
      <c r="E10" s="58" t="s">
        <v>96</v>
      </c>
    </row>
    <row r="11" spans="1:5" s="66" customFormat="1" ht="18" customHeight="1" x14ac:dyDescent="0.25">
      <c r="A11" s="54">
        <v>2012</v>
      </c>
      <c r="B11" s="55" t="s">
        <v>96</v>
      </c>
      <c r="C11" s="56" t="s">
        <v>96</v>
      </c>
      <c r="D11" s="57" t="s">
        <v>96</v>
      </c>
      <c r="E11" s="58" t="s">
        <v>96</v>
      </c>
    </row>
    <row r="12" spans="1:5" s="66" customFormat="1" ht="18" customHeight="1" x14ac:dyDescent="0.25">
      <c r="A12" s="54">
        <v>2013</v>
      </c>
      <c r="B12" s="55">
        <v>21908512</v>
      </c>
      <c r="C12" s="57" t="s">
        <v>96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22366030</v>
      </c>
      <c r="C13" s="57">
        <v>2.0883116114869038E-2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23080793</v>
      </c>
      <c r="C14" s="57">
        <v>3.1957526659849744E-2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23821948</v>
      </c>
      <c r="C15" s="72">
        <v>3.2111331703377877E-2</v>
      </c>
      <c r="D15" s="72">
        <v>-1.8862653106133109E-8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24458829.346671324</v>
      </c>
      <c r="C16" s="57">
        <v>2.6735065775113087E-2</v>
      </c>
      <c r="D16" s="57">
        <v>4.0898660624066885E-4</v>
      </c>
      <c r="E16" s="58">
        <v>9999.2440502271056</v>
      </c>
    </row>
    <row r="17" spans="1:5" s="66" customFormat="1" ht="18" customHeight="1" x14ac:dyDescent="0.25">
      <c r="A17" s="54">
        <v>2018</v>
      </c>
      <c r="B17" s="55">
        <v>25084781.05795525</v>
      </c>
      <c r="C17" s="57">
        <v>2.5592055221118404E-2</v>
      </c>
      <c r="D17" s="57">
        <v>-5.6186168951311011E-5</v>
      </c>
      <c r="E17" s="58">
        <v>-1409.4969408623874</v>
      </c>
    </row>
    <row r="18" spans="1:5" s="66" customFormat="1" ht="18" customHeight="1" x14ac:dyDescent="0.25">
      <c r="A18" s="54">
        <v>2019</v>
      </c>
      <c r="B18" s="55">
        <v>25711677.364126768</v>
      </c>
      <c r="C18" s="57">
        <v>2.499110136632865E-2</v>
      </c>
      <c r="D18" s="57">
        <v>-5.6300545500398425E-4</v>
      </c>
      <c r="E18" s="58">
        <v>-14483.969166956842</v>
      </c>
    </row>
    <row r="19" spans="1:5" s="66" customFormat="1" ht="18" customHeight="1" x14ac:dyDescent="0.25">
      <c r="A19" s="54">
        <v>2020</v>
      </c>
      <c r="B19" s="55">
        <v>26340300.868468367</v>
      </c>
      <c r="C19" s="57">
        <v>2.4448949613013582E-2</v>
      </c>
      <c r="D19" s="57">
        <v>-1.2529832504220018E-3</v>
      </c>
      <c r="E19" s="58">
        <v>-33045.361083209515</v>
      </c>
    </row>
    <row r="20" spans="1:5" s="66" customFormat="1" ht="18" customHeight="1" x14ac:dyDescent="0.25">
      <c r="A20" s="54">
        <v>2021</v>
      </c>
      <c r="B20" s="55">
        <v>26973925.188208465</v>
      </c>
      <c r="C20" s="57">
        <v>2.4055318232852896E-2</v>
      </c>
      <c r="D20" s="57">
        <v>-2.2132524692520805E-3</v>
      </c>
      <c r="E20" s="58">
        <v>-59832.531025256962</v>
      </c>
    </row>
    <row r="21" spans="1:5" s="66" customFormat="1" ht="18" customHeight="1" x14ac:dyDescent="0.25">
      <c r="A21" s="54">
        <v>2022</v>
      </c>
      <c r="B21" s="55" t="s">
        <v>96</v>
      </c>
      <c r="C21" s="73" t="s">
        <v>96</v>
      </c>
      <c r="D21" s="57" t="s">
        <v>96</v>
      </c>
      <c r="E21" s="58" t="s">
        <v>96</v>
      </c>
    </row>
    <row r="22" spans="1:5" s="66" customFormat="1" ht="18" customHeight="1" x14ac:dyDescent="0.25">
      <c r="A22" s="54">
        <v>2023</v>
      </c>
      <c r="B22" s="55" t="s">
        <v>96</v>
      </c>
      <c r="C22" s="73" t="s">
        <v>96</v>
      </c>
      <c r="D22" s="57" t="s">
        <v>96</v>
      </c>
      <c r="E22" s="58" t="s">
        <v>96</v>
      </c>
    </row>
    <row r="23" spans="1:5" s="66" customFormat="1" ht="18" customHeight="1" x14ac:dyDescent="0.25">
      <c r="A23" s="54">
        <v>2024</v>
      </c>
      <c r="B23" s="55" t="s">
        <v>96</v>
      </c>
      <c r="C23" s="73" t="s">
        <v>96</v>
      </c>
      <c r="D23" s="57" t="s">
        <v>96</v>
      </c>
      <c r="E23" s="58" t="s">
        <v>96</v>
      </c>
    </row>
    <row r="24" spans="1:5" ht="18" customHeight="1" x14ac:dyDescent="0.3">
      <c r="A24" s="54">
        <v>2025</v>
      </c>
      <c r="B24" s="55" t="s">
        <v>96</v>
      </c>
      <c r="C24" s="73" t="s">
        <v>96</v>
      </c>
      <c r="D24" s="57" t="s">
        <v>96</v>
      </c>
      <c r="E24" s="58" t="s">
        <v>96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141</v>
      </c>
      <c r="B26" s="3"/>
      <c r="C26" s="3"/>
    </row>
    <row r="27" spans="1:5" ht="21.75" customHeight="1" x14ac:dyDescent="0.3">
      <c r="A27" s="37" t="s">
        <v>265</v>
      </c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176"/>
    </row>
    <row r="30" spans="1:5" ht="21.75" customHeight="1" x14ac:dyDescent="0.3">
      <c r="A30" s="182" t="str">
        <f>Headings!F35</f>
        <v>Page 35</v>
      </c>
      <c r="B30" s="190"/>
      <c r="C30" s="190"/>
      <c r="D30" s="190"/>
      <c r="E30" s="18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89" t="str">
        <f>Headings!E36</f>
        <v>March 2016 Veterans and Human Services Lid Lift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s="24" customFormat="1" ht="66" customHeight="1" x14ac:dyDescent="0.3">
      <c r="A4" s="23" t="s">
        <v>129</v>
      </c>
      <c r="B4" s="41" t="s">
        <v>98</v>
      </c>
      <c r="C4" s="41" t="s">
        <v>39</v>
      </c>
      <c r="D4" s="23" t="str">
        <f>Headings!E50</f>
        <v>% Change from September 2015 Forecast</v>
      </c>
      <c r="E4" s="42" t="str">
        <f>Headings!F50</f>
        <v>$ Change from September 2015 Forecast</v>
      </c>
    </row>
    <row r="5" spans="1:5" s="66" customFormat="1" ht="18" customHeight="1" x14ac:dyDescent="0.25">
      <c r="A5" s="49">
        <v>2006</v>
      </c>
      <c r="B5" s="50">
        <v>13448844</v>
      </c>
      <c r="C5" s="51" t="s">
        <v>96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13880852</v>
      </c>
      <c r="C6" s="56">
        <v>3.2122314750620884E-2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14366946</v>
      </c>
      <c r="C7" s="56">
        <v>3.5019031972965298E-2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14853888</v>
      </c>
      <c r="C8" s="56">
        <v>3.3893215718914682E-2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15207674</v>
      </c>
      <c r="C9" s="56">
        <v>2.3817737147338036E-2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15469686</v>
      </c>
      <c r="C10" s="56">
        <v>1.7228933234628707E-2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15882255</v>
      </c>
      <c r="C11" s="56">
        <v>2.666951352470881E-2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16409992</v>
      </c>
      <c r="C12" s="57">
        <v>3.322809009174077E-2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16774932</v>
      </c>
      <c r="C13" s="57">
        <v>2.2238889574108356E-2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17350514</v>
      </c>
      <c r="C14" s="57">
        <v>3.431203178647757E-2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17918894</v>
      </c>
      <c r="C15" s="72">
        <v>3.2758683690869317E-2</v>
      </c>
      <c r="D15" s="72">
        <v>4.9520361589117101E-8</v>
      </c>
      <c r="E15" s="103">
        <v>0.88735006749629974</v>
      </c>
    </row>
    <row r="16" spans="1:5" s="66" customFormat="1" ht="18" customHeight="1" thickTop="1" x14ac:dyDescent="0.25">
      <c r="A16" s="54">
        <v>2017</v>
      </c>
      <c r="B16" s="55">
        <v>18397952.132395525</v>
      </c>
      <c r="C16" s="57">
        <v>2.6734804748302254E-2</v>
      </c>
      <c r="D16" s="57">
        <v>-8.4300130266321549E-3</v>
      </c>
      <c r="E16" s="58">
        <v>-156413.54435591027</v>
      </c>
    </row>
    <row r="17" spans="1:5" s="66" customFormat="1" ht="18" customHeight="1" x14ac:dyDescent="0.25">
      <c r="A17" s="54">
        <v>2018</v>
      </c>
      <c r="B17" s="55" t="s">
        <v>96</v>
      </c>
      <c r="C17" s="73" t="s">
        <v>96</v>
      </c>
      <c r="D17" s="57" t="s">
        <v>96</v>
      </c>
      <c r="E17" s="58" t="s">
        <v>96</v>
      </c>
    </row>
    <row r="18" spans="1:5" s="66" customFormat="1" ht="18" customHeight="1" x14ac:dyDescent="0.25">
      <c r="A18" s="54">
        <v>2019</v>
      </c>
      <c r="B18" s="55" t="s">
        <v>96</v>
      </c>
      <c r="C18" s="73" t="s">
        <v>96</v>
      </c>
      <c r="D18" s="57" t="s">
        <v>96</v>
      </c>
      <c r="E18" s="58" t="s">
        <v>96</v>
      </c>
    </row>
    <row r="19" spans="1:5" s="66" customFormat="1" ht="18" customHeight="1" x14ac:dyDescent="0.25">
      <c r="A19" s="54">
        <v>2020</v>
      </c>
      <c r="B19" s="55" t="s">
        <v>96</v>
      </c>
      <c r="C19" s="73" t="s">
        <v>96</v>
      </c>
      <c r="D19" s="57" t="s">
        <v>96</v>
      </c>
      <c r="E19" s="58" t="s">
        <v>96</v>
      </c>
    </row>
    <row r="20" spans="1:5" s="66" customFormat="1" ht="18" customHeight="1" x14ac:dyDescent="0.25">
      <c r="A20" s="54">
        <v>2021</v>
      </c>
      <c r="B20" s="55" t="s">
        <v>96</v>
      </c>
      <c r="C20" s="73" t="s">
        <v>96</v>
      </c>
      <c r="D20" s="57" t="s">
        <v>96</v>
      </c>
      <c r="E20" s="58" t="s">
        <v>96</v>
      </c>
    </row>
    <row r="21" spans="1:5" s="66" customFormat="1" ht="18" customHeight="1" x14ac:dyDescent="0.25">
      <c r="A21" s="54">
        <v>2022</v>
      </c>
      <c r="B21" s="55" t="s">
        <v>96</v>
      </c>
      <c r="C21" s="73" t="s">
        <v>96</v>
      </c>
      <c r="D21" s="57" t="s">
        <v>96</v>
      </c>
      <c r="E21" s="58" t="s">
        <v>96</v>
      </c>
    </row>
    <row r="22" spans="1:5" s="66" customFormat="1" ht="18" customHeight="1" x14ac:dyDescent="0.25">
      <c r="A22" s="54">
        <v>2023</v>
      </c>
      <c r="B22" s="55" t="s">
        <v>96</v>
      </c>
      <c r="C22" s="73" t="s">
        <v>96</v>
      </c>
      <c r="D22" s="57" t="s">
        <v>96</v>
      </c>
      <c r="E22" s="58" t="s">
        <v>96</v>
      </c>
    </row>
    <row r="23" spans="1:5" s="66" customFormat="1" ht="18" customHeight="1" x14ac:dyDescent="0.25">
      <c r="A23" s="54">
        <v>2024</v>
      </c>
      <c r="B23" s="55" t="s">
        <v>96</v>
      </c>
      <c r="C23" s="73" t="s">
        <v>96</v>
      </c>
      <c r="D23" s="57" t="s">
        <v>96</v>
      </c>
      <c r="E23" s="58" t="s">
        <v>96</v>
      </c>
    </row>
    <row r="24" spans="1:5" ht="18" customHeight="1" x14ac:dyDescent="0.3">
      <c r="A24" s="54">
        <v>2025</v>
      </c>
      <c r="B24" s="55" t="s">
        <v>96</v>
      </c>
      <c r="C24" s="73" t="s">
        <v>96</v>
      </c>
      <c r="D24" s="57" t="s">
        <v>96</v>
      </c>
      <c r="E24" s="58" t="s">
        <v>96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141</v>
      </c>
      <c r="B26" s="3"/>
      <c r="C26" s="3"/>
    </row>
    <row r="27" spans="1:5" ht="21.75" customHeight="1" x14ac:dyDescent="0.3">
      <c r="A27" s="37" t="s">
        <v>266</v>
      </c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82" t="str">
        <f>Headings!F36</f>
        <v>Page 36</v>
      </c>
      <c r="B30" s="190"/>
      <c r="C30" s="190"/>
      <c r="D30" s="190"/>
      <c r="E30" s="18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21" customWidth="1"/>
    <col min="2" max="2" width="20.75" style="121" customWidth="1"/>
    <col min="3" max="3" width="10.75" style="121" customWidth="1"/>
    <col min="4" max="5" width="17.75" style="122" customWidth="1"/>
    <col min="6" max="16384" width="10.75" style="122"/>
  </cols>
  <sheetData>
    <row r="1" spans="1:7" ht="23.25" x14ac:dyDescent="0.3">
      <c r="A1" s="189" t="str">
        <f>+Headings!E37</f>
        <v>March 2016 PSERN Forecast</v>
      </c>
      <c r="B1" s="183"/>
      <c r="C1" s="183"/>
      <c r="D1" s="183"/>
      <c r="E1" s="183"/>
    </row>
    <row r="2" spans="1:7" ht="21.75" customHeight="1" x14ac:dyDescent="0.3">
      <c r="A2" s="189" t="s">
        <v>103</v>
      </c>
      <c r="B2" s="183"/>
      <c r="C2" s="183"/>
      <c r="D2" s="183"/>
      <c r="E2" s="183"/>
    </row>
    <row r="3" spans="1:7" ht="21.75" customHeight="1" x14ac:dyDescent="0.3">
      <c r="A3" s="189"/>
      <c r="B3" s="183"/>
      <c r="C3" s="183"/>
      <c r="D3" s="183"/>
      <c r="E3" s="183"/>
    </row>
    <row r="4" spans="1:7" s="24" customFormat="1" ht="66" customHeight="1" x14ac:dyDescent="0.3">
      <c r="A4" s="23" t="s">
        <v>129</v>
      </c>
      <c r="B4" s="41" t="s">
        <v>98</v>
      </c>
      <c r="C4" s="41" t="s">
        <v>39</v>
      </c>
      <c r="D4" s="23" t="str">
        <f>Headings!E50</f>
        <v>% Change from September 2015 Forecast</v>
      </c>
      <c r="E4" s="42" t="str">
        <f>Headings!F50</f>
        <v>$ Change from September 2015 Forecast</v>
      </c>
    </row>
    <row r="5" spans="1:7" s="66" customFormat="1" ht="18" customHeight="1" x14ac:dyDescent="0.25">
      <c r="A5" s="49">
        <v>2006</v>
      </c>
      <c r="B5" s="50" t="s">
        <v>96</v>
      </c>
      <c r="C5" s="51" t="s">
        <v>96</v>
      </c>
      <c r="D5" s="64" t="s">
        <v>96</v>
      </c>
      <c r="E5" s="53" t="s">
        <v>96</v>
      </c>
    </row>
    <row r="6" spans="1:7" s="66" customFormat="1" ht="18" customHeight="1" x14ac:dyDescent="0.25">
      <c r="A6" s="54">
        <v>2007</v>
      </c>
      <c r="B6" s="55" t="s">
        <v>96</v>
      </c>
      <c r="C6" s="56" t="s">
        <v>96</v>
      </c>
      <c r="D6" s="57" t="s">
        <v>96</v>
      </c>
      <c r="E6" s="58" t="s">
        <v>96</v>
      </c>
    </row>
    <row r="7" spans="1:7" s="66" customFormat="1" ht="18" customHeight="1" x14ac:dyDescent="0.25">
      <c r="A7" s="54">
        <v>2008</v>
      </c>
      <c r="B7" s="55" t="s">
        <v>96</v>
      </c>
      <c r="C7" s="56" t="s">
        <v>96</v>
      </c>
      <c r="D7" s="57" t="s">
        <v>96</v>
      </c>
      <c r="E7" s="58" t="s">
        <v>96</v>
      </c>
    </row>
    <row r="8" spans="1:7" s="66" customFormat="1" ht="18" customHeight="1" x14ac:dyDescent="0.25">
      <c r="A8" s="54">
        <v>2009</v>
      </c>
      <c r="B8" s="55" t="s">
        <v>96</v>
      </c>
      <c r="C8" s="56" t="s">
        <v>96</v>
      </c>
      <c r="D8" s="57" t="s">
        <v>96</v>
      </c>
      <c r="E8" s="58" t="s">
        <v>96</v>
      </c>
    </row>
    <row r="9" spans="1:7" s="66" customFormat="1" ht="18" customHeight="1" x14ac:dyDescent="0.25">
      <c r="A9" s="54">
        <v>2010</v>
      </c>
      <c r="B9" s="55" t="s">
        <v>96</v>
      </c>
      <c r="C9" s="56" t="s">
        <v>96</v>
      </c>
      <c r="D9" s="57" t="s">
        <v>96</v>
      </c>
      <c r="E9" s="58" t="s">
        <v>96</v>
      </c>
    </row>
    <row r="10" spans="1:7" s="66" customFormat="1" ht="18" customHeight="1" x14ac:dyDescent="0.25">
      <c r="A10" s="54">
        <v>2011</v>
      </c>
      <c r="B10" s="55" t="s">
        <v>96</v>
      </c>
      <c r="C10" s="56" t="s">
        <v>96</v>
      </c>
      <c r="D10" s="57" t="s">
        <v>96</v>
      </c>
      <c r="E10" s="58" t="s">
        <v>96</v>
      </c>
    </row>
    <row r="11" spans="1:7" s="66" customFormat="1" ht="18" customHeight="1" x14ac:dyDescent="0.25">
      <c r="A11" s="54">
        <v>2012</v>
      </c>
      <c r="B11" s="55" t="s">
        <v>96</v>
      </c>
      <c r="C11" s="56" t="s">
        <v>96</v>
      </c>
      <c r="D11" s="57" t="s">
        <v>96</v>
      </c>
      <c r="E11" s="58" t="s">
        <v>96</v>
      </c>
    </row>
    <row r="12" spans="1:7" s="66" customFormat="1" ht="18" customHeight="1" x14ac:dyDescent="0.25">
      <c r="A12" s="54">
        <v>2013</v>
      </c>
      <c r="B12" s="55" t="s">
        <v>96</v>
      </c>
      <c r="C12" s="56" t="s">
        <v>96</v>
      </c>
      <c r="D12" s="57" t="s">
        <v>96</v>
      </c>
      <c r="E12" s="58" t="s">
        <v>96</v>
      </c>
    </row>
    <row r="13" spans="1:7" s="66" customFormat="1" ht="18" customHeight="1" x14ac:dyDescent="0.25">
      <c r="A13" s="54">
        <v>2014</v>
      </c>
      <c r="B13" s="55" t="s">
        <v>96</v>
      </c>
      <c r="C13" s="56" t="s">
        <v>96</v>
      </c>
      <c r="D13" s="57" t="s">
        <v>96</v>
      </c>
      <c r="E13" s="58" t="s">
        <v>96</v>
      </c>
      <c r="F13" s="75"/>
      <c r="G13" s="95"/>
    </row>
    <row r="14" spans="1:7" s="66" customFormat="1" ht="18" customHeight="1" x14ac:dyDescent="0.25">
      <c r="A14" s="54">
        <v>2015</v>
      </c>
      <c r="B14" s="55" t="s">
        <v>96</v>
      </c>
      <c r="C14" s="56" t="s">
        <v>96</v>
      </c>
      <c r="D14" s="57" t="s">
        <v>96</v>
      </c>
      <c r="E14" s="58" t="s">
        <v>96</v>
      </c>
    </row>
    <row r="15" spans="1:7" s="66" customFormat="1" ht="18" customHeight="1" thickBot="1" x14ac:dyDescent="0.3">
      <c r="A15" s="59">
        <v>2016</v>
      </c>
      <c r="B15" s="60">
        <v>29727603</v>
      </c>
      <c r="C15" s="74" t="s">
        <v>96</v>
      </c>
      <c r="D15" s="72">
        <v>1.8672375029197052E-2</v>
      </c>
      <c r="E15" s="103">
        <v>544910.18461080268</v>
      </c>
    </row>
    <row r="16" spans="1:7" s="66" customFormat="1" ht="18" customHeight="1" thickTop="1" x14ac:dyDescent="0.25">
      <c r="A16" s="54">
        <v>2017</v>
      </c>
      <c r="B16" s="55">
        <v>30535300.16931469</v>
      </c>
      <c r="C16" s="57">
        <v>2.7169939309088953E-2</v>
      </c>
      <c r="D16" s="57">
        <v>1.9520289889598086E-2</v>
      </c>
      <c r="E16" s="58">
        <v>584645.46226486936</v>
      </c>
    </row>
    <row r="17" spans="1:5" s="66" customFormat="1" ht="18" customHeight="1" x14ac:dyDescent="0.25">
      <c r="A17" s="54">
        <v>2018</v>
      </c>
      <c r="B17" s="55">
        <v>31316748.351011135</v>
      </c>
      <c r="C17" s="57">
        <v>2.5591632548670029E-2</v>
      </c>
      <c r="D17" s="57">
        <v>1.9047704660019704E-2</v>
      </c>
      <c r="E17" s="58">
        <v>585362.36407227814</v>
      </c>
    </row>
    <row r="18" spans="1:5" s="66" customFormat="1" ht="18" customHeight="1" x14ac:dyDescent="0.25">
      <c r="A18" s="54">
        <v>2019</v>
      </c>
      <c r="B18" s="55">
        <v>32099361.522842959</v>
      </c>
      <c r="C18" s="57">
        <v>2.4990243656843658E-2</v>
      </c>
      <c r="D18" s="57">
        <v>1.8528940599644939E-2</v>
      </c>
      <c r="E18" s="58">
        <v>583947.23923418671</v>
      </c>
    </row>
    <row r="19" spans="1:5" s="66" customFormat="1" ht="18" customHeight="1" x14ac:dyDescent="0.25">
      <c r="A19" s="54">
        <v>2020</v>
      </c>
      <c r="B19" s="55">
        <v>32884193.713652462</v>
      </c>
      <c r="C19" s="57">
        <v>2.4450087278246713E-2</v>
      </c>
      <c r="D19" s="57">
        <v>1.7827945306276627E-2</v>
      </c>
      <c r="E19" s="58">
        <v>575988.90821531415</v>
      </c>
    </row>
    <row r="20" spans="1:5" s="66" customFormat="1" ht="18" customHeight="1" x14ac:dyDescent="0.25">
      <c r="A20" s="54">
        <v>2021</v>
      </c>
      <c r="B20" s="55">
        <v>33675218.510440558</v>
      </c>
      <c r="C20" s="57">
        <v>2.4054863673293791E-2</v>
      </c>
      <c r="D20" s="57">
        <v>1.6849557860791453E-2</v>
      </c>
      <c r="E20" s="58">
        <v>558010.31566573679</v>
      </c>
    </row>
    <row r="21" spans="1:5" s="66" customFormat="1" ht="18" customHeight="1" x14ac:dyDescent="0.25">
      <c r="A21" s="54">
        <v>2022</v>
      </c>
      <c r="B21" s="55">
        <v>34492025.522445194</v>
      </c>
      <c r="C21" s="57">
        <v>2.4255433168203444E-2</v>
      </c>
      <c r="D21" s="57">
        <v>1.6544372232079718E-2</v>
      </c>
      <c r="E21" s="58">
        <v>561361.53508844972</v>
      </c>
    </row>
    <row r="22" spans="1:5" s="66" customFormat="1" ht="18" customHeight="1" x14ac:dyDescent="0.25">
      <c r="A22" s="54">
        <v>2023</v>
      </c>
      <c r="B22" s="55">
        <v>35320363.445162877</v>
      </c>
      <c r="C22" s="57">
        <v>2.4015345871139182E-2</v>
      </c>
      <c r="D22" s="57">
        <v>1.6149375944331412E-2</v>
      </c>
      <c r="E22" s="58">
        <v>561336.59210907668</v>
      </c>
    </row>
    <row r="23" spans="1:5" s="66" customFormat="1" ht="18" customHeight="1" x14ac:dyDescent="0.25">
      <c r="A23" s="54">
        <v>2024</v>
      </c>
      <c r="B23" s="55">
        <v>36162713.963072889</v>
      </c>
      <c r="C23" s="57">
        <v>2.3848863254700481E-2</v>
      </c>
      <c r="D23" s="57">
        <v>1.5751816812137109E-2</v>
      </c>
      <c r="E23" s="58">
        <v>560794.90712974966</v>
      </c>
    </row>
    <row r="24" spans="1:5" ht="18" customHeight="1" x14ac:dyDescent="0.3">
      <c r="A24" s="54">
        <v>2025</v>
      </c>
      <c r="B24" s="115" t="s">
        <v>96</v>
      </c>
      <c r="C24" s="101" t="s">
        <v>96</v>
      </c>
      <c r="D24" s="101" t="s">
        <v>96</v>
      </c>
      <c r="E24" s="102" t="s">
        <v>96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141</v>
      </c>
      <c r="B26" s="3"/>
      <c r="C26" s="3"/>
    </row>
    <row r="27" spans="1:5" ht="21.75" customHeight="1" x14ac:dyDescent="0.3">
      <c r="A27" s="37" t="s">
        <v>267</v>
      </c>
      <c r="B27" s="3"/>
      <c r="C27" s="3"/>
    </row>
    <row r="28" spans="1:5" ht="21.75" customHeight="1" x14ac:dyDescent="0.3">
      <c r="A28" s="37" t="s">
        <v>211</v>
      </c>
      <c r="B28" s="122"/>
      <c r="C28" s="122"/>
    </row>
    <row r="29" spans="1:5" ht="21.75" customHeight="1" x14ac:dyDescent="0.3">
      <c r="A29" s="3"/>
      <c r="B29" s="122"/>
      <c r="C29" s="122"/>
    </row>
    <row r="30" spans="1:5" ht="21.75" customHeight="1" x14ac:dyDescent="0.3">
      <c r="A30" s="182" t="str">
        <f>+Headings!F37</f>
        <v>Page 37</v>
      </c>
      <c r="B30" s="190"/>
      <c r="C30" s="190"/>
      <c r="D30" s="190"/>
      <c r="E30" s="18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4">
    <mergeCell ref="A1:E1"/>
    <mergeCell ref="A2:E2"/>
    <mergeCell ref="A30:E30"/>
    <mergeCell ref="A3:E3"/>
  </mergeCells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21" customWidth="1"/>
    <col min="2" max="2" width="20.75" style="121" customWidth="1"/>
    <col min="3" max="3" width="10.75" style="121" customWidth="1"/>
    <col min="4" max="5" width="17.75" style="122" customWidth="1"/>
    <col min="6" max="16384" width="10.75" style="122"/>
  </cols>
  <sheetData>
    <row r="1" spans="1:7" ht="23.25" x14ac:dyDescent="0.3">
      <c r="A1" s="189" t="str">
        <f>Headings!E38</f>
        <v>March 2016 Best Start For Kids Forecast</v>
      </c>
      <c r="B1" s="183"/>
      <c r="C1" s="183"/>
      <c r="D1" s="183"/>
      <c r="E1" s="183"/>
    </row>
    <row r="2" spans="1:7" ht="21.75" customHeight="1" x14ac:dyDescent="0.3">
      <c r="A2" s="189" t="s">
        <v>103</v>
      </c>
      <c r="B2" s="183"/>
      <c r="C2" s="183"/>
      <c r="D2" s="183"/>
      <c r="E2" s="183"/>
    </row>
    <row r="4" spans="1:7" s="24" customFormat="1" ht="66" customHeight="1" x14ac:dyDescent="0.3">
      <c r="A4" s="23" t="s">
        <v>129</v>
      </c>
      <c r="B4" s="41" t="s">
        <v>98</v>
      </c>
      <c r="C4" s="41" t="s">
        <v>39</v>
      </c>
      <c r="D4" s="23" t="str">
        <f>Headings!E50</f>
        <v>% Change from September 2015 Forecast</v>
      </c>
      <c r="E4" s="42" t="str">
        <f>Headings!F50</f>
        <v>$ Change from September 2015 Forecast</v>
      </c>
    </row>
    <row r="5" spans="1:7" s="66" customFormat="1" ht="18" customHeight="1" x14ac:dyDescent="0.25">
      <c r="A5" s="49">
        <v>2006</v>
      </c>
      <c r="B5" s="160" t="s">
        <v>96</v>
      </c>
      <c r="C5" s="112" t="s">
        <v>96</v>
      </c>
      <c r="D5" s="112" t="s">
        <v>96</v>
      </c>
      <c r="E5" s="156" t="s">
        <v>96</v>
      </c>
    </row>
    <row r="6" spans="1:7" s="66" customFormat="1" ht="18" customHeight="1" x14ac:dyDescent="0.25">
      <c r="A6" s="54">
        <v>2007</v>
      </c>
      <c r="B6" s="115" t="s">
        <v>96</v>
      </c>
      <c r="C6" s="101" t="s">
        <v>96</v>
      </c>
      <c r="D6" s="101" t="s">
        <v>96</v>
      </c>
      <c r="E6" s="102" t="s">
        <v>96</v>
      </c>
    </row>
    <row r="7" spans="1:7" s="66" customFormat="1" ht="18" customHeight="1" x14ac:dyDescent="0.25">
      <c r="A7" s="54">
        <v>2008</v>
      </c>
      <c r="B7" s="115" t="s">
        <v>96</v>
      </c>
      <c r="C7" s="101" t="s">
        <v>96</v>
      </c>
      <c r="D7" s="101" t="s">
        <v>96</v>
      </c>
      <c r="E7" s="102" t="s">
        <v>96</v>
      </c>
    </row>
    <row r="8" spans="1:7" s="66" customFormat="1" ht="18" customHeight="1" x14ac:dyDescent="0.25">
      <c r="A8" s="54">
        <v>2009</v>
      </c>
      <c r="B8" s="115" t="s">
        <v>96</v>
      </c>
      <c r="C8" s="101" t="s">
        <v>96</v>
      </c>
      <c r="D8" s="101" t="s">
        <v>96</v>
      </c>
      <c r="E8" s="102" t="s">
        <v>96</v>
      </c>
    </row>
    <row r="9" spans="1:7" s="66" customFormat="1" ht="18" customHeight="1" x14ac:dyDescent="0.25">
      <c r="A9" s="54">
        <v>2010</v>
      </c>
      <c r="B9" s="115" t="s">
        <v>96</v>
      </c>
      <c r="C9" s="101" t="s">
        <v>96</v>
      </c>
      <c r="D9" s="101" t="s">
        <v>96</v>
      </c>
      <c r="E9" s="102" t="s">
        <v>96</v>
      </c>
    </row>
    <row r="10" spans="1:7" s="66" customFormat="1" ht="18" customHeight="1" x14ac:dyDescent="0.25">
      <c r="A10" s="54">
        <v>2011</v>
      </c>
      <c r="B10" s="115" t="s">
        <v>96</v>
      </c>
      <c r="C10" s="101" t="s">
        <v>96</v>
      </c>
      <c r="D10" s="101" t="s">
        <v>96</v>
      </c>
      <c r="E10" s="102" t="s">
        <v>96</v>
      </c>
    </row>
    <row r="11" spans="1:7" s="66" customFormat="1" ht="18" customHeight="1" x14ac:dyDescent="0.25">
      <c r="A11" s="54">
        <v>2012</v>
      </c>
      <c r="B11" s="115" t="s">
        <v>96</v>
      </c>
      <c r="C11" s="101" t="s">
        <v>96</v>
      </c>
      <c r="D11" s="101" t="s">
        <v>96</v>
      </c>
      <c r="E11" s="102" t="s">
        <v>96</v>
      </c>
    </row>
    <row r="12" spans="1:7" s="66" customFormat="1" ht="18" customHeight="1" x14ac:dyDescent="0.25">
      <c r="A12" s="54">
        <v>2013</v>
      </c>
      <c r="B12" s="115" t="s">
        <v>96</v>
      </c>
      <c r="C12" s="101" t="s">
        <v>96</v>
      </c>
      <c r="D12" s="101" t="s">
        <v>96</v>
      </c>
      <c r="E12" s="102" t="s">
        <v>96</v>
      </c>
    </row>
    <row r="13" spans="1:7" s="66" customFormat="1" ht="18" customHeight="1" x14ac:dyDescent="0.25">
      <c r="A13" s="54">
        <v>2014</v>
      </c>
      <c r="B13" s="115" t="s">
        <v>96</v>
      </c>
      <c r="C13" s="101" t="s">
        <v>96</v>
      </c>
      <c r="D13" s="101" t="s">
        <v>96</v>
      </c>
      <c r="E13" s="102" t="s">
        <v>96</v>
      </c>
      <c r="F13" s="75"/>
      <c r="G13" s="95"/>
    </row>
    <row r="14" spans="1:7" s="66" customFormat="1" ht="18" customHeight="1" x14ac:dyDescent="0.25">
      <c r="A14" s="54">
        <v>2015</v>
      </c>
      <c r="B14" s="115" t="s">
        <v>96</v>
      </c>
      <c r="C14" s="101" t="s">
        <v>96</v>
      </c>
      <c r="D14" s="101" t="s">
        <v>96</v>
      </c>
      <c r="E14" s="102" t="s">
        <v>96</v>
      </c>
    </row>
    <row r="15" spans="1:7" s="66" customFormat="1" ht="18" customHeight="1" thickBot="1" x14ac:dyDescent="0.3">
      <c r="A15" s="54">
        <v>2016</v>
      </c>
      <c r="B15" s="55">
        <v>59455206</v>
      </c>
      <c r="C15" s="101" t="s">
        <v>96</v>
      </c>
      <c r="D15" s="101" t="s">
        <v>233</v>
      </c>
      <c r="E15" s="101" t="s">
        <v>233</v>
      </c>
    </row>
    <row r="16" spans="1:7" s="66" customFormat="1" ht="18" customHeight="1" thickTop="1" x14ac:dyDescent="0.25">
      <c r="A16" s="69">
        <v>2017</v>
      </c>
      <c r="B16" s="70">
        <v>62259704.458629377</v>
      </c>
      <c r="C16" s="67">
        <v>4.7169939309088971E-2</v>
      </c>
      <c r="D16" s="163" t="s">
        <v>233</v>
      </c>
      <c r="E16" s="163" t="s">
        <v>233</v>
      </c>
    </row>
    <row r="17" spans="1:5" s="66" customFormat="1" ht="18" customHeight="1" x14ac:dyDescent="0.25">
      <c r="A17" s="54">
        <v>2018</v>
      </c>
      <c r="B17" s="55">
        <v>65098245.352096967</v>
      </c>
      <c r="C17" s="57">
        <v>4.5591942945276243E-2</v>
      </c>
      <c r="D17" s="101" t="s">
        <v>233</v>
      </c>
      <c r="E17" s="101" t="s">
        <v>233</v>
      </c>
    </row>
    <row r="18" spans="1:5" s="66" customFormat="1" ht="18" customHeight="1" x14ac:dyDescent="0.25">
      <c r="A18" s="54">
        <v>2019</v>
      </c>
      <c r="B18" s="55">
        <v>68027052.30424127</v>
      </c>
      <c r="C18" s="57">
        <v>4.4990566739598892E-2</v>
      </c>
      <c r="D18" s="101" t="s">
        <v>233</v>
      </c>
      <c r="E18" s="101" t="s">
        <v>233</v>
      </c>
    </row>
    <row r="19" spans="1:5" s="66" customFormat="1" ht="18" customHeight="1" x14ac:dyDescent="0.25">
      <c r="A19" s="54">
        <v>2020</v>
      </c>
      <c r="B19" s="55">
        <v>71050751.25435707</v>
      </c>
      <c r="C19" s="57">
        <v>4.4448478181778883E-2</v>
      </c>
      <c r="D19" s="101" t="s">
        <v>233</v>
      </c>
      <c r="E19" s="101" t="s">
        <v>233</v>
      </c>
    </row>
    <row r="20" spans="1:5" s="66" customFormat="1" ht="18" customHeight="1" x14ac:dyDescent="0.25">
      <c r="A20" s="54">
        <v>2021</v>
      </c>
      <c r="B20" s="55">
        <v>74180861.907252312</v>
      </c>
      <c r="C20" s="57">
        <v>4.4054575041573507E-2</v>
      </c>
      <c r="D20" s="101" t="s">
        <v>233</v>
      </c>
      <c r="E20" s="101" t="s">
        <v>233</v>
      </c>
    </row>
    <row r="21" spans="1:5" s="66" customFormat="1" ht="18" customHeight="1" x14ac:dyDescent="0.25">
      <c r="A21" s="54">
        <v>2022</v>
      </c>
      <c r="B21" s="115" t="s">
        <v>96</v>
      </c>
      <c r="C21" s="101" t="s">
        <v>96</v>
      </c>
      <c r="D21" s="101" t="s">
        <v>96</v>
      </c>
      <c r="E21" s="102" t="s">
        <v>96</v>
      </c>
    </row>
    <row r="22" spans="1:5" s="66" customFormat="1" ht="18" customHeight="1" x14ac:dyDescent="0.25">
      <c r="A22" s="54">
        <v>2023</v>
      </c>
      <c r="B22" s="115" t="s">
        <v>96</v>
      </c>
      <c r="C22" s="101" t="s">
        <v>96</v>
      </c>
      <c r="D22" s="101" t="s">
        <v>96</v>
      </c>
      <c r="E22" s="102" t="s">
        <v>96</v>
      </c>
    </row>
    <row r="23" spans="1:5" s="66" customFormat="1" ht="18" customHeight="1" x14ac:dyDescent="0.25">
      <c r="A23" s="54">
        <v>2024</v>
      </c>
      <c r="B23" s="115" t="s">
        <v>96</v>
      </c>
      <c r="C23" s="101" t="s">
        <v>96</v>
      </c>
      <c r="D23" s="101" t="s">
        <v>96</v>
      </c>
      <c r="E23" s="102" t="s">
        <v>96</v>
      </c>
    </row>
    <row r="24" spans="1:5" ht="18" customHeight="1" x14ac:dyDescent="0.3">
      <c r="A24" s="54">
        <v>2025</v>
      </c>
      <c r="B24" s="115" t="s">
        <v>96</v>
      </c>
      <c r="C24" s="101" t="s">
        <v>96</v>
      </c>
      <c r="D24" s="101" t="s">
        <v>96</v>
      </c>
      <c r="E24" s="102" t="s">
        <v>96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141</v>
      </c>
      <c r="B26" s="3"/>
      <c r="C26" s="3"/>
    </row>
    <row r="27" spans="1:5" ht="21.75" customHeight="1" x14ac:dyDescent="0.3">
      <c r="A27" s="37" t="s">
        <v>268</v>
      </c>
      <c r="B27" s="3"/>
      <c r="C27" s="3"/>
    </row>
    <row r="28" spans="1:5" ht="21.75" customHeight="1" x14ac:dyDescent="0.3">
      <c r="A28" s="3"/>
      <c r="B28" s="122"/>
      <c r="C28" s="122"/>
    </row>
    <row r="29" spans="1:5" ht="21.75" customHeight="1" x14ac:dyDescent="0.3">
      <c r="A29" s="3"/>
      <c r="B29" s="122"/>
      <c r="C29" s="122"/>
    </row>
    <row r="30" spans="1:5" ht="21.75" customHeight="1" x14ac:dyDescent="0.3">
      <c r="A30" s="182" t="str">
        <f>Headings!F38</f>
        <v>Page 38</v>
      </c>
      <c r="B30" s="190"/>
      <c r="C30" s="190"/>
      <c r="D30" s="190"/>
      <c r="E30" s="18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89" t="str">
        <f>Headings!E4</f>
        <v>March 2016 Countywide New Construction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ht="66" customHeight="1" x14ac:dyDescent="0.3">
      <c r="A4" s="23" t="s">
        <v>129</v>
      </c>
      <c r="B4" s="41" t="s">
        <v>98</v>
      </c>
      <c r="C4" s="41" t="s">
        <v>39</v>
      </c>
      <c r="D4" s="31" t="str">
        <f>Headings!E50</f>
        <v>% Change from September 2015 Forecast</v>
      </c>
      <c r="E4" s="45" t="str">
        <f>Headings!F50</f>
        <v>$ Change from September 2015 Forecast</v>
      </c>
    </row>
    <row r="5" spans="1:5" s="66" customFormat="1" ht="18" customHeight="1" x14ac:dyDescent="0.25">
      <c r="A5" s="49">
        <v>2006</v>
      </c>
      <c r="B5" s="50">
        <v>4964300000</v>
      </c>
      <c r="C5" s="100" t="s">
        <v>96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5950400000</v>
      </c>
      <c r="C6" s="56">
        <v>0.19863827729992134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6663100000</v>
      </c>
      <c r="C7" s="56">
        <v>0.11977346060769034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8005200000</v>
      </c>
      <c r="C8" s="56">
        <v>0.2014227611772299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5205200000</v>
      </c>
      <c r="C9" s="56">
        <v>-0.34977264777894368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2457642885</v>
      </c>
      <c r="C10" s="56">
        <v>-0.52784851974948133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1925434669</v>
      </c>
      <c r="C11" s="56">
        <v>-0.21655229864692083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1983503613</v>
      </c>
      <c r="C12" s="57">
        <v>3.0158875258104123E-2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3406198290</v>
      </c>
      <c r="C13" s="56">
        <v>0.71726346636102645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4994659235</v>
      </c>
      <c r="C14" s="56">
        <v>0.46634423769850453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6111997054</v>
      </c>
      <c r="C15" s="61">
        <v>0.22370651658681173</v>
      </c>
      <c r="D15" s="72">
        <v>-2.1254655244034693E-2</v>
      </c>
      <c r="E15" s="103">
        <v>-132729510.21566963</v>
      </c>
    </row>
    <row r="16" spans="1:5" s="66" customFormat="1" ht="18" customHeight="1" thickTop="1" x14ac:dyDescent="0.25">
      <c r="A16" s="54">
        <v>2017</v>
      </c>
      <c r="B16" s="55">
        <v>6891730561.6384106</v>
      </c>
      <c r="C16" s="56">
        <v>0.12757426103929714</v>
      </c>
      <c r="D16" s="57">
        <v>1.3202508300713456E-2</v>
      </c>
      <c r="E16" s="58">
        <v>89802511.542250633</v>
      </c>
    </row>
    <row r="17" spans="1:5" s="66" customFormat="1" ht="18" customHeight="1" x14ac:dyDescent="0.25">
      <c r="A17" s="54">
        <v>2018</v>
      </c>
      <c r="B17" s="55">
        <v>7165791390.7781105</v>
      </c>
      <c r="C17" s="56">
        <v>3.9766619819006088E-2</v>
      </c>
      <c r="D17" s="57">
        <v>2.5971844657429299E-2</v>
      </c>
      <c r="E17" s="58">
        <v>181397590.79936028</v>
      </c>
    </row>
    <row r="18" spans="1:5" s="66" customFormat="1" ht="18" customHeight="1" x14ac:dyDescent="0.25">
      <c r="A18" s="54">
        <v>2019</v>
      </c>
      <c r="B18" s="55">
        <v>7234484332.2810001</v>
      </c>
      <c r="C18" s="56">
        <v>9.5862323861803933E-3</v>
      </c>
      <c r="D18" s="57">
        <v>3.2252405831079578E-2</v>
      </c>
      <c r="E18" s="58">
        <v>226039216.13092041</v>
      </c>
    </row>
    <row r="19" spans="1:5" s="66" customFormat="1" ht="18" customHeight="1" x14ac:dyDescent="0.25">
      <c r="A19" s="54">
        <v>2020</v>
      </c>
      <c r="B19" s="55">
        <v>7264503924.5273905</v>
      </c>
      <c r="C19" s="56">
        <v>4.1495137548974714E-3</v>
      </c>
      <c r="D19" s="57">
        <v>1.70443433518086E-2</v>
      </c>
      <c r="E19" s="58">
        <v>121743658.45460033</v>
      </c>
    </row>
    <row r="20" spans="1:5" s="66" customFormat="1" ht="18" customHeight="1" x14ac:dyDescent="0.25">
      <c r="A20" s="54">
        <v>2021</v>
      </c>
      <c r="B20" s="55">
        <v>7422239596.1389999</v>
      </c>
      <c r="C20" s="56">
        <v>2.17132061941685E-2</v>
      </c>
      <c r="D20" s="57">
        <v>3.8447477322556267E-3</v>
      </c>
      <c r="E20" s="58">
        <v>28427342.893389702</v>
      </c>
    </row>
    <row r="21" spans="1:5" s="66" customFormat="1" ht="18" customHeight="1" x14ac:dyDescent="0.25">
      <c r="A21" s="54">
        <v>2022</v>
      </c>
      <c r="B21" s="55">
        <v>7953194613.9865103</v>
      </c>
      <c r="C21" s="56">
        <v>7.1535688247481133E-2</v>
      </c>
      <c r="D21" s="57">
        <v>6.1176361807985247E-2</v>
      </c>
      <c r="E21" s="58">
        <v>458498256.03502941</v>
      </c>
    </row>
    <row r="22" spans="1:5" s="66" customFormat="1" ht="18" customHeight="1" x14ac:dyDescent="0.25">
      <c r="A22" s="54">
        <v>2023</v>
      </c>
      <c r="B22" s="55">
        <v>8272034009.1244402</v>
      </c>
      <c r="C22" s="56">
        <v>4.0089474810187431E-2</v>
      </c>
      <c r="D22" s="57">
        <v>5.93413653391337E-2</v>
      </c>
      <c r="E22" s="58">
        <v>463376403.76768017</v>
      </c>
    </row>
    <row r="23" spans="1:5" s="66" customFormat="1" ht="18" customHeight="1" x14ac:dyDescent="0.25">
      <c r="A23" s="54">
        <v>2024</v>
      </c>
      <c r="B23" s="55">
        <v>8593585443.7523899</v>
      </c>
      <c r="C23" s="56">
        <v>3.8872112260813108E-2</v>
      </c>
      <c r="D23" s="57">
        <v>6.391399438622658E-2</v>
      </c>
      <c r="E23" s="58">
        <v>516254485.52015018</v>
      </c>
    </row>
    <row r="24" spans="1:5" s="66" customFormat="1" ht="18" customHeight="1" x14ac:dyDescent="0.25">
      <c r="A24" s="54">
        <v>2025</v>
      </c>
      <c r="B24" s="55">
        <v>8943246497.4381886</v>
      </c>
      <c r="C24" s="56">
        <v>4.0688610821924875E-2</v>
      </c>
      <c r="D24" s="101" t="s">
        <v>233</v>
      </c>
      <c r="E24" s="102" t="s">
        <v>233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191</v>
      </c>
      <c r="B26" s="3"/>
      <c r="C26" s="3"/>
    </row>
    <row r="27" spans="1:5" ht="21.75" customHeight="1" x14ac:dyDescent="0.3">
      <c r="A27" s="178" t="s">
        <v>249</v>
      </c>
      <c r="B27" s="3"/>
      <c r="C27" s="3"/>
    </row>
    <row r="28" spans="1:5" ht="21.75" customHeight="1" x14ac:dyDescent="0.3">
      <c r="A28" s="176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82" t="str">
        <f>Headings!F4</f>
        <v>Page 4</v>
      </c>
      <c r="B30" s="190"/>
      <c r="C30" s="190"/>
      <c r="D30" s="190"/>
      <c r="E30" s="183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2.5" customHeight="1" x14ac:dyDescent="0.3">
      <c r="A1" s="194" t="str">
        <f>Headings!E39</f>
        <v>March 2016 Emergency Medical Services (EMS) Property Tax Forecast</v>
      </c>
      <c r="B1" s="198"/>
      <c r="C1" s="198"/>
      <c r="D1" s="198"/>
      <c r="E1" s="198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s="24" customFormat="1" ht="66" customHeight="1" x14ac:dyDescent="0.3">
      <c r="A4" s="23" t="s">
        <v>129</v>
      </c>
      <c r="B4" s="41" t="s">
        <v>98</v>
      </c>
      <c r="C4" s="41" t="s">
        <v>39</v>
      </c>
      <c r="D4" s="23" t="str">
        <f>Headings!E50</f>
        <v>% Change from September 2015 Forecast</v>
      </c>
      <c r="E4" s="42" t="str">
        <f>Headings!F50</f>
        <v>$ Change from September 2015 Forecast</v>
      </c>
    </row>
    <row r="5" spans="1:5" s="66" customFormat="1" ht="18" customHeight="1" x14ac:dyDescent="0.25">
      <c r="A5" s="49">
        <v>2006</v>
      </c>
      <c r="B5" s="50">
        <v>59125468</v>
      </c>
      <c r="C5" s="100" t="s">
        <v>96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61271823</v>
      </c>
      <c r="C6" s="56">
        <v>3.6301699971321932E-2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101838056</v>
      </c>
      <c r="C7" s="56">
        <v>0.66206995342704267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105583802</v>
      </c>
      <c r="C8" s="56">
        <v>3.6781397319681775E-2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102097238</v>
      </c>
      <c r="C9" s="56">
        <v>-3.3021769759721264E-2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98589189</v>
      </c>
      <c r="C10" s="56">
        <v>-3.4359881508253975E-2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95268834</v>
      </c>
      <c r="C11" s="56">
        <v>-3.3678692701285984E-2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93870870</v>
      </c>
      <c r="C12" s="57">
        <v>-1.4673885900608363E-2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113541014.793615</v>
      </c>
      <c r="C13" s="57">
        <v>0.2095447159871322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116769207</v>
      </c>
      <c r="C14" s="57">
        <v>2.8431947805406921E-2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119879727</v>
      </c>
      <c r="C15" s="72">
        <v>2.6638187240579647E-2</v>
      </c>
      <c r="D15" s="72">
        <v>-9.5460322478335691E-4</v>
      </c>
      <c r="E15" s="103">
        <v>-114546.92084036767</v>
      </c>
    </row>
    <row r="16" spans="1:5" s="66" customFormat="1" ht="18" customHeight="1" thickTop="1" x14ac:dyDescent="0.25">
      <c r="A16" s="54">
        <v>2017</v>
      </c>
      <c r="B16" s="55">
        <v>123155185.59002033</v>
      </c>
      <c r="C16" s="57">
        <v>2.7322873282989102E-2</v>
      </c>
      <c r="D16" s="57">
        <v>-5.7799595478247312E-5</v>
      </c>
      <c r="E16" s="58">
        <v>-7118.7313679456711</v>
      </c>
    </row>
    <row r="17" spans="1:5" s="66" customFormat="1" ht="18" customHeight="1" x14ac:dyDescent="0.25">
      <c r="A17" s="54">
        <v>2018</v>
      </c>
      <c r="B17" s="55">
        <v>126318085.9328029</v>
      </c>
      <c r="C17" s="57">
        <v>2.5682234390939529E-2</v>
      </c>
      <c r="D17" s="57">
        <v>-5.1053055684202597E-4</v>
      </c>
      <c r="E17" s="58">
        <v>-64522.183296665549</v>
      </c>
    </row>
    <row r="18" spans="1:5" s="66" customFormat="1" ht="18" customHeight="1" x14ac:dyDescent="0.25">
      <c r="A18" s="54">
        <v>2019</v>
      </c>
      <c r="B18" s="55">
        <v>129484179.6467841</v>
      </c>
      <c r="C18" s="57">
        <v>2.5064452889711042E-2</v>
      </c>
      <c r="D18" s="57">
        <v>-1.0338742142291801E-3</v>
      </c>
      <c r="E18" s="58">
        <v>-134008.9028365463</v>
      </c>
    </row>
    <row r="19" spans="1:5" s="66" customFormat="1" ht="18" customHeight="1" x14ac:dyDescent="0.25">
      <c r="A19" s="54">
        <v>2020</v>
      </c>
      <c r="B19" s="55" t="s">
        <v>96</v>
      </c>
      <c r="C19" s="73" t="s">
        <v>96</v>
      </c>
      <c r="D19" s="57" t="s">
        <v>96</v>
      </c>
      <c r="E19" s="58" t="s">
        <v>96</v>
      </c>
    </row>
    <row r="20" spans="1:5" s="66" customFormat="1" ht="18" customHeight="1" x14ac:dyDescent="0.25">
      <c r="A20" s="54">
        <v>2021</v>
      </c>
      <c r="B20" s="55" t="s">
        <v>96</v>
      </c>
      <c r="C20" s="73" t="s">
        <v>96</v>
      </c>
      <c r="D20" s="57" t="s">
        <v>96</v>
      </c>
      <c r="E20" s="58" t="s">
        <v>96</v>
      </c>
    </row>
    <row r="21" spans="1:5" s="66" customFormat="1" ht="18" customHeight="1" x14ac:dyDescent="0.25">
      <c r="A21" s="54">
        <v>2022</v>
      </c>
      <c r="B21" s="55" t="s">
        <v>96</v>
      </c>
      <c r="C21" s="73" t="s">
        <v>96</v>
      </c>
      <c r="D21" s="57" t="s">
        <v>96</v>
      </c>
      <c r="E21" s="58" t="s">
        <v>96</v>
      </c>
    </row>
    <row r="22" spans="1:5" s="66" customFormat="1" ht="18" customHeight="1" x14ac:dyDescent="0.25">
      <c r="A22" s="54">
        <v>2023</v>
      </c>
      <c r="B22" s="55" t="s">
        <v>96</v>
      </c>
      <c r="C22" s="73" t="s">
        <v>96</v>
      </c>
      <c r="D22" s="57" t="s">
        <v>96</v>
      </c>
      <c r="E22" s="58" t="s">
        <v>96</v>
      </c>
    </row>
    <row r="23" spans="1:5" s="66" customFormat="1" ht="18" customHeight="1" x14ac:dyDescent="0.25">
      <c r="A23" s="54">
        <v>2024</v>
      </c>
      <c r="B23" s="55" t="s">
        <v>96</v>
      </c>
      <c r="C23" s="73" t="s">
        <v>96</v>
      </c>
      <c r="D23" s="57" t="s">
        <v>96</v>
      </c>
      <c r="E23" s="58" t="s">
        <v>96</v>
      </c>
    </row>
    <row r="24" spans="1:5" ht="18" customHeight="1" x14ac:dyDescent="0.3">
      <c r="A24" s="54">
        <v>2025</v>
      </c>
      <c r="B24" s="55" t="s">
        <v>96</v>
      </c>
      <c r="C24" s="73" t="s">
        <v>96</v>
      </c>
      <c r="D24" s="57" t="s">
        <v>96</v>
      </c>
      <c r="E24" s="58" t="s">
        <v>96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141</v>
      </c>
      <c r="B26" s="3"/>
      <c r="C26" s="3"/>
    </row>
    <row r="27" spans="1:5" ht="21.75" customHeight="1" x14ac:dyDescent="0.3">
      <c r="A27" s="37" t="s">
        <v>269</v>
      </c>
      <c r="B27" s="3"/>
      <c r="C27" s="3"/>
    </row>
    <row r="28" spans="1:5" ht="21.75" customHeight="1" x14ac:dyDescent="0.3">
      <c r="A28" s="68" t="s">
        <v>181</v>
      </c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82" t="str">
        <f>Headings!F39</f>
        <v>Page 39</v>
      </c>
      <c r="B30" s="190"/>
      <c r="C30" s="190"/>
      <c r="D30" s="190"/>
      <c r="E30" s="18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89" t="str">
        <f>Headings!E40</f>
        <v>March 2016 Conservation Futures Property Tax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s="24" customFormat="1" ht="66" customHeight="1" x14ac:dyDescent="0.3">
      <c r="A4" s="23" t="s">
        <v>129</v>
      </c>
      <c r="B4" s="41" t="s">
        <v>98</v>
      </c>
      <c r="C4" s="41" t="s">
        <v>39</v>
      </c>
      <c r="D4" s="23" t="str">
        <f>Headings!E50</f>
        <v>% Change from September 2015 Forecast</v>
      </c>
      <c r="E4" s="42" t="str">
        <f>Headings!F50</f>
        <v>$ Change from September 2015 Forecast</v>
      </c>
    </row>
    <row r="5" spans="1:5" s="66" customFormat="1" ht="18" customHeight="1" x14ac:dyDescent="0.25">
      <c r="A5" s="49">
        <v>2006</v>
      </c>
      <c r="B5" s="50">
        <v>14759876</v>
      </c>
      <c r="C5" s="100" t="s">
        <v>96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15259661</v>
      </c>
      <c r="C6" s="56">
        <v>3.3861056827306779E-2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15755647</v>
      </c>
      <c r="C7" s="56">
        <v>3.2503081162812197E-2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16360030</v>
      </c>
      <c r="C8" s="56">
        <v>3.8359770309654762E-2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16738720</v>
      </c>
      <c r="C9" s="56">
        <v>2.3147268067356785E-2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17061273</v>
      </c>
      <c r="C10" s="56">
        <v>1.9269872487263084E-2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17416782</v>
      </c>
      <c r="C11" s="56">
        <v>2.0837190753585588E-2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17566647</v>
      </c>
      <c r="C12" s="57">
        <v>8.6046320152597389E-3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17955638</v>
      </c>
      <c r="C13" s="73">
        <v>2.2143724980640878E-2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18389600</v>
      </c>
      <c r="C14" s="57">
        <v>2.4168564770575163E-2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18877155</v>
      </c>
      <c r="C15" s="72">
        <v>2.6512539696350146E-2</v>
      </c>
      <c r="D15" s="72">
        <v>-3.5026419940554776E-3</v>
      </c>
      <c r="E15" s="103">
        <v>-66352.324268680066</v>
      </c>
    </row>
    <row r="16" spans="1:5" s="66" customFormat="1" ht="18" customHeight="1" thickTop="1" x14ac:dyDescent="0.25">
      <c r="A16" s="54">
        <v>2017</v>
      </c>
      <c r="B16" s="55">
        <v>19393111.525068942</v>
      </c>
      <c r="C16" s="57">
        <v>2.7332324445550338E-2</v>
      </c>
      <c r="D16" s="57">
        <v>-2.6838488309772757E-3</v>
      </c>
      <c r="E16" s="58">
        <v>-52188.245056051761</v>
      </c>
    </row>
    <row r="17" spans="1:5" s="66" customFormat="1" ht="18" customHeight="1" x14ac:dyDescent="0.25">
      <c r="A17" s="54">
        <v>2018</v>
      </c>
      <c r="B17" s="55">
        <v>19891282.931307673</v>
      </c>
      <c r="C17" s="57">
        <v>2.5688059680096131E-2</v>
      </c>
      <c r="D17" s="57">
        <v>-3.2086567562492618E-3</v>
      </c>
      <c r="E17" s="58">
        <v>-64029.748854268342</v>
      </c>
    </row>
    <row r="18" spans="1:5" s="66" customFormat="1" ht="18" customHeight="1" x14ac:dyDescent="0.25">
      <c r="A18" s="54">
        <v>2019</v>
      </c>
      <c r="B18" s="55">
        <v>20389938.155503478</v>
      </c>
      <c r="C18" s="57">
        <v>2.5069032797826907E-2</v>
      </c>
      <c r="D18" s="57">
        <v>-3.8154489569663941E-3</v>
      </c>
      <c r="E18" s="58">
        <v>-78094.734742242843</v>
      </c>
    </row>
    <row r="19" spans="1:5" s="66" customFormat="1" ht="18" customHeight="1" x14ac:dyDescent="0.25">
      <c r="A19" s="54">
        <v>2020</v>
      </c>
      <c r="B19" s="55">
        <v>20890519.309528947</v>
      </c>
      <c r="C19" s="57">
        <v>2.4550400801012451E-2</v>
      </c>
      <c r="D19" s="57">
        <v>-4.5356007665747766E-3</v>
      </c>
      <c r="E19" s="58">
        <v>-95182.766422796994</v>
      </c>
    </row>
    <row r="20" spans="1:5" s="66" customFormat="1" ht="18" customHeight="1" x14ac:dyDescent="0.25">
      <c r="A20" s="54">
        <v>2021</v>
      </c>
      <c r="B20" s="55">
        <v>21395506.726765685</v>
      </c>
      <c r="C20" s="57">
        <v>2.4173042792976052E-2</v>
      </c>
      <c r="D20" s="57">
        <v>-5.5922111137927111E-3</v>
      </c>
      <c r="E20" s="58">
        <v>-120321.05122251436</v>
      </c>
    </row>
    <row r="21" spans="1:5" s="66" customFormat="1" ht="18" customHeight="1" x14ac:dyDescent="0.25">
      <c r="A21" s="54">
        <v>2022</v>
      </c>
      <c r="B21" s="55">
        <v>21915659.00700165</v>
      </c>
      <c r="C21" s="57">
        <v>2.4311285863833021E-2</v>
      </c>
      <c r="D21" s="57">
        <v>-6.0895864619072704E-3</v>
      </c>
      <c r="E21" s="58">
        <v>-134274.97949009016</v>
      </c>
    </row>
    <row r="22" spans="1:5" s="66" customFormat="1" ht="18" customHeight="1" x14ac:dyDescent="0.25">
      <c r="A22" s="54">
        <v>2023</v>
      </c>
      <c r="B22" s="55">
        <v>22445333.081294619</v>
      </c>
      <c r="C22" s="57">
        <v>2.4168749574162929E-2</v>
      </c>
      <c r="D22" s="57">
        <v>-6.5395880330832989E-3</v>
      </c>
      <c r="E22" s="58">
        <v>-147749.45216628537</v>
      </c>
    </row>
    <row r="23" spans="1:5" s="66" customFormat="1" ht="18" customHeight="1" x14ac:dyDescent="0.25">
      <c r="A23" s="54">
        <v>2024</v>
      </c>
      <c r="B23" s="55">
        <v>22983345.261073601</v>
      </c>
      <c r="C23" s="57">
        <v>2.396989065969124E-2</v>
      </c>
      <c r="D23" s="57">
        <v>-7.0183320603348642E-3</v>
      </c>
      <c r="E23" s="58">
        <v>-162444.84073329344</v>
      </c>
    </row>
    <row r="24" spans="1:5" ht="18" customHeight="1" x14ac:dyDescent="0.3">
      <c r="A24" s="54">
        <v>2025</v>
      </c>
      <c r="B24" s="55">
        <v>23531491.005213477</v>
      </c>
      <c r="C24" s="57">
        <v>2.3849693676588402E-2</v>
      </c>
      <c r="D24" s="101" t="s">
        <v>233</v>
      </c>
      <c r="E24" s="102" t="s">
        <v>233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141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82" t="str">
        <f>Headings!F40</f>
        <v>Page 40</v>
      </c>
      <c r="B30" s="190"/>
      <c r="C30" s="190"/>
      <c r="D30" s="190"/>
      <c r="E30" s="18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89" t="str">
        <f>Headings!E41</f>
        <v>March 2016 Unincorporated Area/Roads Property Tax Levy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s="24" customFormat="1" ht="66" customHeight="1" x14ac:dyDescent="0.3">
      <c r="A4" s="23" t="s">
        <v>129</v>
      </c>
      <c r="B4" s="41" t="s">
        <v>98</v>
      </c>
      <c r="C4" s="41" t="s">
        <v>39</v>
      </c>
      <c r="D4" s="23" t="str">
        <f>Headings!E50</f>
        <v>% Change from September 2015 Forecast</v>
      </c>
      <c r="E4" s="42" t="str">
        <f>Headings!F50</f>
        <v>$ Change from September 2015 Forecast</v>
      </c>
    </row>
    <row r="5" spans="1:5" s="66" customFormat="1" ht="18" customHeight="1" x14ac:dyDescent="0.25">
      <c r="A5" s="49">
        <v>2007</v>
      </c>
      <c r="B5" s="50">
        <v>78812633</v>
      </c>
      <c r="C5" s="100" t="s">
        <v>96</v>
      </c>
      <c r="D5" s="64">
        <v>0</v>
      </c>
      <c r="E5" s="53">
        <v>0</v>
      </c>
    </row>
    <row r="6" spans="1:5" s="66" customFormat="1" ht="18" customHeight="1" x14ac:dyDescent="0.25">
      <c r="A6" s="54">
        <v>2008</v>
      </c>
      <c r="B6" s="55">
        <v>81135147</v>
      </c>
      <c r="C6" s="56">
        <v>2.9468803560972257E-2</v>
      </c>
      <c r="D6" s="57">
        <v>0</v>
      </c>
      <c r="E6" s="58">
        <v>0</v>
      </c>
    </row>
    <row r="7" spans="1:5" s="66" customFormat="1" ht="18" customHeight="1" x14ac:dyDescent="0.25">
      <c r="A7" s="54">
        <v>2009</v>
      </c>
      <c r="B7" s="55">
        <v>83470224</v>
      </c>
      <c r="C7" s="56">
        <v>2.8780092060472828E-2</v>
      </c>
      <c r="D7" s="57">
        <v>0</v>
      </c>
      <c r="E7" s="58">
        <v>0</v>
      </c>
    </row>
    <row r="8" spans="1:5" s="66" customFormat="1" ht="18" customHeight="1" x14ac:dyDescent="0.25">
      <c r="A8" s="54">
        <v>2010</v>
      </c>
      <c r="B8" s="55">
        <v>84675096</v>
      </c>
      <c r="C8" s="56">
        <v>1.443475220576862E-2</v>
      </c>
      <c r="D8" s="57">
        <v>0</v>
      </c>
      <c r="E8" s="58">
        <v>0</v>
      </c>
    </row>
    <row r="9" spans="1:5" s="66" customFormat="1" ht="18" customHeight="1" x14ac:dyDescent="0.25">
      <c r="A9" s="54">
        <v>2011</v>
      </c>
      <c r="B9" s="55">
        <v>86104033</v>
      </c>
      <c r="C9" s="56">
        <v>1.6875528549740393E-2</v>
      </c>
      <c r="D9" s="57">
        <v>0</v>
      </c>
      <c r="E9" s="58">
        <v>0</v>
      </c>
    </row>
    <row r="10" spans="1:5" s="66" customFormat="1" ht="18" customHeight="1" x14ac:dyDescent="0.25">
      <c r="A10" s="54">
        <v>2012</v>
      </c>
      <c r="B10" s="55">
        <v>73706592</v>
      </c>
      <c r="C10" s="56">
        <v>-0.14398211753914014</v>
      </c>
      <c r="D10" s="57">
        <v>0</v>
      </c>
      <c r="E10" s="58">
        <v>0</v>
      </c>
    </row>
    <row r="11" spans="1:5" s="66" customFormat="1" ht="18" customHeight="1" x14ac:dyDescent="0.25">
      <c r="A11" s="54">
        <v>2013</v>
      </c>
      <c r="B11" s="55">
        <v>67537651</v>
      </c>
      <c r="C11" s="56">
        <v>-8.3695919626836091E-2</v>
      </c>
      <c r="D11" s="57">
        <v>0</v>
      </c>
      <c r="E11" s="58">
        <v>0</v>
      </c>
    </row>
    <row r="12" spans="1:5" s="66" customFormat="1" ht="18" customHeight="1" x14ac:dyDescent="0.25">
      <c r="A12" s="54">
        <v>2014</v>
      </c>
      <c r="B12" s="55">
        <v>71721037.701000005</v>
      </c>
      <c r="C12" s="56">
        <v>6.1941548737014962E-2</v>
      </c>
      <c r="D12" s="57">
        <v>0</v>
      </c>
      <c r="E12" s="58">
        <v>0</v>
      </c>
    </row>
    <row r="13" spans="1:5" s="66" customFormat="1" ht="18" customHeight="1" x14ac:dyDescent="0.25">
      <c r="A13" s="54">
        <v>2015</v>
      </c>
      <c r="B13" s="55">
        <v>81182066</v>
      </c>
      <c r="C13" s="56">
        <v>0.13191426954030372</v>
      </c>
      <c r="D13" s="57">
        <v>0</v>
      </c>
      <c r="E13" s="58">
        <v>0</v>
      </c>
    </row>
    <row r="14" spans="1:5" s="66" customFormat="1" ht="18" customHeight="1" thickBot="1" x14ac:dyDescent="0.3">
      <c r="A14" s="59">
        <v>2016</v>
      </c>
      <c r="B14" s="60">
        <v>82424494.327500001</v>
      </c>
      <c r="C14" s="61">
        <v>1.5304221593720024E-2</v>
      </c>
      <c r="D14" s="72">
        <v>1.2276057769584181E-2</v>
      </c>
      <c r="E14" s="103">
        <v>999576.9891294539</v>
      </c>
    </row>
    <row r="15" spans="1:5" s="66" customFormat="1" ht="18" customHeight="1" thickTop="1" x14ac:dyDescent="0.25">
      <c r="A15" s="54">
        <v>2017</v>
      </c>
      <c r="B15" s="55">
        <v>87069137.525202289</v>
      </c>
      <c r="C15" s="56">
        <v>5.6350278343808569E-2</v>
      </c>
      <c r="D15" s="57">
        <v>1.9585679347166929E-2</v>
      </c>
      <c r="E15" s="58">
        <v>1672550.1771414429</v>
      </c>
    </row>
    <row r="16" spans="1:5" s="66" customFormat="1" ht="18" customHeight="1" x14ac:dyDescent="0.25">
      <c r="A16" s="54">
        <v>2018</v>
      </c>
      <c r="B16" s="55">
        <v>88964961.252475053</v>
      </c>
      <c r="C16" s="56">
        <v>2.1773774050811268E-2</v>
      </c>
      <c r="D16" s="57">
        <v>1.5437673460918733E-2</v>
      </c>
      <c r="E16" s="58">
        <v>1352532.0727937967</v>
      </c>
    </row>
    <row r="17" spans="1:5" s="66" customFormat="1" ht="18" customHeight="1" x14ac:dyDescent="0.25">
      <c r="A17" s="54">
        <v>2019</v>
      </c>
      <c r="B17" s="55">
        <v>90623594.496334463</v>
      </c>
      <c r="C17" s="56">
        <v>1.8643668479238151E-2</v>
      </c>
      <c r="D17" s="57">
        <v>2.6869515606195993E-2</v>
      </c>
      <c r="E17" s="58">
        <v>2371296.4983397722</v>
      </c>
    </row>
    <row r="18" spans="1:5" s="66" customFormat="1" ht="18" customHeight="1" x14ac:dyDescent="0.25">
      <c r="A18" s="54">
        <v>2020</v>
      </c>
      <c r="B18" s="55">
        <v>92291723.175829679</v>
      </c>
      <c r="C18" s="56">
        <v>1.8407222630776321E-2</v>
      </c>
      <c r="D18" s="57">
        <v>4.6464011031928099E-2</v>
      </c>
      <c r="E18" s="58">
        <v>4097841.4915279597</v>
      </c>
    </row>
    <row r="19" spans="1:5" s="66" customFormat="1" ht="18" customHeight="1" x14ac:dyDescent="0.25">
      <c r="A19" s="54">
        <v>2021</v>
      </c>
      <c r="B19" s="55">
        <v>90259348.370356545</v>
      </c>
      <c r="C19" s="56">
        <v>-2.2021203370546583E-2</v>
      </c>
      <c r="D19" s="57">
        <v>1.9933760829993208E-3</v>
      </c>
      <c r="E19" s="58">
        <v>179562.88993836939</v>
      </c>
    </row>
    <row r="20" spans="1:5" s="66" customFormat="1" ht="18" customHeight="1" x14ac:dyDescent="0.25">
      <c r="A20" s="54">
        <v>2022</v>
      </c>
      <c r="B20" s="55">
        <v>93994305.808839872</v>
      </c>
      <c r="C20" s="56">
        <v>4.1380283659459449E-2</v>
      </c>
      <c r="D20" s="57">
        <v>2.5229952897065644E-2</v>
      </c>
      <c r="E20" s="58">
        <v>2313112.1963888854</v>
      </c>
    </row>
    <row r="21" spans="1:5" s="66" customFormat="1" ht="18" customHeight="1" x14ac:dyDescent="0.25">
      <c r="A21" s="54">
        <v>2023</v>
      </c>
      <c r="B21" s="55">
        <v>95719649.605556965</v>
      </c>
      <c r="C21" s="56">
        <v>1.8355833173830716E-2</v>
      </c>
      <c r="D21" s="57">
        <v>2.5898111305710181E-2</v>
      </c>
      <c r="E21" s="58">
        <v>2416378.5002715439</v>
      </c>
    </row>
    <row r="22" spans="1:5" s="66" customFormat="1" ht="18" customHeight="1" x14ac:dyDescent="0.25">
      <c r="A22" s="54">
        <v>2024</v>
      </c>
      <c r="B22" s="55">
        <v>97471864.134389028</v>
      </c>
      <c r="C22" s="56">
        <v>1.8305693094914366E-2</v>
      </c>
      <c r="D22" s="57">
        <v>2.658236696735683E-2</v>
      </c>
      <c r="E22" s="58">
        <v>2523940.5475732982</v>
      </c>
    </row>
    <row r="23" spans="1:5" s="66" customFormat="1" ht="18" customHeight="1" x14ac:dyDescent="0.25">
      <c r="A23" s="54">
        <v>2025</v>
      </c>
      <c r="B23" s="55">
        <v>99252854.022441834</v>
      </c>
      <c r="C23" s="56">
        <v>1.82718357124807E-2</v>
      </c>
      <c r="D23" s="101" t="s">
        <v>233</v>
      </c>
      <c r="E23" s="102" t="s">
        <v>233</v>
      </c>
    </row>
    <row r="24" spans="1:5" ht="18" customHeight="1" x14ac:dyDescent="0.3">
      <c r="A24" s="32" t="s">
        <v>4</v>
      </c>
      <c r="B24" s="3"/>
      <c r="C24" s="3"/>
    </row>
    <row r="25" spans="1:5" ht="21.75" customHeight="1" x14ac:dyDescent="0.3">
      <c r="A25" s="37" t="s">
        <v>141</v>
      </c>
      <c r="B25" s="3"/>
      <c r="C25" s="3"/>
    </row>
    <row r="26" spans="1:5" ht="21.75" customHeight="1" x14ac:dyDescent="0.3">
      <c r="A26" s="37" t="s">
        <v>270</v>
      </c>
      <c r="B26" s="3"/>
      <c r="C26" s="3"/>
    </row>
    <row r="27" spans="1:5" ht="21.75" customHeight="1" x14ac:dyDescent="0.3">
      <c r="A27" s="37" t="s">
        <v>217</v>
      </c>
      <c r="B27" s="19"/>
      <c r="C27" s="19"/>
    </row>
    <row r="28" spans="1:5" ht="21.75" customHeight="1" x14ac:dyDescent="0.3">
      <c r="A28" s="96" t="s">
        <v>218</v>
      </c>
    </row>
    <row r="29" spans="1:5" ht="21.75" customHeight="1" x14ac:dyDescent="0.3">
      <c r="A29" s="96" t="s">
        <v>219</v>
      </c>
    </row>
    <row r="30" spans="1:5" ht="21.75" customHeight="1" x14ac:dyDescent="0.3">
      <c r="A30" s="182" t="str">
        <f>Headings!F41</f>
        <v>Page 41</v>
      </c>
      <c r="B30" s="190"/>
      <c r="C30" s="190"/>
      <c r="D30" s="190"/>
      <c r="E30" s="18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zoomScale="75" zoomScaleNormal="75" workbookViewId="0">
      <selection activeCell="A27" sqref="A27:E27"/>
    </sheetView>
  </sheetViews>
  <sheetFormatPr defaultColWidth="10.75" defaultRowHeight="21.75" customHeight="1" x14ac:dyDescent="0.3"/>
  <cols>
    <col min="1" max="1" width="7.75" style="136" customWidth="1"/>
    <col min="2" max="3" width="15.25" style="136" customWidth="1"/>
    <col min="4" max="4" width="17.75" style="136" customWidth="1"/>
    <col min="5" max="5" width="17.75" style="137" customWidth="1"/>
    <col min="6" max="16384" width="10.75" style="137"/>
  </cols>
  <sheetData>
    <row r="1" spans="1:5" ht="23.25" x14ac:dyDescent="0.3">
      <c r="A1" s="189" t="s">
        <v>231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s="24" customFormat="1" ht="66" customHeight="1" x14ac:dyDescent="0.3">
      <c r="A4" s="23" t="s">
        <v>129</v>
      </c>
      <c r="B4" s="41" t="s">
        <v>223</v>
      </c>
      <c r="C4" s="42" t="s">
        <v>221</v>
      </c>
      <c r="D4" s="158" t="s">
        <v>224</v>
      </c>
      <c r="E4" s="159" t="s">
        <v>222</v>
      </c>
    </row>
    <row r="5" spans="1:5" s="66" customFormat="1" ht="18" customHeight="1" x14ac:dyDescent="0.25">
      <c r="A5" s="49">
        <v>2009</v>
      </c>
      <c r="B5" s="50"/>
      <c r="C5" s="138"/>
      <c r="D5" s="52"/>
      <c r="E5" s="64"/>
    </row>
    <row r="6" spans="1:5" s="66" customFormat="1" ht="18" customHeight="1" x14ac:dyDescent="0.25">
      <c r="A6" s="54">
        <v>2010</v>
      </c>
      <c r="B6" s="55"/>
      <c r="C6" s="139"/>
      <c r="D6" s="73"/>
      <c r="E6" s="57"/>
    </row>
    <row r="7" spans="1:5" s="66" customFormat="1" ht="18" customHeight="1" x14ac:dyDescent="0.25">
      <c r="A7" s="54">
        <v>2011</v>
      </c>
      <c r="B7" s="55"/>
      <c r="C7" s="139"/>
      <c r="D7" s="73"/>
      <c r="E7" s="57"/>
    </row>
    <row r="8" spans="1:5" s="66" customFormat="1" ht="18" customHeight="1" x14ac:dyDescent="0.25">
      <c r="A8" s="54">
        <v>2012</v>
      </c>
      <c r="B8" s="55"/>
      <c r="C8" s="139"/>
      <c r="D8" s="73"/>
      <c r="E8" s="57"/>
    </row>
    <row r="9" spans="1:5" s="66" customFormat="1" ht="18" customHeight="1" x14ac:dyDescent="0.25">
      <c r="A9" s="54">
        <v>2013</v>
      </c>
      <c r="B9" s="55"/>
      <c r="C9" s="139"/>
      <c r="D9" s="73"/>
      <c r="E9" s="57"/>
    </row>
    <row r="10" spans="1:5" s="66" customFormat="1" ht="18" customHeight="1" x14ac:dyDescent="0.25">
      <c r="A10" s="54">
        <v>2014</v>
      </c>
      <c r="B10" s="55"/>
      <c r="C10" s="139"/>
      <c r="D10" s="73"/>
      <c r="E10" s="57"/>
    </row>
    <row r="11" spans="1:5" s="66" customFormat="1" ht="18" customHeight="1" x14ac:dyDescent="0.25">
      <c r="A11" s="54">
        <v>2015</v>
      </c>
      <c r="B11" s="55"/>
      <c r="C11" s="139"/>
      <c r="D11" s="73"/>
      <c r="E11" s="57"/>
    </row>
    <row r="12" spans="1:5" s="66" customFormat="1" ht="18" customHeight="1" thickBot="1" x14ac:dyDescent="0.3">
      <c r="A12" s="59">
        <v>2016</v>
      </c>
      <c r="B12" s="87">
        <v>2.25</v>
      </c>
      <c r="C12" s="157" t="s">
        <v>178</v>
      </c>
      <c r="D12" s="60">
        <v>1867574551.4332983</v>
      </c>
      <c r="E12" s="92">
        <v>4202042.7407249212</v>
      </c>
    </row>
    <row r="13" spans="1:5" s="66" customFormat="1" ht="18" customHeight="1" thickTop="1" x14ac:dyDescent="0.25">
      <c r="A13" s="54">
        <v>2017</v>
      </c>
      <c r="B13" s="80">
        <v>2.2500000000000004</v>
      </c>
      <c r="C13" s="142"/>
      <c r="D13" s="55"/>
      <c r="E13" s="93"/>
    </row>
    <row r="14" spans="1:5" s="66" customFormat="1" ht="36" customHeight="1" x14ac:dyDescent="0.25">
      <c r="A14" s="168">
        <v>2018</v>
      </c>
      <c r="B14" s="169">
        <v>2.1835979850989222</v>
      </c>
      <c r="C14" s="170" t="s">
        <v>235</v>
      </c>
      <c r="D14" s="171">
        <v>140856156</v>
      </c>
      <c r="E14" s="172">
        <v>307573.21843037946</v>
      </c>
    </row>
    <row r="15" spans="1:5" s="66" customFormat="1" ht="18" customHeight="1" x14ac:dyDescent="0.25">
      <c r="A15" s="54">
        <v>2019</v>
      </c>
      <c r="B15" s="80">
        <v>2.1470987743320507</v>
      </c>
      <c r="C15" s="142"/>
      <c r="D15" s="55"/>
      <c r="E15" s="93"/>
    </row>
    <row r="16" spans="1:5" s="66" customFormat="1" ht="54" customHeight="1" x14ac:dyDescent="0.25">
      <c r="A16" s="168">
        <v>2020</v>
      </c>
      <c r="B16" s="169">
        <v>2.0977114048813701</v>
      </c>
      <c r="C16" s="173" t="s">
        <v>236</v>
      </c>
      <c r="D16" s="171">
        <v>5689821563</v>
      </c>
      <c r="E16" s="172">
        <v>11935603.584445044</v>
      </c>
    </row>
    <row r="17" spans="1:5" s="66" customFormat="1" ht="18" customHeight="1" x14ac:dyDescent="0.25">
      <c r="A17" s="54">
        <v>2021</v>
      </c>
      <c r="B17" s="80">
        <v>2.25</v>
      </c>
      <c r="C17" s="140"/>
      <c r="D17" s="55"/>
      <c r="E17" s="93"/>
    </row>
    <row r="18" spans="1:5" s="66" customFormat="1" ht="18" customHeight="1" x14ac:dyDescent="0.25">
      <c r="A18" s="54">
        <v>2022</v>
      </c>
      <c r="B18" s="80">
        <v>2.227394679022495</v>
      </c>
      <c r="C18" s="140"/>
      <c r="D18" s="55"/>
      <c r="E18" s="93"/>
    </row>
    <row r="19" spans="1:5" s="66" customFormat="1" ht="18" customHeight="1" x14ac:dyDescent="0.3">
      <c r="A19" s="54">
        <v>2023</v>
      </c>
      <c r="B19" s="80">
        <v>2.1697950248469584</v>
      </c>
      <c r="C19" s="140"/>
      <c r="D19" s="55"/>
      <c r="E19" s="141"/>
    </row>
    <row r="20" spans="1:5" s="66" customFormat="1" ht="18" customHeight="1" x14ac:dyDescent="0.25">
      <c r="A20" s="54">
        <v>2024</v>
      </c>
      <c r="B20" s="80">
        <v>2.1134580267472609</v>
      </c>
      <c r="C20" s="140"/>
      <c r="D20" s="55"/>
      <c r="E20" s="93"/>
    </row>
    <row r="21" spans="1:5" ht="18" customHeight="1" x14ac:dyDescent="0.3">
      <c r="A21" s="54">
        <v>2025</v>
      </c>
      <c r="B21" s="80">
        <v>2.0585699647072824</v>
      </c>
      <c r="C21" s="140"/>
      <c r="D21" s="55"/>
      <c r="E21" s="141"/>
    </row>
    <row r="22" spans="1:5" ht="21.75" customHeight="1" x14ac:dyDescent="0.3">
      <c r="A22" s="37"/>
      <c r="B22" s="3"/>
      <c r="C22" s="3"/>
      <c r="D22" s="3"/>
    </row>
    <row r="23" spans="1:5" ht="21.75" customHeight="1" x14ac:dyDescent="0.3">
      <c r="A23" s="37"/>
      <c r="B23" s="3"/>
      <c r="C23" s="3"/>
      <c r="D23" s="3"/>
    </row>
    <row r="24" spans="1:5" ht="21.75" customHeight="1" x14ac:dyDescent="0.3">
      <c r="A24" s="66"/>
      <c r="B24" s="137"/>
      <c r="C24" s="137"/>
      <c r="D24" s="137"/>
    </row>
    <row r="25" spans="1:5" ht="21.75" customHeight="1" x14ac:dyDescent="0.3">
      <c r="A25" s="117"/>
    </row>
    <row r="26" spans="1:5" ht="21.75" customHeight="1" x14ac:dyDescent="0.3">
      <c r="A26" s="137"/>
      <c r="B26" s="137"/>
      <c r="C26" s="137"/>
      <c r="D26" s="137"/>
    </row>
    <row r="27" spans="1:5" ht="21.75" customHeight="1" x14ac:dyDescent="0.3">
      <c r="A27" s="182" t="str">
        <f>Headings!F42</f>
        <v>Page 42</v>
      </c>
      <c r="B27" s="183"/>
      <c r="C27" s="183"/>
      <c r="D27" s="183"/>
      <c r="E27" s="183"/>
    </row>
    <row r="29" spans="1:5" ht="21.75" customHeight="1" x14ac:dyDescent="0.3">
      <c r="B29" s="7"/>
      <c r="C29" s="7"/>
    </row>
    <row r="31" spans="1:5" ht="21.75" customHeight="1" x14ac:dyDescent="0.3">
      <c r="A31" s="6"/>
      <c r="B31" s="6"/>
      <c r="C31" s="6"/>
    </row>
    <row r="32" spans="1:5" ht="21.75" customHeight="1" x14ac:dyDescent="0.3">
      <c r="A32" s="6"/>
      <c r="B32" s="6"/>
      <c r="C32" s="6"/>
    </row>
    <row r="33" spans="1:3" ht="21.75" customHeight="1" x14ac:dyDescent="0.3">
      <c r="A33" s="6"/>
      <c r="B33" s="6"/>
      <c r="C33" s="6"/>
    </row>
    <row r="34" spans="1:3" ht="21.75" customHeight="1" x14ac:dyDescent="0.3">
      <c r="A34" s="6"/>
      <c r="B34" s="6"/>
      <c r="C34" s="6"/>
    </row>
  </sheetData>
  <mergeCells count="3">
    <mergeCell ref="A1:E1"/>
    <mergeCell ref="A2:E2"/>
    <mergeCell ref="A27:E27"/>
  </mergeCells>
  <pageMargins left="0.75" right="0.75" top="1" bottom="1" header="0.5" footer="0.5"/>
  <pageSetup scale="95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89" t="str">
        <f>Headings!E43</f>
        <v>March 2016 Flood District Property Tax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s="24" customFormat="1" ht="66" customHeight="1" x14ac:dyDescent="0.3">
      <c r="A4" s="23" t="s">
        <v>129</v>
      </c>
      <c r="B4" s="41" t="s">
        <v>98</v>
      </c>
      <c r="C4" s="41" t="s">
        <v>39</v>
      </c>
      <c r="D4" s="23" t="str">
        <f>Headings!E50</f>
        <v>% Change from September 2015 Forecast</v>
      </c>
      <c r="E4" s="42" t="str">
        <f>Headings!F50</f>
        <v>$ Change from September 2015 Forecast</v>
      </c>
    </row>
    <row r="5" spans="1:5" s="66" customFormat="1" ht="18" customHeight="1" x14ac:dyDescent="0.25">
      <c r="A5" s="49">
        <v>2006</v>
      </c>
      <c r="B5" s="50" t="s">
        <v>96</v>
      </c>
      <c r="C5" s="51" t="s">
        <v>96</v>
      </c>
      <c r="D5" s="64" t="s">
        <v>96</v>
      </c>
      <c r="E5" s="53" t="s">
        <v>96</v>
      </c>
    </row>
    <row r="6" spans="1:5" s="66" customFormat="1" ht="18" customHeight="1" x14ac:dyDescent="0.25">
      <c r="A6" s="54">
        <v>2007</v>
      </c>
      <c r="B6" s="55" t="s">
        <v>96</v>
      </c>
      <c r="C6" s="56" t="s">
        <v>96</v>
      </c>
      <c r="D6" s="57" t="s">
        <v>96</v>
      </c>
      <c r="E6" s="58" t="s">
        <v>96</v>
      </c>
    </row>
    <row r="7" spans="1:5" s="66" customFormat="1" ht="18" customHeight="1" x14ac:dyDescent="0.25">
      <c r="A7" s="54">
        <v>2008</v>
      </c>
      <c r="B7" s="55" t="s">
        <v>96</v>
      </c>
      <c r="C7" s="56" t="s">
        <v>96</v>
      </c>
      <c r="D7" s="57" t="s">
        <v>96</v>
      </c>
      <c r="E7" s="58" t="s">
        <v>96</v>
      </c>
    </row>
    <row r="8" spans="1:5" s="66" customFormat="1" ht="18" customHeight="1" x14ac:dyDescent="0.25">
      <c r="A8" s="54">
        <v>2009</v>
      </c>
      <c r="B8" s="55" t="s">
        <v>96</v>
      </c>
      <c r="C8" s="56" t="s">
        <v>96</v>
      </c>
      <c r="D8" s="57" t="s">
        <v>96</v>
      </c>
      <c r="E8" s="58" t="s">
        <v>96</v>
      </c>
    </row>
    <row r="9" spans="1:5" s="66" customFormat="1" ht="18" customHeight="1" x14ac:dyDescent="0.25">
      <c r="A9" s="54">
        <v>2010</v>
      </c>
      <c r="B9" s="55" t="s">
        <v>96</v>
      </c>
      <c r="C9" s="56" t="s">
        <v>96</v>
      </c>
      <c r="D9" s="57" t="s">
        <v>96</v>
      </c>
      <c r="E9" s="58" t="s">
        <v>96</v>
      </c>
    </row>
    <row r="10" spans="1:5" s="66" customFormat="1" ht="18" customHeight="1" x14ac:dyDescent="0.25">
      <c r="A10" s="54">
        <v>2011</v>
      </c>
      <c r="B10" s="55">
        <v>36070313</v>
      </c>
      <c r="C10" s="56" t="s">
        <v>96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36896149</v>
      </c>
      <c r="C11" s="56">
        <v>2.2895171439183182E-2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41346031</v>
      </c>
      <c r="C12" s="57">
        <v>0.12060559490910561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52104009</v>
      </c>
      <c r="C13" s="57">
        <v>0.26019372935699692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53571768</v>
      </c>
      <c r="C14" s="57">
        <v>2.8169790159525032E-2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55124711</v>
      </c>
      <c r="C15" s="72">
        <v>2.8988085664822583E-2</v>
      </c>
      <c r="D15" s="72">
        <v>1.4971451591478946E-3</v>
      </c>
      <c r="E15" s="103">
        <v>82406.320000000298</v>
      </c>
    </row>
    <row r="16" spans="1:5" s="66" customFormat="1" ht="18" customHeight="1" thickTop="1" x14ac:dyDescent="0.25">
      <c r="A16" s="54">
        <v>2017</v>
      </c>
      <c r="B16" s="55">
        <v>56620624.109999999</v>
      </c>
      <c r="C16" s="57">
        <v>2.7136888028310935E-2</v>
      </c>
      <c r="D16" s="57">
        <v>2.2985057708166945E-3</v>
      </c>
      <c r="E16" s="58">
        <v>129844.3831999898</v>
      </c>
    </row>
    <row r="17" spans="1:5" s="66" customFormat="1" ht="18" customHeight="1" x14ac:dyDescent="0.25">
      <c r="A17" s="54">
        <v>2018</v>
      </c>
      <c r="B17" s="55">
        <v>58069673.351099998</v>
      </c>
      <c r="C17" s="57">
        <v>2.5592251302014146E-2</v>
      </c>
      <c r="D17" s="57">
        <v>1.8337063315230218E-3</v>
      </c>
      <c r="E17" s="58">
        <v>106287.82703199238</v>
      </c>
    </row>
    <row r="18" spans="1:5" s="66" customFormat="1" ht="18" customHeight="1" x14ac:dyDescent="0.25">
      <c r="A18" s="54">
        <v>2019</v>
      </c>
      <c r="B18" s="55">
        <v>59520888.084610991</v>
      </c>
      <c r="C18" s="57">
        <v>2.4990922968288087E-2</v>
      </c>
      <c r="D18" s="57">
        <v>1.3245601114058037E-3</v>
      </c>
      <c r="E18" s="58">
        <v>78734.705302298069</v>
      </c>
    </row>
    <row r="19" spans="1:5" s="66" customFormat="1" ht="18" customHeight="1" x14ac:dyDescent="0.25">
      <c r="A19" s="54">
        <v>2020</v>
      </c>
      <c r="B19" s="55">
        <v>60976112.965457097</v>
      </c>
      <c r="C19" s="57">
        <v>2.4448977958417828E-2</v>
      </c>
      <c r="D19" s="57">
        <v>6.3420839341143953E-4</v>
      </c>
      <c r="E19" s="58">
        <v>38647.052355311811</v>
      </c>
    </row>
    <row r="20" spans="1:5" s="66" customFormat="1" ht="18" customHeight="1" x14ac:dyDescent="0.25">
      <c r="A20" s="54">
        <v>2021</v>
      </c>
      <c r="B20" s="55">
        <v>62442852.095111661</v>
      </c>
      <c r="C20" s="57">
        <v>2.4054323214821371E-2</v>
      </c>
      <c r="D20" s="57">
        <v>-3.287922295250878E-4</v>
      </c>
      <c r="E20" s="58">
        <v>-20537.477121151984</v>
      </c>
    </row>
    <row r="21" spans="1:5" s="66" customFormat="1" ht="18" customHeight="1" x14ac:dyDescent="0.25">
      <c r="A21" s="54">
        <v>2022</v>
      </c>
      <c r="B21" s="55">
        <v>63957360.616062783</v>
      </c>
      <c r="C21" s="57">
        <v>2.4254313666586702E-2</v>
      </c>
      <c r="D21" s="57">
        <v>-6.3080130493964326E-4</v>
      </c>
      <c r="E21" s="58">
        <v>-40369.851892359555</v>
      </c>
    </row>
    <row r="22" spans="1:5" s="66" customFormat="1" ht="18" customHeight="1" x14ac:dyDescent="0.25">
      <c r="A22" s="54">
        <v>2023</v>
      </c>
      <c r="B22" s="55">
        <v>65493275.222223401</v>
      </c>
      <c r="C22" s="57">
        <v>2.4014665260825074E-2</v>
      </c>
      <c r="D22" s="57">
        <v>-1.0196983090520195E-3</v>
      </c>
      <c r="E22" s="58">
        <v>-66851.55041129142</v>
      </c>
    </row>
    <row r="23" spans="1:5" s="66" customFormat="1" ht="18" customHeight="1" x14ac:dyDescent="0.25">
      <c r="A23" s="54">
        <v>2024</v>
      </c>
      <c r="B23" s="55">
        <v>67055178.974445634</v>
      </c>
      <c r="C23" s="57">
        <v>2.3848307279221936E-2</v>
      </c>
      <c r="D23" s="57">
        <v>-1.4119594512896905E-3</v>
      </c>
      <c r="E23" s="58">
        <v>-94813.065915413201</v>
      </c>
    </row>
    <row r="24" spans="1:5" ht="18" customHeight="1" x14ac:dyDescent="0.3">
      <c r="A24" s="54">
        <v>2025</v>
      </c>
      <c r="B24" s="55">
        <v>68645749.764190093</v>
      </c>
      <c r="C24" s="57">
        <v>2.3720327259891594E-2</v>
      </c>
      <c r="D24" s="101" t="s">
        <v>233</v>
      </c>
      <c r="E24" s="102" t="s">
        <v>233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141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82" t="str">
        <f>Headings!F43</f>
        <v>Page 43</v>
      </c>
      <c r="B30" s="190"/>
      <c r="C30" s="190"/>
      <c r="D30" s="190"/>
      <c r="E30" s="18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89" t="str">
        <f>Headings!E44</f>
        <v>March 2016 Ferry District Property Tax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s="24" customFormat="1" ht="66" customHeight="1" x14ac:dyDescent="0.3">
      <c r="A4" s="23" t="s">
        <v>129</v>
      </c>
      <c r="B4" s="41" t="s">
        <v>98</v>
      </c>
      <c r="C4" s="41" t="s">
        <v>39</v>
      </c>
      <c r="D4" s="23" t="str">
        <f>Headings!E50</f>
        <v>% Change from September 2015 Forecast</v>
      </c>
      <c r="E4" s="42" t="str">
        <f>Headings!F50</f>
        <v>$ Change from September 2015 Forecast</v>
      </c>
    </row>
    <row r="5" spans="1:5" s="66" customFormat="1" ht="18" customHeight="1" x14ac:dyDescent="0.25">
      <c r="A5" s="49">
        <v>2006</v>
      </c>
      <c r="B5" s="50" t="s">
        <v>96</v>
      </c>
      <c r="C5" s="51" t="s">
        <v>96</v>
      </c>
      <c r="D5" s="64" t="s">
        <v>96</v>
      </c>
      <c r="E5" s="53" t="s">
        <v>96</v>
      </c>
    </row>
    <row r="6" spans="1:5" s="66" customFormat="1" ht="18" customHeight="1" x14ac:dyDescent="0.25">
      <c r="A6" s="54">
        <v>2007</v>
      </c>
      <c r="B6" s="55" t="s">
        <v>96</v>
      </c>
      <c r="C6" s="56" t="s">
        <v>96</v>
      </c>
      <c r="D6" s="57" t="s">
        <v>96</v>
      </c>
      <c r="E6" s="58" t="s">
        <v>96</v>
      </c>
    </row>
    <row r="7" spans="1:5" s="66" customFormat="1" ht="18" customHeight="1" x14ac:dyDescent="0.25">
      <c r="A7" s="54">
        <v>2008</v>
      </c>
      <c r="B7" s="55" t="s">
        <v>96</v>
      </c>
      <c r="C7" s="56" t="s">
        <v>96</v>
      </c>
      <c r="D7" s="57" t="s">
        <v>96</v>
      </c>
      <c r="E7" s="58" t="s">
        <v>96</v>
      </c>
    </row>
    <row r="8" spans="1:5" s="66" customFormat="1" ht="18" customHeight="1" x14ac:dyDescent="0.25">
      <c r="A8" s="54">
        <v>2009</v>
      </c>
      <c r="B8" s="55" t="s">
        <v>96</v>
      </c>
      <c r="C8" s="56" t="s">
        <v>96</v>
      </c>
      <c r="D8" s="57" t="s">
        <v>96</v>
      </c>
      <c r="E8" s="58" t="s">
        <v>96</v>
      </c>
    </row>
    <row r="9" spans="1:5" s="66" customFormat="1" ht="18" customHeight="1" x14ac:dyDescent="0.25">
      <c r="A9" s="54">
        <v>2010</v>
      </c>
      <c r="B9" s="55" t="s">
        <v>96</v>
      </c>
      <c r="C9" s="56" t="s">
        <v>96</v>
      </c>
      <c r="D9" s="57" t="s">
        <v>96</v>
      </c>
      <c r="E9" s="58" t="s">
        <v>96</v>
      </c>
    </row>
    <row r="10" spans="1:5" s="66" customFormat="1" ht="18" customHeight="1" x14ac:dyDescent="0.25">
      <c r="A10" s="54">
        <v>2011</v>
      </c>
      <c r="B10" s="55">
        <v>1183252</v>
      </c>
      <c r="C10" s="56" t="s">
        <v>96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1183252</v>
      </c>
      <c r="C11" s="56">
        <v>0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1183252</v>
      </c>
      <c r="C12" s="57">
        <v>0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1183252</v>
      </c>
      <c r="C13" s="57">
        <v>0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1183252</v>
      </c>
      <c r="C14" s="57">
        <v>0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1183252</v>
      </c>
      <c r="C15" s="72">
        <v>0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1183252</v>
      </c>
      <c r="C16" s="57">
        <v>0</v>
      </c>
      <c r="D16" s="57">
        <v>0</v>
      </c>
      <c r="E16" s="58">
        <v>0</v>
      </c>
    </row>
    <row r="17" spans="1:5" s="66" customFormat="1" ht="18" customHeight="1" x14ac:dyDescent="0.25">
      <c r="A17" s="54">
        <v>2018</v>
      </c>
      <c r="B17" s="55">
        <v>1183252</v>
      </c>
      <c r="C17" s="57">
        <v>0</v>
      </c>
      <c r="D17" s="57">
        <v>0</v>
      </c>
      <c r="E17" s="58">
        <v>0</v>
      </c>
    </row>
    <row r="18" spans="1:5" s="66" customFormat="1" ht="18" customHeight="1" x14ac:dyDescent="0.25">
      <c r="A18" s="54">
        <v>2019</v>
      </c>
      <c r="B18" s="55">
        <v>1183252</v>
      </c>
      <c r="C18" s="57">
        <v>0</v>
      </c>
      <c r="D18" s="57">
        <v>0</v>
      </c>
      <c r="E18" s="58">
        <v>0</v>
      </c>
    </row>
    <row r="19" spans="1:5" s="66" customFormat="1" ht="18" customHeight="1" x14ac:dyDescent="0.25">
      <c r="A19" s="54">
        <v>2020</v>
      </c>
      <c r="B19" s="55">
        <v>1183252</v>
      </c>
      <c r="C19" s="57">
        <v>0</v>
      </c>
      <c r="D19" s="57">
        <v>0</v>
      </c>
      <c r="E19" s="58">
        <v>0</v>
      </c>
    </row>
    <row r="20" spans="1:5" s="66" customFormat="1" ht="18" customHeight="1" x14ac:dyDescent="0.25">
      <c r="A20" s="54">
        <v>2021</v>
      </c>
      <c r="B20" s="55">
        <v>1183252</v>
      </c>
      <c r="C20" s="57">
        <v>0</v>
      </c>
      <c r="D20" s="57">
        <v>0</v>
      </c>
      <c r="E20" s="58">
        <v>0</v>
      </c>
    </row>
    <row r="21" spans="1:5" s="66" customFormat="1" ht="18" customHeight="1" x14ac:dyDescent="0.25">
      <c r="A21" s="54">
        <v>2022</v>
      </c>
      <c r="B21" s="55">
        <v>1183252</v>
      </c>
      <c r="C21" s="57">
        <v>0</v>
      </c>
      <c r="D21" s="57">
        <v>0</v>
      </c>
      <c r="E21" s="58">
        <v>0</v>
      </c>
    </row>
    <row r="22" spans="1:5" s="66" customFormat="1" ht="18" customHeight="1" x14ac:dyDescent="0.25">
      <c r="A22" s="54">
        <v>2023</v>
      </c>
      <c r="B22" s="55">
        <v>1183252</v>
      </c>
      <c r="C22" s="57">
        <v>0</v>
      </c>
      <c r="D22" s="57">
        <v>0</v>
      </c>
      <c r="E22" s="58">
        <v>0</v>
      </c>
    </row>
    <row r="23" spans="1:5" s="66" customFormat="1" ht="18" customHeight="1" x14ac:dyDescent="0.25">
      <c r="A23" s="54">
        <v>2024</v>
      </c>
      <c r="B23" s="55">
        <v>1183252</v>
      </c>
      <c r="C23" s="57">
        <v>0</v>
      </c>
      <c r="D23" s="57">
        <v>0</v>
      </c>
      <c r="E23" s="58">
        <v>0</v>
      </c>
    </row>
    <row r="24" spans="1:5" ht="18" customHeight="1" x14ac:dyDescent="0.3">
      <c r="A24" s="54">
        <v>2025</v>
      </c>
      <c r="B24" s="55">
        <v>1183252</v>
      </c>
      <c r="C24" s="57">
        <v>0</v>
      </c>
      <c r="D24" s="101" t="s">
        <v>233</v>
      </c>
      <c r="E24" s="102" t="s">
        <v>233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141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82" t="str">
        <f>Headings!F44</f>
        <v>Page 44</v>
      </c>
      <c r="B30" s="190"/>
      <c r="C30" s="190"/>
      <c r="D30" s="190"/>
      <c r="E30" s="18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7" ht="23.25" x14ac:dyDescent="0.3">
      <c r="A1" s="189" t="str">
        <f>Headings!E45</f>
        <v>March 2016 Transit Property Tax Forecast</v>
      </c>
      <c r="B1" s="183"/>
      <c r="C1" s="183"/>
      <c r="D1" s="183"/>
      <c r="E1" s="183"/>
    </row>
    <row r="2" spans="1:7" ht="21.75" customHeight="1" x14ac:dyDescent="0.3">
      <c r="A2" s="189" t="s">
        <v>103</v>
      </c>
      <c r="B2" s="183"/>
      <c r="C2" s="183"/>
      <c r="D2" s="183"/>
      <c r="E2" s="183"/>
    </row>
    <row r="4" spans="1:7" s="24" customFormat="1" ht="66" customHeight="1" x14ac:dyDescent="0.3">
      <c r="A4" s="23" t="s">
        <v>129</v>
      </c>
      <c r="B4" s="41" t="s">
        <v>98</v>
      </c>
      <c r="C4" s="41" t="s">
        <v>39</v>
      </c>
      <c r="D4" s="23" t="str">
        <f>Headings!E50</f>
        <v>% Change from September 2015 Forecast</v>
      </c>
      <c r="E4" s="42" t="str">
        <f>Headings!F50</f>
        <v>$ Change from September 2015 Forecast</v>
      </c>
    </row>
    <row r="5" spans="1:7" s="66" customFormat="1" ht="18" customHeight="1" x14ac:dyDescent="0.25">
      <c r="A5" s="49">
        <v>2006</v>
      </c>
      <c r="B5" s="50" t="s">
        <v>96</v>
      </c>
      <c r="C5" s="51" t="s">
        <v>96</v>
      </c>
      <c r="D5" s="64" t="s">
        <v>96</v>
      </c>
      <c r="E5" s="53" t="s">
        <v>96</v>
      </c>
    </row>
    <row r="6" spans="1:7" s="66" customFormat="1" ht="18" customHeight="1" x14ac:dyDescent="0.25">
      <c r="A6" s="54">
        <v>2007</v>
      </c>
      <c r="B6" s="55" t="s">
        <v>96</v>
      </c>
      <c r="C6" s="56" t="s">
        <v>96</v>
      </c>
      <c r="D6" s="57" t="s">
        <v>96</v>
      </c>
      <c r="E6" s="58" t="s">
        <v>96</v>
      </c>
    </row>
    <row r="7" spans="1:7" s="66" customFormat="1" ht="18" customHeight="1" x14ac:dyDescent="0.25">
      <c r="A7" s="54">
        <v>2008</v>
      </c>
      <c r="B7" s="55" t="s">
        <v>96</v>
      </c>
      <c r="C7" s="56" t="s">
        <v>96</v>
      </c>
      <c r="D7" s="57" t="s">
        <v>96</v>
      </c>
      <c r="E7" s="58" t="s">
        <v>96</v>
      </c>
    </row>
    <row r="8" spans="1:7" s="66" customFormat="1" ht="18" customHeight="1" x14ac:dyDescent="0.25">
      <c r="A8" s="54">
        <v>2009</v>
      </c>
      <c r="B8" s="55" t="s">
        <v>96</v>
      </c>
      <c r="C8" s="56" t="s">
        <v>96</v>
      </c>
      <c r="D8" s="57" t="s">
        <v>96</v>
      </c>
      <c r="E8" s="58" t="s">
        <v>96</v>
      </c>
    </row>
    <row r="9" spans="1:7" s="66" customFormat="1" ht="18" customHeight="1" x14ac:dyDescent="0.25">
      <c r="A9" s="54">
        <v>2010</v>
      </c>
      <c r="B9" s="55">
        <v>22122922</v>
      </c>
      <c r="C9" s="56" t="s">
        <v>96</v>
      </c>
      <c r="D9" s="57">
        <v>0</v>
      </c>
      <c r="E9" s="58">
        <v>0</v>
      </c>
    </row>
    <row r="10" spans="1:7" s="66" customFormat="1" ht="18" customHeight="1" x14ac:dyDescent="0.25">
      <c r="A10" s="54">
        <v>2011</v>
      </c>
      <c r="B10" s="55">
        <v>22623470</v>
      </c>
      <c r="C10" s="56">
        <v>2.2625763450234926E-2</v>
      </c>
      <c r="D10" s="57">
        <v>0</v>
      </c>
      <c r="E10" s="58">
        <v>0</v>
      </c>
    </row>
    <row r="11" spans="1:7" s="66" customFormat="1" ht="18" customHeight="1" x14ac:dyDescent="0.25">
      <c r="A11" s="54">
        <v>2012</v>
      </c>
      <c r="B11" s="55">
        <v>23823382</v>
      </c>
      <c r="C11" s="56">
        <v>5.3038371213611324E-2</v>
      </c>
      <c r="D11" s="57">
        <v>0</v>
      </c>
      <c r="E11" s="58">
        <v>0</v>
      </c>
    </row>
    <row r="12" spans="1:7" s="66" customFormat="1" ht="18" customHeight="1" x14ac:dyDescent="0.25">
      <c r="A12" s="54">
        <v>2013</v>
      </c>
      <c r="B12" s="55">
        <v>23473405</v>
      </c>
      <c r="C12" s="57">
        <v>-1.4690483492226236E-2</v>
      </c>
      <c r="D12" s="57">
        <v>0</v>
      </c>
      <c r="E12" s="58">
        <v>0</v>
      </c>
    </row>
    <row r="13" spans="1:7" s="66" customFormat="1" ht="18" customHeight="1" x14ac:dyDescent="0.25">
      <c r="A13" s="54">
        <v>2014</v>
      </c>
      <c r="B13" s="55">
        <v>25426081.857224997</v>
      </c>
      <c r="C13" s="57">
        <v>8.3186774872456626E-2</v>
      </c>
      <c r="D13" s="57">
        <v>0</v>
      </c>
      <c r="E13" s="58">
        <v>0</v>
      </c>
      <c r="F13" s="75"/>
      <c r="G13" s="95"/>
    </row>
    <row r="14" spans="1:7" s="66" customFormat="1" ht="18" customHeight="1" x14ac:dyDescent="0.25">
      <c r="A14" s="54">
        <v>2015</v>
      </c>
      <c r="B14" s="55">
        <v>26253065</v>
      </c>
      <c r="C14" s="57">
        <v>3.2524993328455265E-2</v>
      </c>
      <c r="D14" s="57">
        <v>0</v>
      </c>
      <c r="E14" s="58">
        <v>0</v>
      </c>
    </row>
    <row r="15" spans="1:7" s="66" customFormat="1" ht="18" customHeight="1" thickBot="1" x14ac:dyDescent="0.3">
      <c r="A15" s="59">
        <v>2016</v>
      </c>
      <c r="B15" s="60">
        <v>26951390</v>
      </c>
      <c r="C15" s="72">
        <v>2.6599751305228514E-2</v>
      </c>
      <c r="D15" s="72">
        <v>-1.0010410328421537E-3</v>
      </c>
      <c r="E15" s="103">
        <v>-27006.481878645718</v>
      </c>
    </row>
    <row r="16" spans="1:7" s="66" customFormat="1" ht="18" customHeight="1" thickTop="1" x14ac:dyDescent="0.25">
      <c r="A16" s="54">
        <v>2017</v>
      </c>
      <c r="B16" s="55">
        <v>27687885.308054071</v>
      </c>
      <c r="C16" s="57">
        <v>2.7326802367301672E-2</v>
      </c>
      <c r="D16" s="57">
        <v>-1.0363230999366202E-4</v>
      </c>
      <c r="E16" s="58">
        <v>-2869.6569024883211</v>
      </c>
    </row>
    <row r="17" spans="1:5" s="66" customFormat="1" ht="18" customHeight="1" x14ac:dyDescent="0.25">
      <c r="A17" s="54">
        <v>2018</v>
      </c>
      <c r="B17" s="55">
        <v>28399006.971578665</v>
      </c>
      <c r="C17" s="57">
        <v>2.5683494987525757E-2</v>
      </c>
      <c r="D17" s="57">
        <v>-5.578637410688092E-4</v>
      </c>
      <c r="E17" s="58">
        <v>-15851.619315456599</v>
      </c>
    </row>
    <row r="18" spans="1:5" s="66" customFormat="1" ht="18" customHeight="1" x14ac:dyDescent="0.25">
      <c r="A18" s="54">
        <v>2019</v>
      </c>
      <c r="B18" s="55">
        <v>29110830.228384856</v>
      </c>
      <c r="C18" s="57">
        <v>2.5065075603473597E-2</v>
      </c>
      <c r="D18" s="57">
        <v>-1.0841664913272542E-3</v>
      </c>
      <c r="E18" s="58">
        <v>-31595.241170093417</v>
      </c>
    </row>
    <row r="19" spans="1:5" s="66" customFormat="1" ht="18" customHeight="1" x14ac:dyDescent="0.25">
      <c r="A19" s="54">
        <v>2020</v>
      </c>
      <c r="B19" s="55">
        <v>29825347.819702767</v>
      </c>
      <c r="C19" s="57">
        <v>2.4544734235068644E-2</v>
      </c>
      <c r="D19" s="57">
        <v>-1.771564897816047E-3</v>
      </c>
      <c r="E19" s="58">
        <v>-52931.310514241457</v>
      </c>
    </row>
    <row r="20" spans="1:5" s="66" customFormat="1" ht="18" customHeight="1" x14ac:dyDescent="0.25">
      <c r="A20" s="54">
        <v>2021</v>
      </c>
      <c r="B20" s="55">
        <v>30546145.394126687</v>
      </c>
      <c r="C20" s="57">
        <v>2.4167281427234899E-2</v>
      </c>
      <c r="D20" s="57">
        <v>-2.7264172940916209E-3</v>
      </c>
      <c r="E20" s="58">
        <v>-83509.220052149147</v>
      </c>
    </row>
    <row r="21" spans="1:5" s="66" customFormat="1" ht="18" customHeight="1" x14ac:dyDescent="0.25">
      <c r="A21" s="54">
        <v>2022</v>
      </c>
      <c r="B21" s="55">
        <v>31290685.388632711</v>
      </c>
      <c r="C21" s="57">
        <v>2.4374269974148044E-2</v>
      </c>
      <c r="D21" s="57">
        <v>-3.034505064118731E-3</v>
      </c>
      <c r="E21" s="58">
        <v>-95240.751815244555</v>
      </c>
    </row>
    <row r="22" spans="1:5" s="66" customFormat="1" ht="18" customHeight="1" x14ac:dyDescent="0.25">
      <c r="A22" s="54">
        <v>2023</v>
      </c>
      <c r="B22" s="55">
        <v>32045468.549241502</v>
      </c>
      <c r="C22" s="57">
        <v>2.412165637263386E-2</v>
      </c>
      <c r="D22" s="57">
        <v>-3.4258244149972805E-3</v>
      </c>
      <c r="E22" s="58">
        <v>-110159.53577321395</v>
      </c>
    </row>
    <row r="23" spans="1:5" s="66" customFormat="1" ht="18" customHeight="1" x14ac:dyDescent="0.25">
      <c r="A23" s="54">
        <v>2024</v>
      </c>
      <c r="B23" s="55">
        <v>32813137.956761088</v>
      </c>
      <c r="C23" s="57">
        <v>2.3955630617164436E-2</v>
      </c>
      <c r="D23" s="57">
        <v>-3.8217037395219533E-3</v>
      </c>
      <c r="E23" s="58">
        <v>-125883.18025552854</v>
      </c>
    </row>
    <row r="24" spans="1:5" ht="18" customHeight="1" x14ac:dyDescent="0.3">
      <c r="A24" s="54">
        <v>2025</v>
      </c>
      <c r="B24" s="55">
        <v>33595066.493172385</v>
      </c>
      <c r="C24" s="57">
        <v>2.3829739704921415E-2</v>
      </c>
      <c r="D24" s="101" t="s">
        <v>233</v>
      </c>
      <c r="E24" s="102" t="s">
        <v>233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141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82" t="str">
        <f>Headings!F45</f>
        <v>Page 45</v>
      </c>
      <c r="B30" s="190"/>
      <c r="C30" s="190"/>
      <c r="D30" s="190"/>
      <c r="E30" s="18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89" t="str">
        <f>+Headings!E46</f>
        <v>March 2016 UTGO Bond Property Tax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s="24" customFormat="1" ht="66" customHeight="1" x14ac:dyDescent="0.3">
      <c r="A4" s="23" t="s">
        <v>129</v>
      </c>
      <c r="B4" s="41" t="s">
        <v>98</v>
      </c>
      <c r="C4" s="41" t="s">
        <v>39</v>
      </c>
      <c r="D4" s="23" t="str">
        <f>Headings!E50</f>
        <v>% Change from September 2015 Forecast</v>
      </c>
      <c r="E4" s="42" t="str">
        <f>Headings!F50</f>
        <v>$ Change from September 2015 Forecast</v>
      </c>
    </row>
    <row r="5" spans="1:5" s="66" customFormat="1" ht="18" customHeight="1" x14ac:dyDescent="0.25">
      <c r="A5" s="49">
        <v>2006</v>
      </c>
      <c r="B5" s="50">
        <v>46680000</v>
      </c>
      <c r="C5" s="104" t="s">
        <v>96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44200000</v>
      </c>
      <c r="C6" s="73">
        <v>-5.3127677806341089E-2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40000000</v>
      </c>
      <c r="C7" s="73">
        <v>-9.5022624434389136E-2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39300000</v>
      </c>
      <c r="C8" s="73">
        <v>-1.749999999999996E-2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25050000</v>
      </c>
      <c r="C9" s="73">
        <v>-0.36259541984732824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23500000</v>
      </c>
      <c r="C10" s="73">
        <v>-6.187624750498999E-2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22460000</v>
      </c>
      <c r="C11" s="73">
        <v>-4.4255319148936212E-2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21040000</v>
      </c>
      <c r="C12" s="73">
        <v>-6.3223508459483546E-2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19630000</v>
      </c>
      <c r="C13" s="73">
        <v>-6.7015209125475317E-2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11620000</v>
      </c>
      <c r="C14" s="73">
        <v>-0.40804890473764643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16820000</v>
      </c>
      <c r="C15" s="74">
        <v>0.44750430292598975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16880000</v>
      </c>
      <c r="C16" s="73">
        <v>3.5671819262781401E-3</v>
      </c>
      <c r="D16" s="57">
        <v>0</v>
      </c>
      <c r="E16" s="58">
        <v>0</v>
      </c>
    </row>
    <row r="17" spans="1:5" s="66" customFormat="1" ht="18" customHeight="1" x14ac:dyDescent="0.25">
      <c r="A17" s="54">
        <v>2018</v>
      </c>
      <c r="B17" s="55">
        <v>17300000</v>
      </c>
      <c r="C17" s="73">
        <v>2.4881516587677677E-2</v>
      </c>
      <c r="D17" s="57">
        <v>0</v>
      </c>
      <c r="E17" s="58">
        <v>0</v>
      </c>
    </row>
    <row r="18" spans="1:5" s="66" customFormat="1" ht="18" customHeight="1" x14ac:dyDescent="0.25">
      <c r="A18" s="54">
        <v>2019</v>
      </c>
      <c r="B18" s="55">
        <v>16370000</v>
      </c>
      <c r="C18" s="73">
        <v>-5.3757225433526012E-2</v>
      </c>
      <c r="D18" s="57">
        <v>0</v>
      </c>
      <c r="E18" s="58">
        <v>0</v>
      </c>
    </row>
    <row r="19" spans="1:5" s="66" customFormat="1" ht="18" customHeight="1" x14ac:dyDescent="0.25">
      <c r="A19" s="54">
        <v>2020</v>
      </c>
      <c r="B19" s="55">
        <v>15230000</v>
      </c>
      <c r="C19" s="73">
        <v>-6.9639584605986515E-2</v>
      </c>
      <c r="D19" s="57">
        <v>0</v>
      </c>
      <c r="E19" s="58">
        <v>0</v>
      </c>
    </row>
    <row r="20" spans="1:5" s="66" customFormat="1" ht="18" customHeight="1" x14ac:dyDescent="0.25">
      <c r="A20" s="54">
        <v>2021</v>
      </c>
      <c r="B20" s="55">
        <v>13950000</v>
      </c>
      <c r="C20" s="73">
        <v>-8.4044648719632353E-2</v>
      </c>
      <c r="D20" s="57">
        <v>0</v>
      </c>
      <c r="E20" s="58">
        <v>0</v>
      </c>
    </row>
    <row r="21" spans="1:5" s="66" customFormat="1" ht="18" customHeight="1" x14ac:dyDescent="0.25">
      <c r="A21" s="54">
        <v>2022</v>
      </c>
      <c r="B21" s="55">
        <v>14270000</v>
      </c>
      <c r="C21" s="73">
        <v>2.2939068100358506E-2</v>
      </c>
      <c r="D21" s="57">
        <v>0</v>
      </c>
      <c r="E21" s="58">
        <v>0</v>
      </c>
    </row>
    <row r="22" spans="1:5" s="66" customFormat="1" ht="18" customHeight="1" x14ac:dyDescent="0.25">
      <c r="A22" s="54">
        <v>2023</v>
      </c>
      <c r="B22" s="55">
        <v>14610000</v>
      </c>
      <c r="C22" s="73">
        <v>2.3826208829712758E-2</v>
      </c>
      <c r="D22" s="57">
        <v>0</v>
      </c>
      <c r="E22" s="58">
        <v>0</v>
      </c>
    </row>
    <row r="23" spans="1:5" s="66" customFormat="1" ht="18" customHeight="1" x14ac:dyDescent="0.25">
      <c r="A23" s="54">
        <v>2024</v>
      </c>
      <c r="B23" s="115" t="s">
        <v>96</v>
      </c>
      <c r="C23" s="116" t="s">
        <v>96</v>
      </c>
      <c r="D23" s="101" t="s">
        <v>96</v>
      </c>
      <c r="E23" s="102" t="s">
        <v>96</v>
      </c>
    </row>
    <row r="24" spans="1:5" ht="18" customHeight="1" x14ac:dyDescent="0.3">
      <c r="A24" s="54">
        <v>2025</v>
      </c>
      <c r="B24" s="115" t="s">
        <v>96</v>
      </c>
      <c r="C24" s="116" t="s">
        <v>96</v>
      </c>
      <c r="D24" s="101" t="s">
        <v>96</v>
      </c>
      <c r="E24" s="102" t="s">
        <v>96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152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82" t="str">
        <f>+Headings!F46</f>
        <v>Page 46</v>
      </c>
      <c r="B30" s="190"/>
      <c r="C30" s="190"/>
      <c r="D30" s="190"/>
      <c r="E30" s="18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75" zoomScaleNormal="75" workbookViewId="0">
      <selection activeCell="A29" sqref="A29:C29"/>
    </sheetView>
  </sheetViews>
  <sheetFormatPr defaultColWidth="10.75" defaultRowHeight="21.75" customHeight="1" x14ac:dyDescent="0.3"/>
  <cols>
    <col min="1" max="1" width="29.125" style="10" customWidth="1"/>
    <col min="2" max="2" width="19.125" style="10" customWidth="1"/>
    <col min="3" max="3" width="25.625" style="10" customWidth="1"/>
    <col min="4" max="4" width="8.375" style="10" customWidth="1"/>
    <col min="5" max="5" width="10.75" style="10"/>
    <col min="6" max="6" width="17.875" style="10" customWidth="1"/>
    <col min="7" max="16384" width="10.75" style="10"/>
  </cols>
  <sheetData>
    <row r="1" spans="1:3" ht="21.75" customHeight="1" x14ac:dyDescent="0.3">
      <c r="A1" s="22" t="s">
        <v>114</v>
      </c>
    </row>
    <row r="2" spans="1:3" ht="21.75" customHeight="1" x14ac:dyDescent="0.3">
      <c r="A2" s="22"/>
    </row>
    <row r="3" spans="1:3" ht="21.75" customHeight="1" x14ac:dyDescent="0.3">
      <c r="A3" s="4" t="s">
        <v>34</v>
      </c>
      <c r="B3" s="27" t="s">
        <v>99</v>
      </c>
      <c r="C3" s="28" t="s">
        <v>220</v>
      </c>
    </row>
    <row r="4" spans="1:3" ht="21.75" customHeight="1" x14ac:dyDescent="0.3">
      <c r="A4" s="119" t="s">
        <v>178</v>
      </c>
      <c r="B4" s="30">
        <v>40908</v>
      </c>
      <c r="C4" s="38">
        <v>11396.6879702309</v>
      </c>
    </row>
    <row r="5" spans="1:3" ht="21.75" customHeight="1" x14ac:dyDescent="0.3">
      <c r="A5" s="21" t="s">
        <v>31</v>
      </c>
      <c r="B5" s="29">
        <v>41639</v>
      </c>
      <c r="C5" s="39">
        <v>177</v>
      </c>
    </row>
    <row r="6" spans="1:3" ht="21.75" customHeight="1" x14ac:dyDescent="0.3">
      <c r="A6" s="48" t="s">
        <v>32</v>
      </c>
      <c r="B6" s="29">
        <v>42369</v>
      </c>
      <c r="C6" s="39">
        <v>18649.125769468901</v>
      </c>
    </row>
    <row r="7" spans="1:3" ht="21.75" customHeight="1" x14ac:dyDescent="0.3">
      <c r="A7" s="21" t="s">
        <v>150</v>
      </c>
      <c r="B7" s="29">
        <v>42369</v>
      </c>
      <c r="C7" s="39">
        <v>16577.000683972485</v>
      </c>
    </row>
    <row r="8" spans="1:3" ht="21.75" customHeight="1" x14ac:dyDescent="0.3">
      <c r="A8" s="21" t="s">
        <v>234</v>
      </c>
      <c r="B8" s="29">
        <v>42369</v>
      </c>
      <c r="C8" s="39">
        <v>22068.132160538331</v>
      </c>
    </row>
    <row r="10" spans="1:3" ht="21.75" customHeight="1" x14ac:dyDescent="0.3">
      <c r="A10" s="22" t="s">
        <v>122</v>
      </c>
    </row>
    <row r="11" spans="1:3" ht="21.75" customHeight="1" x14ac:dyDescent="0.3">
      <c r="A11" s="10" t="s">
        <v>77</v>
      </c>
    </row>
    <row r="12" spans="1:3" ht="21.75" customHeight="1" x14ac:dyDescent="0.3">
      <c r="A12" s="10" t="s">
        <v>242</v>
      </c>
    </row>
    <row r="14" spans="1:3" ht="21.75" customHeight="1" x14ac:dyDescent="0.3">
      <c r="A14" s="22" t="s">
        <v>146</v>
      </c>
    </row>
    <row r="15" spans="1:3" ht="21.75" customHeight="1" x14ac:dyDescent="0.3">
      <c r="A15" s="10" t="s">
        <v>40</v>
      </c>
    </row>
    <row r="16" spans="1:3" ht="21.75" customHeight="1" x14ac:dyDescent="0.3">
      <c r="A16" s="10" t="s">
        <v>68</v>
      </c>
    </row>
    <row r="17" spans="1:6" ht="21.75" customHeight="1" x14ac:dyDescent="0.3">
      <c r="A17" s="10" t="s">
        <v>23</v>
      </c>
    </row>
    <row r="18" spans="1:6" ht="21.75" customHeight="1" x14ac:dyDescent="0.3">
      <c r="A18" s="10" t="s">
        <v>72</v>
      </c>
    </row>
    <row r="19" spans="1:6" ht="21.75" customHeight="1" x14ac:dyDescent="0.3">
      <c r="A19" s="10" t="s">
        <v>168</v>
      </c>
    </row>
    <row r="21" spans="1:6" ht="21.75" customHeight="1" x14ac:dyDescent="0.3">
      <c r="A21" s="22" t="s">
        <v>169</v>
      </c>
    </row>
    <row r="22" spans="1:6" ht="21.75" customHeight="1" x14ac:dyDescent="0.3">
      <c r="A22" s="10" t="s">
        <v>100</v>
      </c>
    </row>
    <row r="23" spans="1:6" ht="21.75" customHeight="1" x14ac:dyDescent="0.3">
      <c r="A23" s="10" t="s">
        <v>171</v>
      </c>
    </row>
    <row r="24" spans="1:6" ht="21.75" customHeight="1" x14ac:dyDescent="0.3">
      <c r="F24" s="19"/>
    </row>
    <row r="25" spans="1:6" ht="21.75" customHeight="1" x14ac:dyDescent="0.3">
      <c r="A25" s="22" t="s">
        <v>85</v>
      </c>
      <c r="F25" s="19"/>
    </row>
    <row r="26" spans="1:6" ht="21.75" customHeight="1" x14ac:dyDescent="0.3">
      <c r="A26" s="10" t="s">
        <v>10</v>
      </c>
      <c r="F26" s="19"/>
    </row>
    <row r="27" spans="1:6" ht="21.75" customHeight="1" x14ac:dyDescent="0.3">
      <c r="A27" s="10" t="s">
        <v>271</v>
      </c>
      <c r="F27" s="19"/>
    </row>
    <row r="28" spans="1:6" ht="21.75" customHeight="1" x14ac:dyDescent="0.3">
      <c r="E28" s="19"/>
      <c r="F28" s="19"/>
    </row>
    <row r="29" spans="1:6" ht="21.75" customHeight="1" x14ac:dyDescent="0.3">
      <c r="A29" s="199" t="s">
        <v>237</v>
      </c>
      <c r="B29" s="199"/>
      <c r="C29" s="199"/>
      <c r="E29" s="19"/>
      <c r="F29" s="19"/>
    </row>
  </sheetData>
  <mergeCells count="1">
    <mergeCell ref="A29:C29"/>
  </mergeCells>
  <phoneticPr fontId="4"/>
  <pageMargins left="0.75" right="0.75" top="1" bottom="1" header="0.5" footer="0.5"/>
  <pageSetup scale="96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13" zoomScale="75" zoomScaleNormal="75" workbookViewId="0">
      <selection activeCell="H3" sqref="H3"/>
    </sheetView>
  </sheetViews>
  <sheetFormatPr defaultColWidth="10.75" defaultRowHeight="20.25" x14ac:dyDescent="0.3"/>
  <cols>
    <col min="1" max="2" width="10.75" style="12"/>
    <col min="3" max="3" width="34.75" style="12" bestFit="1" customWidth="1"/>
    <col min="4" max="4" width="10.75" style="12"/>
    <col min="5" max="5" width="57.25" style="12" bestFit="1" customWidth="1"/>
    <col min="6" max="6" width="10.75" style="12"/>
    <col min="7" max="7" width="30.625" style="12" bestFit="1" customWidth="1"/>
    <col min="8" max="8" width="9.5" style="12" bestFit="1" customWidth="1"/>
    <col min="9" max="16384" width="10.75" style="12"/>
  </cols>
  <sheetData>
    <row r="1" spans="1:8" x14ac:dyDescent="0.3">
      <c r="A1" s="12" t="s">
        <v>229</v>
      </c>
      <c r="B1" s="20" t="s">
        <v>107</v>
      </c>
      <c r="C1" s="20" t="s">
        <v>106</v>
      </c>
      <c r="D1" s="20" t="s">
        <v>108</v>
      </c>
      <c r="E1" s="20" t="s">
        <v>109</v>
      </c>
    </row>
    <row r="2" spans="1:8" x14ac:dyDescent="0.3">
      <c r="A2" s="12" t="s">
        <v>229</v>
      </c>
      <c r="B2" s="12">
        <v>2016</v>
      </c>
      <c r="C2" s="10" t="s">
        <v>76</v>
      </c>
      <c r="D2" s="12" t="s">
        <v>107</v>
      </c>
      <c r="E2" s="12" t="str">
        <f>CONCATENATE(Headings!A2," ",Headings!B2," ",Headings!C2," ",Headings!D2)</f>
        <v>March 2016 Countywide Assessed Value Forecast</v>
      </c>
      <c r="F2" s="12" t="str">
        <f>H2</f>
        <v>Page 2</v>
      </c>
      <c r="G2" s="12" t="str">
        <f>CONCATENATE(A2," ",B2," ",D2," ",H2)</f>
        <v>March 2016 Forecast Page 2</v>
      </c>
      <c r="H2" s="12" t="s">
        <v>78</v>
      </c>
    </row>
    <row r="3" spans="1:8" x14ac:dyDescent="0.3">
      <c r="A3" s="12" t="s">
        <v>229</v>
      </c>
      <c r="B3" s="12">
        <v>2016</v>
      </c>
      <c r="C3" s="10" t="s">
        <v>92</v>
      </c>
      <c r="D3" s="12" t="s">
        <v>107</v>
      </c>
      <c r="E3" s="12" t="str">
        <f>CONCATENATE(Headings!A3," ",Headings!B3," ",Headings!C3," ",Headings!D3)</f>
        <v>March 2016 Unincorporated Assessed Value Forecast</v>
      </c>
      <c r="F3" s="12" t="str">
        <f t="shared" ref="F3:F46" si="0">H3</f>
        <v>Page 3</v>
      </c>
      <c r="G3" s="12" t="str">
        <f t="shared" ref="G3:G46" si="1">CONCATENATE(A3," ",B3," ",D3," ",H3)</f>
        <v>March 2016 Forecast Page 3</v>
      </c>
      <c r="H3" s="12" t="s">
        <v>79</v>
      </c>
    </row>
    <row r="4" spans="1:8" x14ac:dyDescent="0.3">
      <c r="A4" s="12" t="s">
        <v>229</v>
      </c>
      <c r="B4" s="12">
        <v>2016</v>
      </c>
      <c r="C4" s="10" t="s">
        <v>116</v>
      </c>
      <c r="D4" s="12" t="s">
        <v>107</v>
      </c>
      <c r="E4" s="12" t="str">
        <f>CONCATENATE(Headings!A4," ",Headings!B4," ",Headings!C4," ",Headings!D4)</f>
        <v>March 2016 Countywide New Construction Forecast</v>
      </c>
      <c r="F4" s="12" t="str">
        <f t="shared" si="0"/>
        <v>Page 4</v>
      </c>
      <c r="G4" s="12" t="str">
        <f t="shared" si="1"/>
        <v>March 2016 Forecast Page 4</v>
      </c>
      <c r="H4" s="12" t="s">
        <v>80</v>
      </c>
    </row>
    <row r="5" spans="1:8" x14ac:dyDescent="0.3">
      <c r="A5" s="12" t="s">
        <v>229</v>
      </c>
      <c r="B5" s="12">
        <v>2016</v>
      </c>
      <c r="C5" s="10" t="s">
        <v>91</v>
      </c>
      <c r="D5" s="12" t="s">
        <v>107</v>
      </c>
      <c r="E5" s="12" t="str">
        <f>CONCATENATE(Headings!A5," ",Headings!B5," ",Headings!C5," ",Headings!D5)</f>
        <v>March 2016 Unincorporated New Construction Forecast</v>
      </c>
      <c r="F5" s="12" t="str">
        <f t="shared" si="0"/>
        <v>Page 5</v>
      </c>
      <c r="G5" s="12" t="str">
        <f t="shared" si="1"/>
        <v>March 2016 Forecast Page 5</v>
      </c>
      <c r="H5" s="12" t="s">
        <v>81</v>
      </c>
    </row>
    <row r="6" spans="1:8" x14ac:dyDescent="0.3">
      <c r="A6" s="12" t="s">
        <v>229</v>
      </c>
      <c r="B6" s="12">
        <v>2016</v>
      </c>
      <c r="C6" s="10" t="s">
        <v>33</v>
      </c>
      <c r="D6" s="12" t="s">
        <v>107</v>
      </c>
      <c r="E6" s="12" t="str">
        <f>CONCATENATE(Headings!A6," ",Headings!B6," ",Headings!C6," ",Headings!D6)</f>
        <v>March 2016 King County Sales and Use Taxbase Forecast</v>
      </c>
      <c r="F6" s="12" t="str">
        <f t="shared" si="0"/>
        <v>Page 6</v>
      </c>
      <c r="G6" s="12" t="str">
        <f t="shared" si="1"/>
        <v>March 2016 Forecast Page 6</v>
      </c>
      <c r="H6" s="12" t="s">
        <v>18</v>
      </c>
    </row>
    <row r="7" spans="1:8" x14ac:dyDescent="0.3">
      <c r="A7" s="12" t="s">
        <v>229</v>
      </c>
      <c r="B7" s="12">
        <v>2016</v>
      </c>
      <c r="C7" s="10" t="s">
        <v>105</v>
      </c>
      <c r="D7" s="12" t="s">
        <v>107</v>
      </c>
      <c r="E7" s="12" t="str">
        <f>CONCATENATE(Headings!A7," ",Headings!B7," ",Headings!C7," ",Headings!D7)</f>
        <v>March 2016 Local and Option Sales Tax Forecast</v>
      </c>
      <c r="F7" s="12" t="str">
        <f t="shared" si="0"/>
        <v>Page 7</v>
      </c>
      <c r="G7" s="12" t="str">
        <f t="shared" si="1"/>
        <v>March 2016 Forecast Page 7</v>
      </c>
      <c r="H7" s="12" t="s">
        <v>142</v>
      </c>
    </row>
    <row r="8" spans="1:8" x14ac:dyDescent="0.3">
      <c r="A8" s="12" t="s">
        <v>229</v>
      </c>
      <c r="B8" s="12">
        <v>2016</v>
      </c>
      <c r="C8" s="10" t="s">
        <v>57</v>
      </c>
      <c r="D8" s="12" t="s">
        <v>107</v>
      </c>
      <c r="E8" s="12" t="str">
        <f>CONCATENATE(Headings!A8," ",Headings!B8," ",Headings!C8," ",Headings!D8)</f>
        <v>March 2016 Metro Transit Sales Tax Forecast</v>
      </c>
      <c r="F8" s="12" t="str">
        <f t="shared" si="0"/>
        <v>Page 8</v>
      </c>
      <c r="G8" s="12" t="str">
        <f t="shared" si="1"/>
        <v>March 2016 Forecast Page 8</v>
      </c>
      <c r="H8" s="12" t="s">
        <v>143</v>
      </c>
    </row>
    <row r="9" spans="1:8" x14ac:dyDescent="0.3">
      <c r="A9" s="12" t="s">
        <v>229</v>
      </c>
      <c r="B9" s="12">
        <v>2016</v>
      </c>
      <c r="C9" s="10" t="s">
        <v>43</v>
      </c>
      <c r="D9" s="12" t="s">
        <v>107</v>
      </c>
      <c r="E9" s="12" t="str">
        <f>CONCATENATE(Headings!A9," ",Headings!B9," ",Headings!C9," ",Headings!D9)</f>
        <v>March 2016 Mental Health Sales Tax Forecast</v>
      </c>
      <c r="F9" s="12" t="str">
        <f t="shared" si="0"/>
        <v>Page 9</v>
      </c>
      <c r="G9" s="12" t="str">
        <f t="shared" si="1"/>
        <v>March 2016 Forecast Page 9</v>
      </c>
      <c r="H9" s="12" t="s">
        <v>144</v>
      </c>
    </row>
    <row r="10" spans="1:8" x14ac:dyDescent="0.3">
      <c r="A10" s="12" t="s">
        <v>229</v>
      </c>
      <c r="B10" s="12">
        <v>2016</v>
      </c>
      <c r="C10" s="10" t="s">
        <v>104</v>
      </c>
      <c r="D10" s="12" t="s">
        <v>107</v>
      </c>
      <c r="E10" s="12" t="str">
        <f>CONCATENATE(Headings!A10," ",Headings!B10," ",Headings!C10," ",Headings!D10)</f>
        <v>March 2016 Criminal Justice Sales Tax Forecast</v>
      </c>
      <c r="F10" s="12" t="str">
        <f t="shared" si="0"/>
        <v>Page 10</v>
      </c>
      <c r="G10" s="12" t="str">
        <f t="shared" si="1"/>
        <v>March 2016 Forecast Page 10</v>
      </c>
      <c r="H10" s="12" t="s">
        <v>101</v>
      </c>
    </row>
    <row r="11" spans="1:8" x14ac:dyDescent="0.3">
      <c r="A11" s="12" t="s">
        <v>229</v>
      </c>
      <c r="B11" s="12">
        <v>2016</v>
      </c>
      <c r="C11" s="10" t="s">
        <v>120</v>
      </c>
      <c r="D11" s="12" t="s">
        <v>107</v>
      </c>
      <c r="E11" s="12" t="str">
        <f>CONCATENATE(Headings!A11," ",Headings!B11," ",Headings!C11," ",Headings!D11)</f>
        <v>March 2016 Hotel Sales Tax Forecast</v>
      </c>
      <c r="F11" s="12" t="str">
        <f t="shared" si="0"/>
        <v>Page 11</v>
      </c>
      <c r="G11" s="12" t="str">
        <f t="shared" si="1"/>
        <v>March 2016 Forecast Page 11</v>
      </c>
      <c r="H11" s="12" t="s">
        <v>86</v>
      </c>
    </row>
    <row r="12" spans="1:8" x14ac:dyDescent="0.3">
      <c r="A12" s="12" t="s">
        <v>229</v>
      </c>
      <c r="B12" s="12">
        <v>2016</v>
      </c>
      <c r="C12" s="10" t="s">
        <v>115</v>
      </c>
      <c r="D12" s="12" t="s">
        <v>107</v>
      </c>
      <c r="E12" s="12" t="str">
        <f>CONCATENATE(Headings!A12," ",Headings!B12," ",Headings!C12," ",Headings!D12)</f>
        <v>March 2016 Rental Car Sales Tax Forecast</v>
      </c>
      <c r="F12" s="12" t="str">
        <f t="shared" si="0"/>
        <v>Page 12</v>
      </c>
      <c r="G12" s="12" t="str">
        <f t="shared" si="1"/>
        <v>March 2016 Forecast Page 12</v>
      </c>
      <c r="H12" s="12" t="s">
        <v>87</v>
      </c>
    </row>
    <row r="13" spans="1:8" x14ac:dyDescent="0.3">
      <c r="A13" s="12" t="s">
        <v>229</v>
      </c>
      <c r="B13" s="12">
        <v>2016</v>
      </c>
      <c r="C13" s="10" t="s">
        <v>127</v>
      </c>
      <c r="D13" s="12" t="s">
        <v>107</v>
      </c>
      <c r="E13" s="12" t="str">
        <f>CONCATENATE(Headings!A13," ",Headings!B13," ",Headings!C13," ",Headings!D13)</f>
        <v>March 2016 Real Estate Excise Tax (REET 1) Forecast</v>
      </c>
      <c r="F13" s="12" t="str">
        <f t="shared" si="0"/>
        <v>Page 13</v>
      </c>
      <c r="G13" s="12" t="str">
        <f t="shared" si="1"/>
        <v>March 2016 Forecast Page 13</v>
      </c>
      <c r="H13" s="12" t="s">
        <v>88</v>
      </c>
    </row>
    <row r="14" spans="1:8" x14ac:dyDescent="0.3">
      <c r="A14" s="12" t="s">
        <v>229</v>
      </c>
      <c r="B14" s="12">
        <v>2016</v>
      </c>
      <c r="C14" s="10" t="s">
        <v>126</v>
      </c>
      <c r="D14" s="12" t="s">
        <v>107</v>
      </c>
      <c r="E14" s="12" t="str">
        <f>CONCATENATE(Headings!A14," ",Headings!B14," ",Headings!C14," ",Headings!D14)</f>
        <v>March 2016 Investment Pool Nominal Rate of Return Forecast</v>
      </c>
      <c r="F14" s="12" t="str">
        <f t="shared" si="0"/>
        <v>Page 14</v>
      </c>
      <c r="G14" s="12" t="str">
        <f t="shared" si="1"/>
        <v>March 2016 Forecast Page 14</v>
      </c>
      <c r="H14" s="12" t="s">
        <v>89</v>
      </c>
    </row>
    <row r="15" spans="1:8" x14ac:dyDescent="0.3">
      <c r="A15" s="12" t="s">
        <v>229</v>
      </c>
      <c r="B15" s="12">
        <v>2016</v>
      </c>
      <c r="C15" s="10" t="s">
        <v>69</v>
      </c>
      <c r="D15" s="12" t="s">
        <v>107</v>
      </c>
      <c r="E15" s="12" t="str">
        <f>CONCATENATE(Headings!A15," ",Headings!B15," ",Headings!C15," ",Headings!D15)</f>
        <v>March 2016 Investment Pool Real Rate of Return Forecast</v>
      </c>
      <c r="F15" s="12" t="str">
        <f t="shared" si="0"/>
        <v>Page 15</v>
      </c>
      <c r="G15" s="12" t="str">
        <f t="shared" si="1"/>
        <v>March 2016 Forecast Page 15</v>
      </c>
      <c r="H15" s="12" t="s">
        <v>90</v>
      </c>
    </row>
    <row r="16" spans="1:8" x14ac:dyDescent="0.3">
      <c r="A16" s="12" t="s">
        <v>229</v>
      </c>
      <c r="B16" s="12">
        <v>2016</v>
      </c>
      <c r="C16" s="10" t="s">
        <v>71</v>
      </c>
      <c r="D16" s="12" t="s">
        <v>107</v>
      </c>
      <c r="E16" s="12" t="str">
        <f>CONCATENATE(Headings!A16," ",Headings!B16," ",Headings!C16," ",Headings!D16)</f>
        <v>March 2016 National CPI-U Forecast</v>
      </c>
      <c r="F16" s="12" t="str">
        <f t="shared" si="0"/>
        <v>Page 16</v>
      </c>
      <c r="G16" s="12" t="str">
        <f t="shared" si="1"/>
        <v>March 2016 Forecast Page 16</v>
      </c>
      <c r="H16" s="12" t="s">
        <v>63</v>
      </c>
    </row>
    <row r="17" spans="1:8" x14ac:dyDescent="0.3">
      <c r="A17" s="12" t="s">
        <v>229</v>
      </c>
      <c r="B17" s="12">
        <v>2016</v>
      </c>
      <c r="C17" s="10" t="s">
        <v>11</v>
      </c>
      <c r="D17" s="12" t="s">
        <v>107</v>
      </c>
      <c r="E17" s="12" t="str">
        <f>CONCATENATE(Headings!A17," ",Headings!B17," ",Headings!C17," ",Headings!D17)</f>
        <v>March 2016 National CPI-W Forecast</v>
      </c>
      <c r="F17" s="12" t="str">
        <f t="shared" si="0"/>
        <v>Page 17</v>
      </c>
      <c r="G17" s="12" t="str">
        <f t="shared" si="1"/>
        <v>March 2016 Forecast Page 17</v>
      </c>
      <c r="H17" s="12" t="s">
        <v>64</v>
      </c>
    </row>
    <row r="18" spans="1:8" x14ac:dyDescent="0.3">
      <c r="A18" s="12" t="s">
        <v>229</v>
      </c>
      <c r="B18" s="12">
        <v>2016</v>
      </c>
      <c r="C18" s="10" t="s">
        <v>5</v>
      </c>
      <c r="D18" s="12" t="s">
        <v>107</v>
      </c>
      <c r="E18" s="12" t="str">
        <f>CONCATENATE(Headings!A18," ",Headings!B18," ",Headings!C18," ",Headings!D18)</f>
        <v>March 2016 Seattle Annual CPI-U Forecast</v>
      </c>
      <c r="F18" s="12" t="str">
        <f t="shared" si="0"/>
        <v>Page 18</v>
      </c>
      <c r="G18" s="12" t="str">
        <f t="shared" si="1"/>
        <v>March 2016 Forecast Page 18</v>
      </c>
      <c r="H18" s="12" t="s">
        <v>58</v>
      </c>
    </row>
    <row r="19" spans="1:8" x14ac:dyDescent="0.3">
      <c r="A19" s="12" t="s">
        <v>229</v>
      </c>
      <c r="B19" s="12">
        <v>2016</v>
      </c>
      <c r="C19" s="10" t="s">
        <v>207</v>
      </c>
      <c r="D19" s="12" t="s">
        <v>107</v>
      </c>
      <c r="E19" s="12" t="str">
        <f>CONCATENATE(Headings!A19," ",Headings!B19," ",Headings!C19," ",Headings!D19)</f>
        <v>March 2016 June-June Seattle CPI-W Forecast</v>
      </c>
      <c r="F19" s="12" t="str">
        <f t="shared" si="0"/>
        <v>Page 19</v>
      </c>
      <c r="G19" s="12" t="str">
        <f t="shared" si="1"/>
        <v>March 2016 Forecast Page 19</v>
      </c>
      <c r="H19" s="12" t="s">
        <v>59</v>
      </c>
    </row>
    <row r="20" spans="1:8" x14ac:dyDescent="0.3">
      <c r="A20" s="12" t="s">
        <v>229</v>
      </c>
      <c r="B20" s="12">
        <v>2016</v>
      </c>
      <c r="C20" s="10" t="s">
        <v>41</v>
      </c>
      <c r="D20" s="12" t="s">
        <v>107</v>
      </c>
      <c r="E20" s="12" t="str">
        <f>CONCATENATE(Headings!A20," ",Headings!B20," ",Headings!C20," ",Headings!D20)</f>
        <v>March 2016 Outyear COLA Comparison Forecast</v>
      </c>
      <c r="F20" s="12" t="str">
        <f t="shared" si="0"/>
        <v>Page 20</v>
      </c>
      <c r="G20" s="12" t="str">
        <f t="shared" si="1"/>
        <v>March 2016 Forecast Page 20</v>
      </c>
      <c r="H20" s="12" t="s">
        <v>60</v>
      </c>
    </row>
    <row r="21" spans="1:8" x14ac:dyDescent="0.3">
      <c r="A21" s="12" t="s">
        <v>229</v>
      </c>
      <c r="B21" s="12">
        <v>2016</v>
      </c>
      <c r="C21" s="10" t="s">
        <v>118</v>
      </c>
      <c r="D21" s="12" t="s">
        <v>107</v>
      </c>
      <c r="E21" s="12" t="str">
        <f>CONCATENATE(Headings!A21," ",Headings!B21," ",Headings!C21," ",Headings!D21)</f>
        <v>March 2016 Pharmaceuticals PPI Forecast</v>
      </c>
      <c r="F21" s="12" t="str">
        <f t="shared" si="0"/>
        <v>Page 21</v>
      </c>
      <c r="G21" s="12" t="str">
        <f t="shared" si="1"/>
        <v>March 2016 Forecast Page 21</v>
      </c>
      <c r="H21" s="12" t="s">
        <v>65</v>
      </c>
    </row>
    <row r="22" spans="1:8" x14ac:dyDescent="0.3">
      <c r="A22" s="12" t="s">
        <v>229</v>
      </c>
      <c r="B22" s="12">
        <v>2016</v>
      </c>
      <c r="C22" s="10" t="s">
        <v>119</v>
      </c>
      <c r="D22" s="12" t="s">
        <v>107</v>
      </c>
      <c r="E22" s="12" t="str">
        <f>CONCATENATE(Headings!A22," ",Headings!B22," ",Headings!C22," ",Headings!D22)</f>
        <v>March 2016 Transportation CPI Forecast</v>
      </c>
      <c r="F22" s="12" t="str">
        <f t="shared" si="0"/>
        <v>Page 22</v>
      </c>
      <c r="G22" s="12" t="str">
        <f t="shared" si="1"/>
        <v>March 2016 Forecast Page 22</v>
      </c>
      <c r="H22" s="12" t="s">
        <v>66</v>
      </c>
    </row>
    <row r="23" spans="1:8" x14ac:dyDescent="0.3">
      <c r="A23" s="12" t="s">
        <v>229</v>
      </c>
      <c r="B23" s="12">
        <v>2016</v>
      </c>
      <c r="C23" s="10" t="s">
        <v>12</v>
      </c>
      <c r="D23" s="12" t="s">
        <v>107</v>
      </c>
      <c r="E23" s="12" t="str">
        <f>CONCATENATE(Headings!A23," ",Headings!B23," ",Headings!C23," ",Headings!D23)</f>
        <v>March 2016 Retail Gas Forecast</v>
      </c>
      <c r="F23" s="12" t="str">
        <f t="shared" si="0"/>
        <v>Page 23</v>
      </c>
      <c r="G23" s="12" t="str">
        <f t="shared" si="1"/>
        <v>March 2016 Forecast Page 23</v>
      </c>
      <c r="H23" s="12" t="s">
        <v>154</v>
      </c>
    </row>
    <row r="24" spans="1:8" x14ac:dyDescent="0.3">
      <c r="A24" s="12" t="s">
        <v>229</v>
      </c>
      <c r="B24" s="12">
        <v>2016</v>
      </c>
      <c r="C24" s="10" t="s">
        <v>19</v>
      </c>
      <c r="D24" s="12" t="s">
        <v>107</v>
      </c>
      <c r="E24" s="12" t="str">
        <f>CONCATENATE(Headings!A24," ",Headings!B24," ",Headings!C24," ",Headings!D24)</f>
        <v>March 2016 Diesel and Gasoline Forecast</v>
      </c>
      <c r="F24" s="12" t="str">
        <f t="shared" si="0"/>
        <v>Page 24</v>
      </c>
      <c r="G24" s="12" t="str">
        <f t="shared" si="1"/>
        <v>March 2016 Forecast Page 24</v>
      </c>
      <c r="H24" s="12" t="s">
        <v>155</v>
      </c>
    </row>
    <row r="25" spans="1:8" x14ac:dyDescent="0.3">
      <c r="A25" s="12" t="s">
        <v>229</v>
      </c>
      <c r="B25" s="12">
        <v>2016</v>
      </c>
      <c r="C25" s="10" t="s">
        <v>7</v>
      </c>
      <c r="D25" s="12" t="s">
        <v>107</v>
      </c>
      <c r="E25" s="12" t="str">
        <f>CONCATENATE(Headings!A25," ",Headings!B25," ",Headings!C25," ",Headings!D25)</f>
        <v>March 2016 Recorded Documents Forecast</v>
      </c>
      <c r="F25" s="12" t="str">
        <f t="shared" si="0"/>
        <v>Page 25</v>
      </c>
      <c r="G25" s="12" t="str">
        <f t="shared" si="1"/>
        <v>March 2016 Forecast Page 25</v>
      </c>
      <c r="H25" s="12" t="s">
        <v>170</v>
      </c>
    </row>
    <row r="26" spans="1:8" x14ac:dyDescent="0.3">
      <c r="A26" s="12" t="s">
        <v>229</v>
      </c>
      <c r="B26" s="12">
        <v>2016</v>
      </c>
      <c r="C26" s="10" t="s">
        <v>158</v>
      </c>
      <c r="D26" s="12" t="s">
        <v>107</v>
      </c>
      <c r="E26" s="12" t="str">
        <f>CONCATENATE(Headings!A26," ",Headings!B26," ",Headings!C26," ",Headings!D26)</f>
        <v>March 2016 Gambling Tax Forecast</v>
      </c>
      <c r="F26" s="12" t="str">
        <f t="shared" si="0"/>
        <v>Page 26</v>
      </c>
      <c r="G26" s="12" t="str">
        <f t="shared" si="1"/>
        <v>March 2016 Forecast Page 26</v>
      </c>
      <c r="H26" s="12" t="s">
        <v>37</v>
      </c>
    </row>
    <row r="27" spans="1:8" x14ac:dyDescent="0.3">
      <c r="A27" s="12" t="s">
        <v>229</v>
      </c>
      <c r="B27" s="12">
        <v>2016</v>
      </c>
      <c r="C27" s="10" t="s">
        <v>159</v>
      </c>
      <c r="D27" s="12" t="s">
        <v>107</v>
      </c>
      <c r="E27" s="12" t="str">
        <f>CONCATENATE(Headings!A27," ",Headings!B27," ",Headings!C27," ",Headings!D27)</f>
        <v>March 2016 E-911 Tax Forecast</v>
      </c>
      <c r="F27" s="12" t="str">
        <f t="shared" si="0"/>
        <v>Page 27</v>
      </c>
      <c r="G27" s="12" t="str">
        <f t="shared" si="1"/>
        <v>March 2016 Forecast Page 27</v>
      </c>
      <c r="H27" s="12" t="s">
        <v>51</v>
      </c>
    </row>
    <row r="28" spans="1:8" x14ac:dyDescent="0.3">
      <c r="A28" s="12" t="s">
        <v>229</v>
      </c>
      <c r="B28" s="12">
        <v>2016</v>
      </c>
      <c r="C28" s="10" t="s">
        <v>204</v>
      </c>
      <c r="D28" s="12" t="s">
        <v>107</v>
      </c>
      <c r="E28" s="12" t="str">
        <f>CONCATENATE(Headings!A28," ",Headings!B28," ",Headings!C28," ",Headings!D28)</f>
        <v>March 2016 Property Tax Deliquencies Forecast</v>
      </c>
      <c r="F28" s="12" t="str">
        <f t="shared" si="0"/>
        <v>Page 28</v>
      </c>
      <c r="G28" s="12" t="str">
        <f>CONCATENATE(A28," ",B28," ",D28," ",H28)</f>
        <v>March 2016 Forecast Page 28</v>
      </c>
      <c r="H28" s="12" t="s">
        <v>52</v>
      </c>
    </row>
    <row r="29" spans="1:8" x14ac:dyDescent="0.3">
      <c r="A29" s="12" t="s">
        <v>229</v>
      </c>
      <c r="B29" s="12">
        <v>2016</v>
      </c>
      <c r="C29" s="10" t="s">
        <v>140</v>
      </c>
      <c r="D29" s="12" t="s">
        <v>107</v>
      </c>
      <c r="E29" s="12" t="str">
        <f>CONCATENATE(Headings!A29," ",Headings!B29," ",Headings!C29," ",Headings!D29)</f>
        <v>March 2016 Current Expense Property Tax Forecast</v>
      </c>
      <c r="F29" s="12" t="str">
        <f t="shared" si="0"/>
        <v>Page 29</v>
      </c>
      <c r="G29" s="12" t="str">
        <f t="shared" si="1"/>
        <v>March 2016 Forecast Page 29</v>
      </c>
      <c r="H29" s="12" t="s">
        <v>53</v>
      </c>
    </row>
    <row r="30" spans="1:8" x14ac:dyDescent="0.3">
      <c r="A30" s="12" t="s">
        <v>229</v>
      </c>
      <c r="B30" s="12">
        <v>2016</v>
      </c>
      <c r="C30" s="94" t="s">
        <v>180</v>
      </c>
      <c r="D30" s="12" t="s">
        <v>107</v>
      </c>
      <c r="E30" s="12" t="str">
        <f>CONCATENATE(Headings!A30," ",Headings!B30," ",Headings!C30," ",Headings!D30)</f>
        <v>March 2016 Dev. Disabilities &amp; Mental Health Property Tax Forecast</v>
      </c>
      <c r="F30" s="12" t="str">
        <f t="shared" si="0"/>
        <v>Page 30</v>
      </c>
      <c r="G30" s="12" t="str">
        <f t="shared" si="1"/>
        <v>March 2016 Forecast Page 30</v>
      </c>
      <c r="H30" s="12" t="s">
        <v>54</v>
      </c>
    </row>
    <row r="31" spans="1:8" x14ac:dyDescent="0.3">
      <c r="A31" s="12" t="s">
        <v>229</v>
      </c>
      <c r="B31" s="12">
        <v>2016</v>
      </c>
      <c r="C31" s="10" t="s">
        <v>26</v>
      </c>
      <c r="D31" s="12" t="s">
        <v>107</v>
      </c>
      <c r="E31" s="12" t="str">
        <f>CONCATENATE(Headings!A31," ",Headings!B31," ",Headings!C31," ",Headings!D31)</f>
        <v>March 2016 Veterans Aid Property Tax Forecast</v>
      </c>
      <c r="F31" s="12" t="str">
        <f t="shared" si="0"/>
        <v>Page 31</v>
      </c>
      <c r="G31" s="12" t="str">
        <f t="shared" si="1"/>
        <v>March 2016 Forecast Page 31</v>
      </c>
      <c r="H31" s="12" t="s">
        <v>55</v>
      </c>
    </row>
    <row r="32" spans="1:8" x14ac:dyDescent="0.3">
      <c r="A32" s="12" t="s">
        <v>229</v>
      </c>
      <c r="B32" s="12">
        <v>2016</v>
      </c>
      <c r="C32" s="44" t="s">
        <v>131</v>
      </c>
      <c r="D32" s="12" t="s">
        <v>107</v>
      </c>
      <c r="E32" s="12" t="str">
        <f>CONCATENATE(Headings!A32," ",Headings!B32," ",Headings!C32," ",Headings!D32)</f>
        <v>March 2016 Inter County River Improvement Property Tax Forecast</v>
      </c>
      <c r="F32" s="12" t="str">
        <f t="shared" si="0"/>
        <v>Page 32</v>
      </c>
      <c r="G32" s="12" t="str">
        <f t="shared" si="1"/>
        <v>March 2016 Forecast Page 32</v>
      </c>
      <c r="H32" s="12" t="s">
        <v>56</v>
      </c>
    </row>
    <row r="33" spans="1:8" x14ac:dyDescent="0.3">
      <c r="A33" s="12" t="s">
        <v>229</v>
      </c>
      <c r="B33" s="12">
        <v>2016</v>
      </c>
      <c r="C33" s="10" t="s">
        <v>29</v>
      </c>
      <c r="D33" s="12" t="s">
        <v>107</v>
      </c>
      <c r="E33" s="12" t="str">
        <f>CONCATENATE(Headings!A33," ",Headings!B33," ",Headings!C33," ",Headings!D33)</f>
        <v>March 2016 AFIS Lid Lift Forecast</v>
      </c>
      <c r="F33" s="12" t="str">
        <f t="shared" si="0"/>
        <v>Page 33</v>
      </c>
      <c r="G33" s="12" t="str">
        <f t="shared" si="1"/>
        <v>March 2016 Forecast Page 33</v>
      </c>
      <c r="H33" s="12" t="s">
        <v>165</v>
      </c>
    </row>
    <row r="34" spans="1:8" x14ac:dyDescent="0.3">
      <c r="A34" s="12" t="s">
        <v>229</v>
      </c>
      <c r="B34" s="12">
        <v>2016</v>
      </c>
      <c r="C34" s="10" t="s">
        <v>157</v>
      </c>
      <c r="D34" s="12" t="s">
        <v>107</v>
      </c>
      <c r="E34" s="12" t="str">
        <f>CONCATENATE(Headings!A34," ",Headings!B34," ",Headings!C34," ",Headings!D34)</f>
        <v>March 2016 Parks Lid Lift Forecast</v>
      </c>
      <c r="F34" s="12" t="str">
        <f t="shared" si="0"/>
        <v>Page 34</v>
      </c>
      <c r="G34" s="12" t="str">
        <f t="shared" si="1"/>
        <v>March 2016 Forecast Page 34</v>
      </c>
      <c r="H34" s="12" t="s">
        <v>166</v>
      </c>
    </row>
    <row r="35" spans="1:8" x14ac:dyDescent="0.3">
      <c r="A35" s="12" t="s">
        <v>229</v>
      </c>
      <c r="B35" s="12">
        <v>2016</v>
      </c>
      <c r="C35" s="10" t="s">
        <v>30</v>
      </c>
      <c r="D35" s="12" t="s">
        <v>107</v>
      </c>
      <c r="E35" s="12" t="str">
        <f>CONCATENATE(Headings!A35," ",Headings!B35," ",Headings!C35," ",Headings!D35)</f>
        <v>March 2016 Children and Family Justice Center Lid Lift Forecast</v>
      </c>
      <c r="F35" s="12" t="str">
        <f t="shared" si="0"/>
        <v>Page 35</v>
      </c>
      <c r="G35" s="12" t="str">
        <f t="shared" si="1"/>
        <v>March 2016 Forecast Page 35</v>
      </c>
      <c r="H35" s="12" t="s">
        <v>135</v>
      </c>
    </row>
    <row r="36" spans="1:8" x14ac:dyDescent="0.3">
      <c r="A36" s="12" t="s">
        <v>229</v>
      </c>
      <c r="B36" s="12">
        <v>2016</v>
      </c>
      <c r="C36" s="10" t="s">
        <v>45</v>
      </c>
      <c r="D36" s="12" t="s">
        <v>107</v>
      </c>
      <c r="E36" s="12" t="str">
        <f>CONCATENATE(Headings!A36," ",Headings!B36," ",Headings!C36," ",Headings!D36)</f>
        <v>March 2016 Veterans and Human Services Lid Lift Forecast</v>
      </c>
      <c r="F36" s="12" t="str">
        <f t="shared" si="0"/>
        <v>Page 36</v>
      </c>
      <c r="G36" s="12" t="str">
        <f t="shared" si="1"/>
        <v>March 2016 Forecast Page 36</v>
      </c>
      <c r="H36" s="12" t="s">
        <v>136</v>
      </c>
    </row>
    <row r="37" spans="1:8" x14ac:dyDescent="0.3">
      <c r="A37" s="12" t="s">
        <v>229</v>
      </c>
      <c r="B37" s="12">
        <v>2016</v>
      </c>
      <c r="C37" s="10" t="s">
        <v>202</v>
      </c>
      <c r="D37" s="12" t="s">
        <v>107</v>
      </c>
      <c r="E37" s="12" t="str">
        <f>CONCATENATE(Headings!A37," ",Headings!B37," ",Headings!C37," ",Headings!D37)</f>
        <v>March 2016 PSERN Forecast</v>
      </c>
      <c r="F37" s="12" t="str">
        <f t="shared" si="0"/>
        <v>Page 37</v>
      </c>
      <c r="G37" s="12" t="str">
        <f t="shared" si="1"/>
        <v>March 2016 Forecast Page 37</v>
      </c>
      <c r="H37" s="12" t="s">
        <v>0</v>
      </c>
    </row>
    <row r="38" spans="1:8" x14ac:dyDescent="0.3">
      <c r="A38" s="12" t="s">
        <v>229</v>
      </c>
      <c r="B38" s="12">
        <v>2016</v>
      </c>
      <c r="C38" s="10" t="s">
        <v>232</v>
      </c>
      <c r="D38" s="12" t="s">
        <v>107</v>
      </c>
      <c r="E38" s="12" t="str">
        <f>CONCATENATE(Headings!A38," ",Headings!B38," ",Headings!C38," ",Headings!D38)</f>
        <v>March 2016 Best Start For Kids Forecast</v>
      </c>
      <c r="F38" s="12" t="str">
        <f t="shared" si="0"/>
        <v>Page 38</v>
      </c>
      <c r="G38" s="12" t="str">
        <f t="shared" si="1"/>
        <v>March 2016 Forecast Page 38</v>
      </c>
      <c r="H38" s="12" t="s">
        <v>1</v>
      </c>
    </row>
    <row r="39" spans="1:8" x14ac:dyDescent="0.3">
      <c r="A39" s="12" t="s">
        <v>229</v>
      </c>
      <c r="B39" s="12">
        <v>2016</v>
      </c>
      <c r="C39" s="10" t="s">
        <v>61</v>
      </c>
      <c r="D39" s="12" t="s">
        <v>107</v>
      </c>
      <c r="E39" s="12" t="str">
        <f>CONCATENATE(Headings!A39," ",Headings!B39," ",Headings!C39," ",Headings!D39)</f>
        <v>March 2016 Emergency Medical Services (EMS) Property Tax Forecast</v>
      </c>
      <c r="F39" s="12" t="str">
        <f t="shared" si="0"/>
        <v>Page 39</v>
      </c>
      <c r="G39" s="12" t="str">
        <f t="shared" si="1"/>
        <v>March 2016 Forecast Page 39</v>
      </c>
      <c r="H39" s="12" t="s">
        <v>2</v>
      </c>
    </row>
    <row r="40" spans="1:8" x14ac:dyDescent="0.3">
      <c r="A40" s="12" t="s">
        <v>229</v>
      </c>
      <c r="B40" s="12">
        <v>2016</v>
      </c>
      <c r="C40" s="10" t="s">
        <v>82</v>
      </c>
      <c r="D40" s="12" t="s">
        <v>107</v>
      </c>
      <c r="E40" s="12" t="str">
        <f>CONCATENATE(Headings!A40," ",Headings!B40," ",Headings!C40," ",Headings!D40)</f>
        <v>March 2016 Conservation Futures Property Tax Forecast</v>
      </c>
      <c r="F40" s="12" t="str">
        <f t="shared" si="0"/>
        <v>Page 40</v>
      </c>
      <c r="G40" s="12" t="str">
        <f t="shared" si="1"/>
        <v>March 2016 Forecast Page 40</v>
      </c>
      <c r="H40" s="12" t="s">
        <v>3</v>
      </c>
    </row>
    <row r="41" spans="1:8" x14ac:dyDescent="0.3">
      <c r="A41" s="12" t="s">
        <v>229</v>
      </c>
      <c r="B41" s="12">
        <v>2016</v>
      </c>
      <c r="C41" s="10" t="s">
        <v>28</v>
      </c>
      <c r="D41" s="12" t="s">
        <v>107</v>
      </c>
      <c r="E41" s="12" t="str">
        <f>CONCATENATE(Headings!A41," ",Headings!B41," ",Headings!C41," ",Headings!D41)</f>
        <v>March 2016 Unincorporated Area/Roads Property Tax Levy Forecast</v>
      </c>
      <c r="F41" s="12" t="str">
        <f t="shared" si="0"/>
        <v>Page 41</v>
      </c>
      <c r="G41" s="12" t="str">
        <f>CONCATENATE(A41," ",B41," ",D41," ",H41)</f>
        <v>March 2016 Forecast Page 41</v>
      </c>
      <c r="H41" s="12" t="s">
        <v>124</v>
      </c>
    </row>
    <row r="42" spans="1:8" x14ac:dyDescent="0.3">
      <c r="A42" s="12" t="s">
        <v>229</v>
      </c>
      <c r="B42" s="12">
        <v>2016</v>
      </c>
      <c r="C42" s="10"/>
      <c r="F42" s="12" t="str">
        <f>H42</f>
        <v>Page 42</v>
      </c>
      <c r="G42" s="12" t="str">
        <f>CONCATENATE(A42," ",B42," ",D42," ",H42)</f>
        <v>March 2016  Page 42</v>
      </c>
      <c r="H42" s="12" t="s">
        <v>160</v>
      </c>
    </row>
    <row r="43" spans="1:8" x14ac:dyDescent="0.3">
      <c r="A43" s="12" t="s">
        <v>229</v>
      </c>
      <c r="B43" s="12">
        <v>2016</v>
      </c>
      <c r="C43" s="10" t="s">
        <v>83</v>
      </c>
      <c r="D43" s="12" t="s">
        <v>107</v>
      </c>
      <c r="E43" s="12" t="str">
        <f>CONCATENATE(Headings!A43," ",Headings!B43," ",Headings!C43," ",Headings!D43)</f>
        <v>March 2016 Flood District Property Tax Forecast</v>
      </c>
      <c r="F43" s="12" t="str">
        <f t="shared" si="0"/>
        <v>Page 43</v>
      </c>
      <c r="G43" s="12" t="str">
        <f t="shared" si="1"/>
        <v>March 2016 Forecast Page 43</v>
      </c>
      <c r="H43" s="12" t="s">
        <v>137</v>
      </c>
    </row>
    <row r="44" spans="1:8" x14ac:dyDescent="0.3">
      <c r="A44" s="12" t="s">
        <v>229</v>
      </c>
      <c r="B44" s="12">
        <v>2016</v>
      </c>
      <c r="C44" s="10" t="s">
        <v>84</v>
      </c>
      <c r="D44" s="12" t="s">
        <v>107</v>
      </c>
      <c r="E44" s="12" t="str">
        <f>CONCATENATE(Headings!A44," ",Headings!B44," ",Headings!C44," ",Headings!D44)</f>
        <v>March 2016 Ferry District Property Tax Forecast</v>
      </c>
      <c r="F44" s="12" t="str">
        <f t="shared" si="0"/>
        <v>Page 44</v>
      </c>
      <c r="G44" s="12" t="str">
        <f t="shared" si="1"/>
        <v>March 2016 Forecast Page 44</v>
      </c>
      <c r="H44" s="12" t="s">
        <v>203</v>
      </c>
    </row>
    <row r="45" spans="1:8" x14ac:dyDescent="0.3">
      <c r="A45" s="12" t="s">
        <v>229</v>
      </c>
      <c r="B45" s="12">
        <v>2016</v>
      </c>
      <c r="C45" s="10" t="s">
        <v>27</v>
      </c>
      <c r="D45" s="12" t="s">
        <v>107</v>
      </c>
      <c r="E45" s="12" t="str">
        <f>CONCATENATE(Headings!A45," ",Headings!B45," ",Headings!C45," ",Headings!D45)</f>
        <v>March 2016 Transit Property Tax Forecast</v>
      </c>
      <c r="F45" s="12" t="str">
        <f t="shared" si="0"/>
        <v>Page 45</v>
      </c>
      <c r="G45" s="12" t="str">
        <f t="shared" si="1"/>
        <v>March 2016 Forecast Page 45</v>
      </c>
      <c r="H45" s="12" t="s">
        <v>209</v>
      </c>
    </row>
    <row r="46" spans="1:8" x14ac:dyDescent="0.3">
      <c r="A46" s="12" t="s">
        <v>229</v>
      </c>
      <c r="B46" s="12">
        <v>2016</v>
      </c>
      <c r="C46" s="10" t="s">
        <v>74</v>
      </c>
      <c r="D46" s="12" t="s">
        <v>107</v>
      </c>
      <c r="E46" s="12" t="str">
        <f>CONCATENATE(Headings!A46," ",Headings!B46," ",Headings!C46," ",Headings!D46)</f>
        <v>March 2016 UTGO Bond Property Tax Forecast</v>
      </c>
      <c r="F46" s="12" t="str">
        <f t="shared" si="0"/>
        <v>Page 46</v>
      </c>
      <c r="G46" s="12" t="str">
        <f t="shared" si="1"/>
        <v>March 2016 Forecast Page 46</v>
      </c>
      <c r="H46" s="12" t="s">
        <v>213</v>
      </c>
    </row>
    <row r="48" spans="1:8" x14ac:dyDescent="0.3">
      <c r="C48" s="10"/>
    </row>
    <row r="49" spans="3:6" x14ac:dyDescent="0.3">
      <c r="C49" s="10"/>
    </row>
    <row r="50" spans="3:6" x14ac:dyDescent="0.3">
      <c r="C50" s="10"/>
      <c r="E50" s="12" t="s">
        <v>225</v>
      </c>
      <c r="F50" s="12" t="s">
        <v>226</v>
      </c>
    </row>
    <row r="51" spans="3:6" x14ac:dyDescent="0.3">
      <c r="F51" s="12" t="s">
        <v>227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89" t="str">
        <f>Headings!E5</f>
        <v>March 2016 Unincorporated New Construction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ht="66" customHeight="1" x14ac:dyDescent="0.3">
      <c r="A4" s="23" t="s">
        <v>129</v>
      </c>
      <c r="B4" s="41" t="s">
        <v>98</v>
      </c>
      <c r="C4" s="41" t="s">
        <v>39</v>
      </c>
      <c r="D4" s="31" t="str">
        <f>Headings!E50</f>
        <v>% Change from September 2015 Forecast</v>
      </c>
      <c r="E4" s="45" t="str">
        <f>Headings!F50</f>
        <v>$ Change from September 2015 Forecast</v>
      </c>
    </row>
    <row r="5" spans="1:5" s="66" customFormat="1" ht="18" customHeight="1" x14ac:dyDescent="0.25">
      <c r="A5" s="49">
        <v>2006</v>
      </c>
      <c r="B5" s="50">
        <v>898303083</v>
      </c>
      <c r="C5" s="100" t="s">
        <v>96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1051911167</v>
      </c>
      <c r="C6" s="56">
        <v>0.17099805946007196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938271172</v>
      </c>
      <c r="C7" s="56">
        <v>-0.10803193136935296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821583000</v>
      </c>
      <c r="C8" s="56">
        <v>-0.12436508280572001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304665097</v>
      </c>
      <c r="C9" s="56">
        <v>-0.62917307563569347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267511475.00000003</v>
      </c>
      <c r="C10" s="56">
        <v>-0.1219490593633703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180324673</v>
      </c>
      <c r="C11" s="56">
        <v>-0.32591798912551329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198251903</v>
      </c>
      <c r="C12" s="57">
        <v>9.9416400993556753E-2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299208000</v>
      </c>
      <c r="C13" s="56">
        <v>0.50923141454031851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251120765</v>
      </c>
      <c r="C14" s="56">
        <v>-0.16071507112109307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311033282</v>
      </c>
      <c r="C15" s="61">
        <v>0.23858049731570397</v>
      </c>
      <c r="D15" s="72">
        <v>4.2780901966524842E-2</v>
      </c>
      <c r="E15" s="103">
        <v>12760383.624666393</v>
      </c>
    </row>
    <row r="16" spans="1:5" s="66" customFormat="1" ht="18" customHeight="1" thickTop="1" x14ac:dyDescent="0.25">
      <c r="A16" s="54">
        <v>2017</v>
      </c>
      <c r="B16" s="55">
        <v>333177466.95428801</v>
      </c>
      <c r="C16" s="56">
        <v>7.1195547987330743E-2</v>
      </c>
      <c r="D16" s="57">
        <v>7.8441074568003533E-2</v>
      </c>
      <c r="E16" s="58">
        <v>24233867.891399443</v>
      </c>
    </row>
    <row r="17" spans="1:5" s="66" customFormat="1" ht="18" customHeight="1" x14ac:dyDescent="0.25">
      <c r="A17" s="54">
        <v>2018</v>
      </c>
      <c r="B17" s="55">
        <v>346426808.61491901</v>
      </c>
      <c r="C17" s="56">
        <v>3.9766619819007198E-2</v>
      </c>
      <c r="D17" s="57">
        <v>9.2841848084236345E-2</v>
      </c>
      <c r="E17" s="58">
        <v>29430521.162888348</v>
      </c>
    </row>
    <row r="18" spans="1:5" s="66" customFormat="1" ht="18" customHeight="1" x14ac:dyDescent="0.25">
      <c r="A18" s="54">
        <v>2019</v>
      </c>
      <c r="B18" s="55">
        <v>348584428.93205297</v>
      </c>
      <c r="C18" s="56">
        <v>6.2282140512177619E-3</v>
      </c>
      <c r="D18" s="57">
        <v>0.14182937022766695</v>
      </c>
      <c r="E18" s="58">
        <v>43298509.668521106</v>
      </c>
    </row>
    <row r="19" spans="1:5" s="66" customFormat="1" ht="18" customHeight="1" x14ac:dyDescent="0.25">
      <c r="A19" s="54">
        <v>2020</v>
      </c>
      <c r="B19" s="55">
        <v>350030884.81465018</v>
      </c>
      <c r="C19" s="56">
        <v>4.1495137548990257E-3</v>
      </c>
      <c r="D19" s="57">
        <v>0.17205091846165432</v>
      </c>
      <c r="E19" s="58">
        <v>51382695.302479208</v>
      </c>
    </row>
    <row r="20" spans="1:5" s="66" customFormat="1" ht="18" customHeight="1" x14ac:dyDescent="0.25">
      <c r="A20" s="54">
        <v>2021</v>
      </c>
      <c r="B20" s="55">
        <v>311380616.66848898</v>
      </c>
      <c r="C20" s="56">
        <v>-0.11041959387848721</v>
      </c>
      <c r="D20" s="57">
        <v>7.2316025420959829E-3</v>
      </c>
      <c r="E20" s="58">
        <v>2235613.7887017727</v>
      </c>
    </row>
    <row r="21" spans="1:5" s="66" customFormat="1" ht="18" customHeight="1" x14ac:dyDescent="0.25">
      <c r="A21" s="54">
        <v>2022</v>
      </c>
      <c r="B21" s="55">
        <v>333655443.38879508</v>
      </c>
      <c r="C21" s="56">
        <v>7.1535688247483131E-2</v>
      </c>
      <c r="D21" s="57">
        <v>6.4756646780535609E-2</v>
      </c>
      <c r="E21" s="58">
        <v>20292343.569079041</v>
      </c>
    </row>
    <row r="22" spans="1:5" s="66" customFormat="1" ht="18" customHeight="1" x14ac:dyDescent="0.25">
      <c r="A22" s="54">
        <v>2023</v>
      </c>
      <c r="B22" s="55">
        <v>347031514.88181168</v>
      </c>
      <c r="C22" s="56">
        <v>4.0089474810186099E-2</v>
      </c>
      <c r="D22" s="57">
        <v>6.2915459248144234E-2</v>
      </c>
      <c r="E22" s="58">
        <v>20541282.886046708</v>
      </c>
    </row>
    <row r="23" spans="1:5" s="66" customFormat="1" ht="18" customHeight="1" x14ac:dyDescent="0.25">
      <c r="A23" s="54">
        <v>2024</v>
      </c>
      <c r="B23" s="55">
        <v>360521362.88633794</v>
      </c>
      <c r="C23" s="56">
        <v>3.887211226081444E-2</v>
      </c>
      <c r="D23" s="57">
        <v>6.7503515811012438E-2</v>
      </c>
      <c r="E23" s="58">
        <v>22797545.075358927</v>
      </c>
    </row>
    <row r="24" spans="1:5" ht="18" customHeight="1" x14ac:dyDescent="0.3">
      <c r="A24" s="54">
        <v>2025</v>
      </c>
      <c r="B24" s="55">
        <v>375190476.31380981</v>
      </c>
      <c r="C24" s="56">
        <v>4.0688610821924209E-2</v>
      </c>
      <c r="D24" s="101" t="s">
        <v>233</v>
      </c>
      <c r="E24" s="102" t="s">
        <v>233</v>
      </c>
    </row>
    <row r="25" spans="1:5" s="143" customFormat="1" ht="21.75" customHeight="1" x14ac:dyDescent="0.3">
      <c r="A25" s="32" t="s">
        <v>4</v>
      </c>
      <c r="B25" s="3"/>
      <c r="C25" s="3"/>
    </row>
    <row r="26" spans="1:5" ht="21.75" customHeight="1" x14ac:dyDescent="0.3">
      <c r="A26" s="177" t="s">
        <v>133</v>
      </c>
      <c r="B26" s="3"/>
      <c r="C26" s="3"/>
    </row>
    <row r="27" spans="1:5" ht="21.75" customHeight="1" x14ac:dyDescent="0.3">
      <c r="A27" s="178" t="s">
        <v>250</v>
      </c>
      <c r="B27" s="3"/>
      <c r="C27" s="3"/>
    </row>
    <row r="28" spans="1:5" ht="21.75" customHeight="1" x14ac:dyDescent="0.3">
      <c r="A28" s="176"/>
      <c r="B28" s="3"/>
      <c r="C28" s="3"/>
    </row>
    <row r="29" spans="1:5" ht="21.75" customHeight="1" x14ac:dyDescent="0.3">
      <c r="A29" s="179"/>
      <c r="B29" s="3"/>
      <c r="C29" s="3"/>
    </row>
    <row r="30" spans="1:5" ht="21.75" customHeight="1" x14ac:dyDescent="0.3">
      <c r="A30" s="182" t="str">
        <f>Headings!F5</f>
        <v>Page 5</v>
      </c>
      <c r="B30" s="190"/>
      <c r="C30" s="190"/>
      <c r="D30" s="190"/>
      <c r="E30" s="183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89" t="str">
        <f>Headings!E6</f>
        <v>March 2016 King County Sales and Use Taxbase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ht="66" customHeight="1" x14ac:dyDescent="0.3">
      <c r="A4" s="23" t="s">
        <v>129</v>
      </c>
      <c r="B4" s="41" t="s">
        <v>98</v>
      </c>
      <c r="C4" s="41" t="s">
        <v>39</v>
      </c>
      <c r="D4" s="31" t="str">
        <f>Headings!E50</f>
        <v>% Change from September 2015 Forecast</v>
      </c>
      <c r="E4" s="45" t="str">
        <f>Headings!F50</f>
        <v>$ Change from September 2015 Forecast</v>
      </c>
    </row>
    <row r="5" spans="1:5" s="66" customFormat="1" ht="18" customHeight="1" x14ac:dyDescent="0.25">
      <c r="A5" s="49">
        <v>2006</v>
      </c>
      <c r="B5" s="50">
        <v>45401665730</v>
      </c>
      <c r="C5" s="100" t="s">
        <v>96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49268622240</v>
      </c>
      <c r="C6" s="56">
        <v>8.5172128551328274E-2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47440908710</v>
      </c>
      <c r="C7" s="56">
        <v>-3.7096907664613488E-2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40783082660</v>
      </c>
      <c r="C8" s="56">
        <v>-0.14033934490374989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40506885020</v>
      </c>
      <c r="C9" s="56">
        <v>-6.772358095208264E-3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42349096619</v>
      </c>
      <c r="C10" s="56">
        <v>4.5478974699990404E-2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45178847087</v>
      </c>
      <c r="C11" s="56">
        <v>6.6819618218973531E-2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48553937855.999901</v>
      </c>
      <c r="C12" s="57">
        <v>7.4705110612950154E-2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52335343480</v>
      </c>
      <c r="C13" s="56">
        <v>7.788051373330207E-2</v>
      </c>
      <c r="D13" s="57">
        <v>0</v>
      </c>
      <c r="E13" s="58">
        <v>0</v>
      </c>
    </row>
    <row r="14" spans="1:5" s="75" customFormat="1" ht="18" customHeight="1" thickBot="1" x14ac:dyDescent="0.3">
      <c r="A14" s="54">
        <v>2015</v>
      </c>
      <c r="B14" s="55">
        <v>57649999999.999901</v>
      </c>
      <c r="C14" s="56">
        <v>0.10155004565950554</v>
      </c>
      <c r="D14" s="57">
        <v>8.1416293792178074E-3</v>
      </c>
      <c r="E14" s="58">
        <v>465574399.50270081</v>
      </c>
    </row>
    <row r="15" spans="1:5" s="75" customFormat="1" ht="18" customHeight="1" thickTop="1" x14ac:dyDescent="0.25">
      <c r="A15" s="69">
        <v>2016</v>
      </c>
      <c r="B15" s="70">
        <v>61415755193.313896</v>
      </c>
      <c r="C15" s="71">
        <v>6.5320992078300222E-2</v>
      </c>
      <c r="D15" s="67">
        <v>2.8074546649520027E-2</v>
      </c>
      <c r="E15" s="63">
        <v>1677134688.1501923</v>
      </c>
    </row>
    <row r="16" spans="1:5" s="66" customFormat="1" ht="18" customHeight="1" x14ac:dyDescent="0.25">
      <c r="A16" s="54">
        <v>2017</v>
      </c>
      <c r="B16" s="55">
        <v>63836660251.075005</v>
      </c>
      <c r="C16" s="56">
        <v>3.9418306428716798E-2</v>
      </c>
      <c r="D16" s="57">
        <v>4.1199973393083011E-2</v>
      </c>
      <c r="E16" s="58">
        <v>2525997667.1692047</v>
      </c>
    </row>
    <row r="17" spans="1:5" s="66" customFormat="1" ht="18" customHeight="1" x14ac:dyDescent="0.25">
      <c r="A17" s="54">
        <v>2018</v>
      </c>
      <c r="B17" s="55">
        <v>65937144226.3722</v>
      </c>
      <c r="C17" s="56">
        <v>3.2904039262640294E-2</v>
      </c>
      <c r="D17" s="57">
        <v>3.8380325315860997E-2</v>
      </c>
      <c r="E17" s="58">
        <v>2437150419.8494949</v>
      </c>
    </row>
    <row r="18" spans="1:5" s="66" customFormat="1" ht="18" customHeight="1" x14ac:dyDescent="0.25">
      <c r="A18" s="54">
        <v>2019</v>
      </c>
      <c r="B18" s="55">
        <v>68523911669.080696</v>
      </c>
      <c r="C18" s="56">
        <v>3.9230807962014946E-2</v>
      </c>
      <c r="D18" s="57">
        <v>3.7694009283852914E-2</v>
      </c>
      <c r="E18" s="58">
        <v>2489116193.7060928</v>
      </c>
    </row>
    <row r="19" spans="1:5" s="66" customFormat="1" ht="18" customHeight="1" x14ac:dyDescent="0.25">
      <c r="A19" s="54">
        <v>2020</v>
      </c>
      <c r="B19" s="55">
        <v>71251809072.846802</v>
      </c>
      <c r="C19" s="56">
        <v>3.9809423270227295E-2</v>
      </c>
      <c r="D19" s="57">
        <v>3.8958826159232185E-2</v>
      </c>
      <c r="E19" s="58">
        <v>2671796777.0307083</v>
      </c>
    </row>
    <row r="20" spans="1:5" s="66" customFormat="1" ht="18" customHeight="1" x14ac:dyDescent="0.25">
      <c r="A20" s="54">
        <v>2021</v>
      </c>
      <c r="B20" s="55">
        <v>73994728012.373199</v>
      </c>
      <c r="C20" s="56">
        <v>3.8496130487326585E-2</v>
      </c>
      <c r="D20" s="57">
        <v>3.9072436719594483E-2</v>
      </c>
      <c r="E20" s="58">
        <v>2782437706.6286011</v>
      </c>
    </row>
    <row r="21" spans="1:5" s="66" customFormat="1" ht="18" customHeight="1" x14ac:dyDescent="0.25">
      <c r="A21" s="54">
        <v>2022</v>
      </c>
      <c r="B21" s="55">
        <v>76787655132.262405</v>
      </c>
      <c r="C21" s="56">
        <v>3.7744947443041799E-2</v>
      </c>
      <c r="D21" s="57">
        <v>4.1268272668232742E-2</v>
      </c>
      <c r="E21" s="58">
        <v>3043302069.9192047</v>
      </c>
    </row>
    <row r="22" spans="1:5" s="66" customFormat="1" ht="18" customHeight="1" x14ac:dyDescent="0.25">
      <c r="A22" s="54">
        <v>2023</v>
      </c>
      <c r="B22" s="55">
        <v>79860239748.987595</v>
      </c>
      <c r="C22" s="56">
        <v>4.0014044073006794E-2</v>
      </c>
      <c r="D22" s="57">
        <v>4.5126887266388582E-2</v>
      </c>
      <c r="E22" s="58">
        <v>3448235884.204895</v>
      </c>
    </row>
    <row r="23" spans="1:5" s="66" customFormat="1" ht="18" customHeight="1" x14ac:dyDescent="0.25">
      <c r="A23" s="54">
        <v>2024</v>
      </c>
      <c r="B23" s="55">
        <v>83008512444.722107</v>
      </c>
      <c r="C23" s="56">
        <v>3.9422279542736138E-2</v>
      </c>
      <c r="D23" s="57">
        <v>4.7477826897375897E-2</v>
      </c>
      <c r="E23" s="58">
        <v>3762431703.7169189</v>
      </c>
    </row>
    <row r="24" spans="1:5" s="66" customFormat="1" ht="18" customHeight="1" x14ac:dyDescent="0.25">
      <c r="A24" s="54">
        <v>2025</v>
      </c>
      <c r="B24" s="55">
        <v>86231417806.886002</v>
      </c>
      <c r="C24" s="56">
        <v>3.8826203087425792E-2</v>
      </c>
      <c r="D24" s="101" t="s">
        <v>233</v>
      </c>
      <c r="E24" s="102" t="s">
        <v>233</v>
      </c>
    </row>
    <row r="25" spans="1:5" ht="21.75" customHeight="1" x14ac:dyDescent="0.3">
      <c r="A25" s="32" t="s">
        <v>4</v>
      </c>
      <c r="B25" s="40"/>
      <c r="C25" s="5"/>
      <c r="D25" s="5"/>
    </row>
    <row r="26" spans="1:5" ht="21.75" customHeight="1" x14ac:dyDescent="0.3">
      <c r="A26" s="180" t="s">
        <v>177</v>
      </c>
      <c r="B26" s="40"/>
      <c r="C26" s="5"/>
      <c r="D26" s="5"/>
    </row>
    <row r="27" spans="1:5" ht="21.75" customHeight="1" x14ac:dyDescent="0.3">
      <c r="A27" s="178" t="s">
        <v>251</v>
      </c>
      <c r="B27" s="3"/>
      <c r="C27" s="3"/>
    </row>
    <row r="28" spans="1:5" ht="21.75" customHeight="1" x14ac:dyDescent="0.3">
      <c r="A28" s="178"/>
      <c r="B28" s="3"/>
      <c r="C28" s="3"/>
    </row>
    <row r="29" spans="1:5" ht="21.75" customHeight="1" x14ac:dyDescent="0.3">
      <c r="A29" s="176"/>
    </row>
    <row r="30" spans="1:5" ht="21.75" customHeight="1" x14ac:dyDescent="0.3">
      <c r="A30" s="182" t="str">
        <f>Headings!F6</f>
        <v>Page 6</v>
      </c>
      <c r="B30" s="190"/>
      <c r="C30" s="190"/>
      <c r="D30" s="190"/>
      <c r="E30" s="183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89" t="str">
        <f>Headings!E7</f>
        <v>March 2016 Local and Option Sales Tax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ht="66" customHeight="1" x14ac:dyDescent="0.3">
      <c r="A4" s="23" t="s">
        <v>129</v>
      </c>
      <c r="B4" s="41" t="s">
        <v>98</v>
      </c>
      <c r="C4" s="41" t="s">
        <v>39</v>
      </c>
      <c r="D4" s="31" t="str">
        <f>Headings!E50</f>
        <v>% Change from September 2015 Forecast</v>
      </c>
      <c r="E4" s="45" t="str">
        <f>Headings!F50</f>
        <v>$ Change from September 2015 Forecast</v>
      </c>
    </row>
    <row r="5" spans="1:5" s="66" customFormat="1" ht="18" customHeight="1" x14ac:dyDescent="0.25">
      <c r="A5" s="49">
        <v>2007</v>
      </c>
      <c r="B5" s="50">
        <v>91912631.210000008</v>
      </c>
      <c r="C5" s="100" t="s">
        <v>96</v>
      </c>
      <c r="D5" s="64">
        <v>0</v>
      </c>
      <c r="E5" s="53">
        <v>0</v>
      </c>
    </row>
    <row r="6" spans="1:5" s="66" customFormat="1" ht="18" customHeight="1" x14ac:dyDescent="0.25">
      <c r="A6" s="54">
        <v>2008</v>
      </c>
      <c r="B6" s="55">
        <v>87672895.88000001</v>
      </c>
      <c r="C6" s="56">
        <v>-4.6127885516770162E-2</v>
      </c>
      <c r="D6" s="57">
        <v>0</v>
      </c>
      <c r="E6" s="58">
        <v>0</v>
      </c>
    </row>
    <row r="7" spans="1:5" s="66" customFormat="1" ht="18" customHeight="1" x14ac:dyDescent="0.25">
      <c r="A7" s="54">
        <v>2009</v>
      </c>
      <c r="B7" s="55">
        <v>76142480.19627364</v>
      </c>
      <c r="C7" s="56">
        <v>-0.13151630920813118</v>
      </c>
      <c r="D7" s="57">
        <v>0</v>
      </c>
      <c r="E7" s="58">
        <v>0</v>
      </c>
    </row>
    <row r="8" spans="1:5" s="66" customFormat="1" ht="18" customHeight="1" x14ac:dyDescent="0.25">
      <c r="A8" s="54">
        <v>2010</v>
      </c>
      <c r="B8" s="55">
        <v>76040263.195849806</v>
      </c>
      <c r="C8" s="56">
        <v>-1.342443799576154E-3</v>
      </c>
      <c r="D8" s="57">
        <v>0</v>
      </c>
      <c r="E8" s="58">
        <v>0</v>
      </c>
    </row>
    <row r="9" spans="1:5" s="66" customFormat="1" ht="18" customHeight="1" x14ac:dyDescent="0.25">
      <c r="A9" s="54">
        <v>2011</v>
      </c>
      <c r="B9" s="55">
        <v>81032753.428631201</v>
      </c>
      <c r="C9" s="56">
        <v>6.5655877859374323E-2</v>
      </c>
      <c r="D9" s="57">
        <v>0</v>
      </c>
      <c r="E9" s="58">
        <v>0</v>
      </c>
    </row>
    <row r="10" spans="1:5" s="66" customFormat="1" ht="18" customHeight="1" x14ac:dyDescent="0.25">
      <c r="A10" s="54">
        <v>2012</v>
      </c>
      <c r="B10" s="55">
        <v>83194188.868622601</v>
      </c>
      <c r="C10" s="56">
        <v>2.6673602321745982E-2</v>
      </c>
      <c r="D10" s="57">
        <v>0</v>
      </c>
      <c r="E10" s="58">
        <v>0</v>
      </c>
    </row>
    <row r="11" spans="1:5" s="66" customFormat="1" ht="18" customHeight="1" x14ac:dyDescent="0.25">
      <c r="A11" s="54">
        <v>2013</v>
      </c>
      <c r="B11" s="55">
        <v>89323495.415051565</v>
      </c>
      <c r="C11" s="57">
        <v>7.3674695670248758E-2</v>
      </c>
      <c r="D11" s="57">
        <v>0</v>
      </c>
      <c r="E11" s="58">
        <v>0</v>
      </c>
    </row>
    <row r="12" spans="1:5" s="66" customFormat="1" ht="18" customHeight="1" x14ac:dyDescent="0.25">
      <c r="A12" s="54">
        <v>2014</v>
      </c>
      <c r="B12" s="55">
        <v>96310935</v>
      </c>
      <c r="C12" s="56">
        <v>7.8226222031286596E-2</v>
      </c>
      <c r="D12" s="57">
        <v>0</v>
      </c>
      <c r="E12" s="58">
        <v>0</v>
      </c>
    </row>
    <row r="13" spans="1:5" s="66" customFormat="1" ht="18" customHeight="1" thickBot="1" x14ac:dyDescent="0.3">
      <c r="A13" s="59">
        <v>2015</v>
      </c>
      <c r="B13" s="60">
        <v>104721136.26852888</v>
      </c>
      <c r="C13" s="61">
        <v>8.7323430808026847E-2</v>
      </c>
      <c r="D13" s="72">
        <v>9.3380539223804071E-3</v>
      </c>
      <c r="E13" s="103">
        <v>968844.49515035748</v>
      </c>
    </row>
    <row r="14" spans="1:5" s="66" customFormat="1" ht="18" customHeight="1" thickTop="1" x14ac:dyDescent="0.25">
      <c r="A14" s="54">
        <v>2016</v>
      </c>
      <c r="B14" s="55">
        <v>109738805.37632905</v>
      </c>
      <c r="C14" s="56">
        <v>4.7914578532968877E-2</v>
      </c>
      <c r="D14" s="57">
        <v>2.5402488050330518E-2</v>
      </c>
      <c r="E14" s="58">
        <v>2718579.9963583797</v>
      </c>
    </row>
    <row r="15" spans="1:5" s="66" customFormat="1" ht="18" customHeight="1" x14ac:dyDescent="0.25">
      <c r="A15" s="54">
        <v>2017</v>
      </c>
      <c r="B15" s="55">
        <v>114044213.43932505</v>
      </c>
      <c r="C15" s="56">
        <v>3.9233232476254765E-2</v>
      </c>
      <c r="D15" s="57">
        <v>3.844941818797909E-2</v>
      </c>
      <c r="E15" s="58">
        <v>4222577.9875722229</v>
      </c>
    </row>
    <row r="16" spans="1:5" s="66" customFormat="1" ht="18" customHeight="1" x14ac:dyDescent="0.25">
      <c r="A16" s="54">
        <v>2018</v>
      </c>
      <c r="B16" s="55">
        <v>117779272.46227218</v>
      </c>
      <c r="C16" s="56">
        <v>3.2750973594414701E-2</v>
      </c>
      <c r="D16" s="57">
        <v>4.8096097599540366E-2</v>
      </c>
      <c r="E16" s="58">
        <v>5404774.8069306314</v>
      </c>
    </row>
    <row r="17" spans="1:5" s="66" customFormat="1" ht="18" customHeight="1" x14ac:dyDescent="0.25">
      <c r="A17" s="54">
        <v>2019</v>
      </c>
      <c r="B17" s="55">
        <v>122380018.37674399</v>
      </c>
      <c r="C17" s="56">
        <v>3.9062441279262838E-2</v>
      </c>
      <c r="D17" s="57">
        <v>5.8722558466769215E-2</v>
      </c>
      <c r="E17" s="58">
        <v>6787866.8748685271</v>
      </c>
    </row>
    <row r="18" spans="1:5" s="66" customFormat="1" ht="18" customHeight="1" x14ac:dyDescent="0.25">
      <c r="A18" s="54">
        <v>2020</v>
      </c>
      <c r="B18" s="55">
        <v>122653364.689974</v>
      </c>
      <c r="C18" s="56">
        <v>2.2335861430295978E-3</v>
      </c>
      <c r="D18" s="57">
        <v>2.1871168656947937E-2</v>
      </c>
      <c r="E18" s="58">
        <v>2625157.1702549309</v>
      </c>
    </row>
    <row r="19" spans="1:5" s="66" customFormat="1" ht="18" customHeight="1" x14ac:dyDescent="0.25">
      <c r="A19" s="54">
        <v>2021</v>
      </c>
      <c r="B19" s="55">
        <v>127355899.17366613</v>
      </c>
      <c r="C19" s="56">
        <v>3.834003653775464E-2</v>
      </c>
      <c r="D19" s="57">
        <v>2.1985277186375107E-2</v>
      </c>
      <c r="E19" s="58">
        <v>2739721.2143423855</v>
      </c>
    </row>
    <row r="20" spans="1:5" s="66" customFormat="1" ht="18" customHeight="1" x14ac:dyDescent="0.25">
      <c r="A20" s="54">
        <v>2022</v>
      </c>
      <c r="B20" s="55">
        <v>132144280.48965243</v>
      </c>
      <c r="C20" s="56">
        <v>3.7598425727077833E-2</v>
      </c>
      <c r="D20" s="57">
        <v>2.4141126186022044E-2</v>
      </c>
      <c r="E20" s="58">
        <v>3114914.2129874229</v>
      </c>
    </row>
    <row r="21" spans="1:5" s="66" customFormat="1" ht="18" customHeight="1" x14ac:dyDescent="0.25">
      <c r="A21" s="54">
        <v>2023</v>
      </c>
      <c r="B21" s="55">
        <v>137412555.77797446</v>
      </c>
      <c r="C21" s="56">
        <v>3.9867599784120467E-2</v>
      </c>
      <c r="D21" s="57">
        <v>2.7928328560364646E-2</v>
      </c>
      <c r="E21" s="58">
        <v>3733434.4228663296</v>
      </c>
    </row>
    <row r="22" spans="1:5" s="66" customFormat="1" ht="18" customHeight="1" x14ac:dyDescent="0.25">
      <c r="A22" s="54">
        <v>2024</v>
      </c>
      <c r="B22" s="55">
        <v>142810740.38697475</v>
      </c>
      <c r="C22" s="56">
        <v>3.9284507725207085E-2</v>
      </c>
      <c r="D22" s="57">
        <v>3.0237519265748691E-2</v>
      </c>
      <c r="E22" s="58">
        <v>4191501.894519031</v>
      </c>
    </row>
    <row r="23" spans="1:5" s="66" customFormat="1" ht="18" customHeight="1" x14ac:dyDescent="0.25">
      <c r="A23" s="54">
        <v>2025</v>
      </c>
      <c r="B23" s="55">
        <v>148337022.9827936</v>
      </c>
      <c r="C23" s="56">
        <v>3.869654747846174E-2</v>
      </c>
      <c r="D23" s="101" t="s">
        <v>233</v>
      </c>
      <c r="E23" s="102" t="s">
        <v>233</v>
      </c>
    </row>
    <row r="24" spans="1:5" s="66" customFormat="1" ht="18" customHeight="1" x14ac:dyDescent="0.25">
      <c r="A24" s="32" t="s">
        <v>4</v>
      </c>
      <c r="B24" s="139"/>
      <c r="C24" s="56"/>
      <c r="D24" s="174"/>
      <c r="E24" s="175"/>
    </row>
    <row r="25" spans="1:5" ht="21.75" customHeight="1" x14ac:dyDescent="0.3">
      <c r="A25" s="37" t="s">
        <v>67</v>
      </c>
      <c r="B25" s="3"/>
      <c r="C25" s="3"/>
    </row>
    <row r="26" spans="1:5" s="36" customFormat="1" ht="21.75" customHeight="1" x14ac:dyDescent="0.25">
      <c r="A26" s="96" t="s">
        <v>194</v>
      </c>
      <c r="B26" s="37"/>
      <c r="C26" s="37"/>
    </row>
    <row r="27" spans="1:5" ht="21.75" customHeight="1" x14ac:dyDescent="0.3">
      <c r="A27" s="178" t="s">
        <v>272</v>
      </c>
      <c r="B27" s="3"/>
      <c r="C27" s="3"/>
      <c r="D27" s="165"/>
      <c r="E27" s="165"/>
    </row>
    <row r="28" spans="1:5" ht="21.75" customHeight="1" x14ac:dyDescent="0.3">
      <c r="A28" s="178" t="s">
        <v>192</v>
      </c>
      <c r="B28" s="3"/>
      <c r="C28" s="3"/>
      <c r="D28" s="165"/>
      <c r="E28" s="165"/>
    </row>
    <row r="29" spans="1:5" ht="21.75" customHeight="1" x14ac:dyDescent="0.3">
      <c r="A29" s="178" t="s">
        <v>238</v>
      </c>
      <c r="B29" s="164"/>
      <c r="C29" s="164"/>
      <c r="D29" s="165"/>
      <c r="E29" s="165"/>
    </row>
    <row r="30" spans="1:5" ht="21.75" customHeight="1" x14ac:dyDescent="0.3">
      <c r="A30" s="182" t="str">
        <f>Headings!F7</f>
        <v>Page 7</v>
      </c>
      <c r="B30" s="182"/>
      <c r="C30" s="182"/>
      <c r="D30" s="182"/>
      <c r="E30" s="182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89" t="str">
        <f>Headings!E8</f>
        <v>March 2016 Metro Transit Sales Tax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ht="66" customHeight="1" x14ac:dyDescent="0.3">
      <c r="A4" s="23" t="s">
        <v>129</v>
      </c>
      <c r="B4" s="41" t="s">
        <v>98</v>
      </c>
      <c r="C4" s="41" t="s">
        <v>39</v>
      </c>
      <c r="D4" s="31" t="str">
        <f>Headings!E50</f>
        <v>% Change from September 2015 Forecast</v>
      </c>
      <c r="E4" s="45" t="str">
        <f>Headings!F50</f>
        <v>$ Change from September 2015 Forecast</v>
      </c>
    </row>
    <row r="5" spans="1:5" s="66" customFormat="1" ht="18" customHeight="1" x14ac:dyDescent="0.25">
      <c r="A5" s="49">
        <v>2006</v>
      </c>
      <c r="B5" s="50">
        <v>367263688.86999995</v>
      </c>
      <c r="C5" s="100" t="s">
        <v>96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442042299.67999995</v>
      </c>
      <c r="C6" s="56">
        <v>0.2036101391893097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432934212.59000003</v>
      </c>
      <c r="C7" s="56">
        <v>-2.06045600083824E-2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376904265.79065436</v>
      </c>
      <c r="C8" s="56">
        <v>-0.12941907839565336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375199113.66660088</v>
      </c>
      <c r="C9" s="56">
        <v>-4.5240987667689581E-3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399483215.29509997</v>
      </c>
      <c r="C10" s="56">
        <v>6.4723238259239979E-2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412549491.71823603</v>
      </c>
      <c r="C11" s="56">
        <v>3.2707948476593529E-2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442835694.9931376</v>
      </c>
      <c r="C12" s="57">
        <v>7.3412290847243433E-2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479433577.19999999</v>
      </c>
      <c r="C13" s="56">
        <v>8.2644381698791403E-2</v>
      </c>
      <c r="D13" s="57">
        <v>0</v>
      </c>
      <c r="E13" s="58">
        <v>0</v>
      </c>
    </row>
    <row r="14" spans="1:5" s="66" customFormat="1" ht="18" customHeight="1" thickBot="1" x14ac:dyDescent="0.3">
      <c r="A14" s="59">
        <v>2015</v>
      </c>
      <c r="B14" s="60">
        <v>526662197.91129994</v>
      </c>
      <c r="C14" s="61">
        <v>9.8509205356716478E-2</v>
      </c>
      <c r="D14" s="72">
        <v>2.706590738832837E-3</v>
      </c>
      <c r="E14" s="103">
        <v>1421611.3073613048</v>
      </c>
    </row>
    <row r="15" spans="1:5" s="66" customFormat="1" ht="18" customHeight="1" thickTop="1" x14ac:dyDescent="0.25">
      <c r="A15" s="54">
        <v>2016</v>
      </c>
      <c r="B15" s="55">
        <v>563624595.34516239</v>
      </c>
      <c r="C15" s="56">
        <v>7.0182362775327967E-2</v>
      </c>
      <c r="D15" s="57">
        <v>2.776512418073751E-2</v>
      </c>
      <c r="E15" s="58">
        <v>15226345.507248759</v>
      </c>
    </row>
    <row r="16" spans="1:5" s="66" customFormat="1" ht="18" customHeight="1" x14ac:dyDescent="0.25">
      <c r="A16" s="54">
        <v>2017</v>
      </c>
      <c r="B16" s="55">
        <v>585571605.40113389</v>
      </c>
      <c r="C16" s="56">
        <v>3.893905666506825E-2</v>
      </c>
      <c r="D16" s="57">
        <v>4.0774791520985065E-2</v>
      </c>
      <c r="E16" s="58">
        <v>22941139.932825089</v>
      </c>
    </row>
    <row r="17" spans="1:5" s="66" customFormat="1" ht="18" customHeight="1" x14ac:dyDescent="0.25">
      <c r="A17" s="54">
        <v>2018</v>
      </c>
      <c r="B17" s="55">
        <v>604607111.16835701</v>
      </c>
      <c r="C17" s="56">
        <v>3.2507562852510885E-2</v>
      </c>
      <c r="D17" s="57">
        <v>3.7999742811567483E-2</v>
      </c>
      <c r="E17" s="58">
        <v>22133834.700393677</v>
      </c>
    </row>
    <row r="18" spans="1:5" s="66" customFormat="1" ht="18" customHeight="1" x14ac:dyDescent="0.25">
      <c r="A18" s="54">
        <v>2019</v>
      </c>
      <c r="B18" s="55">
        <v>628062599.4710778</v>
      </c>
      <c r="C18" s="56">
        <v>3.8794595481013827E-2</v>
      </c>
      <c r="D18" s="57">
        <v>3.7337564262554856E-2</v>
      </c>
      <c r="E18" s="58">
        <v>22606264.80381</v>
      </c>
    </row>
    <row r="19" spans="1:5" s="66" customFormat="1" ht="18" customHeight="1" x14ac:dyDescent="0.25">
      <c r="A19" s="54">
        <v>2020</v>
      </c>
      <c r="B19" s="55">
        <v>652801240.80158365</v>
      </c>
      <c r="C19" s="56">
        <v>3.9388814668059213E-2</v>
      </c>
      <c r="D19" s="57">
        <v>3.8608306155168748E-2</v>
      </c>
      <c r="E19" s="58">
        <v>24266655.691059113</v>
      </c>
    </row>
    <row r="20" spans="1:5" s="66" customFormat="1" ht="18" customHeight="1" x14ac:dyDescent="0.25">
      <c r="A20" s="54">
        <v>2021</v>
      </c>
      <c r="B20" s="55">
        <v>677676931.21192992</v>
      </c>
      <c r="C20" s="56">
        <v>3.810607096855545E-2</v>
      </c>
      <c r="D20" s="57">
        <v>3.8737210595212845E-2</v>
      </c>
      <c r="E20" s="58">
        <v>25272334.265210032</v>
      </c>
    </row>
    <row r="21" spans="1:5" s="66" customFormat="1" ht="18" customHeight="1" x14ac:dyDescent="0.25">
      <c r="A21" s="54">
        <v>2022</v>
      </c>
      <c r="B21" s="55">
        <v>703007631.02200842</v>
      </c>
      <c r="C21" s="56">
        <v>3.7378725235309496E-2</v>
      </c>
      <c r="D21" s="57">
        <v>4.0930901313690704E-2</v>
      </c>
      <c r="E21" s="58">
        <v>27643271.93266964</v>
      </c>
    </row>
    <row r="22" spans="1:5" s="66" customFormat="1" ht="18" customHeight="1" x14ac:dyDescent="0.25">
      <c r="A22" s="54">
        <v>2023</v>
      </c>
      <c r="B22" s="55">
        <v>730880433.89924026</v>
      </c>
      <c r="C22" s="56">
        <v>3.9647937870477046E-2</v>
      </c>
      <c r="D22" s="57">
        <v>4.4776258171337346E-2</v>
      </c>
      <c r="E22" s="58">
        <v>31323540.083052397</v>
      </c>
    </row>
    <row r="23" spans="1:5" s="66" customFormat="1" ht="18" customHeight="1" x14ac:dyDescent="0.25">
      <c r="A23" s="54">
        <v>2024</v>
      </c>
      <c r="B23" s="55">
        <v>759441619.78248978</v>
      </c>
      <c r="C23" s="56">
        <v>3.9077781479079698E-2</v>
      </c>
      <c r="D23" s="57">
        <v>4.7126610955755543E-2</v>
      </c>
      <c r="E23" s="58">
        <v>34179161.702739358</v>
      </c>
    </row>
    <row r="24" spans="1:5" s="66" customFormat="1" ht="18" customHeight="1" x14ac:dyDescent="0.25">
      <c r="A24" s="54">
        <v>2025</v>
      </c>
      <c r="B24" s="55">
        <v>788681591.7250843</v>
      </c>
      <c r="C24" s="56">
        <v>3.8501935080894167E-2</v>
      </c>
      <c r="D24" s="101" t="s">
        <v>233</v>
      </c>
      <c r="E24" s="102" t="s">
        <v>233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3" t="s">
        <v>42</v>
      </c>
      <c r="B26" s="3"/>
      <c r="C26" s="3"/>
    </row>
    <row r="27" spans="1:5" ht="21.75" customHeight="1" x14ac:dyDescent="0.3">
      <c r="A27" s="37" t="s">
        <v>252</v>
      </c>
      <c r="B27" s="3"/>
      <c r="C27" s="3"/>
    </row>
    <row r="28" spans="1:5" ht="21.75" customHeight="1" x14ac:dyDescent="0.3">
      <c r="A28" s="180" t="s">
        <v>182</v>
      </c>
      <c r="B28" s="3"/>
      <c r="C28" s="3"/>
    </row>
    <row r="29" spans="1:5" ht="21.75" customHeight="1" x14ac:dyDescent="0.3">
      <c r="A29" s="178" t="s">
        <v>239</v>
      </c>
    </row>
    <row r="30" spans="1:5" ht="21.75" customHeight="1" x14ac:dyDescent="0.3">
      <c r="A30" s="182" t="str">
        <f>Headings!F8</f>
        <v>Page 8</v>
      </c>
      <c r="B30" s="190"/>
      <c r="C30" s="190"/>
      <c r="D30" s="190"/>
      <c r="E30" s="183"/>
    </row>
    <row r="31" spans="1:5" ht="21.75" customHeight="1" x14ac:dyDescent="0.3">
      <c r="A31" s="3"/>
      <c r="B31" s="3"/>
      <c r="C31" s="3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89" t="str">
        <f>Headings!E9</f>
        <v>March 2016 Mental Health Sales Tax Forecast</v>
      </c>
      <c r="B1" s="183"/>
      <c r="C1" s="183"/>
      <c r="D1" s="183"/>
      <c r="E1" s="183"/>
    </row>
    <row r="2" spans="1:5" ht="21.75" customHeight="1" x14ac:dyDescent="0.3">
      <c r="A2" s="189" t="s">
        <v>103</v>
      </c>
      <c r="B2" s="183"/>
      <c r="C2" s="183"/>
      <c r="D2" s="183"/>
      <c r="E2" s="183"/>
    </row>
    <row r="4" spans="1:5" ht="66" customHeight="1" x14ac:dyDescent="0.3">
      <c r="A4" s="23" t="s">
        <v>129</v>
      </c>
      <c r="B4" s="41" t="s">
        <v>98</v>
      </c>
      <c r="C4" s="41" t="s">
        <v>39</v>
      </c>
      <c r="D4" s="31" t="str">
        <f>Headings!E50</f>
        <v>% Change from September 2015 Forecast</v>
      </c>
      <c r="E4" s="45" t="str">
        <f>Headings!F50</f>
        <v>$ Change from September 2015 Forecast</v>
      </c>
    </row>
    <row r="5" spans="1:5" ht="18" customHeight="1" x14ac:dyDescent="0.3">
      <c r="A5" s="49">
        <v>2006</v>
      </c>
      <c r="B5" s="50" t="s">
        <v>96</v>
      </c>
      <c r="C5" s="51" t="s">
        <v>96</v>
      </c>
      <c r="D5" s="64" t="s">
        <v>96</v>
      </c>
      <c r="E5" s="53" t="s">
        <v>96</v>
      </c>
    </row>
    <row r="6" spans="1:5" ht="18" customHeight="1" x14ac:dyDescent="0.3">
      <c r="A6" s="54">
        <v>2007</v>
      </c>
      <c r="B6" s="55" t="s">
        <v>96</v>
      </c>
      <c r="C6" s="56" t="s">
        <v>96</v>
      </c>
      <c r="D6" s="57" t="s">
        <v>96</v>
      </c>
      <c r="E6" s="58" t="s">
        <v>96</v>
      </c>
    </row>
    <row r="7" spans="1:5" ht="18" customHeight="1" x14ac:dyDescent="0.3">
      <c r="A7" s="54">
        <v>2008</v>
      </c>
      <c r="B7" s="55">
        <v>35564903.519999996</v>
      </c>
      <c r="C7" s="56" t="s">
        <v>96</v>
      </c>
      <c r="D7" s="57" t="s">
        <v>96</v>
      </c>
      <c r="E7" s="58" t="s">
        <v>96</v>
      </c>
    </row>
    <row r="8" spans="1:5" ht="18" customHeight="1" x14ac:dyDescent="0.3">
      <c r="A8" s="54">
        <v>2009</v>
      </c>
      <c r="B8" s="55">
        <v>41773812.241183825</v>
      </c>
      <c r="C8" s="56">
        <v>0.17457965878333503</v>
      </c>
      <c r="D8" s="57">
        <v>0</v>
      </c>
      <c r="E8" s="58">
        <v>0</v>
      </c>
    </row>
    <row r="9" spans="1:5" ht="18" customHeight="1" x14ac:dyDescent="0.3">
      <c r="A9" s="54">
        <v>2010</v>
      </c>
      <c r="B9" s="55">
        <v>40717980.148511201</v>
      </c>
      <c r="C9" s="56">
        <v>-2.5274975780920084E-2</v>
      </c>
      <c r="D9" s="57">
        <v>0</v>
      </c>
      <c r="E9" s="58">
        <v>0</v>
      </c>
    </row>
    <row r="10" spans="1:5" ht="18" customHeight="1" x14ac:dyDescent="0.3">
      <c r="A10" s="54">
        <v>2011</v>
      </c>
      <c r="B10" s="55">
        <v>43099477.537233345</v>
      </c>
      <c r="C10" s="56">
        <v>5.8487611125013439E-2</v>
      </c>
      <c r="D10" s="57">
        <v>0</v>
      </c>
      <c r="E10" s="58">
        <v>0</v>
      </c>
    </row>
    <row r="11" spans="1:5" ht="18" customHeight="1" x14ac:dyDescent="0.3">
      <c r="A11" s="54">
        <v>2012</v>
      </c>
      <c r="B11" s="55">
        <v>45000360.496470682</v>
      </c>
      <c r="C11" s="56">
        <v>4.4104547615343437E-2</v>
      </c>
      <c r="D11" s="57">
        <v>0</v>
      </c>
      <c r="E11" s="58">
        <v>0</v>
      </c>
    </row>
    <row r="12" spans="1:5" ht="18" customHeight="1" x14ac:dyDescent="0.3">
      <c r="A12" s="54">
        <v>2013</v>
      </c>
      <c r="B12" s="55">
        <v>48298262.639202163</v>
      </c>
      <c r="C12" s="57">
        <v>7.328612718536176E-2</v>
      </c>
      <c r="D12" s="57">
        <v>0</v>
      </c>
      <c r="E12" s="58">
        <v>0</v>
      </c>
    </row>
    <row r="13" spans="1:5" ht="18" customHeight="1" x14ac:dyDescent="0.3">
      <c r="A13" s="54">
        <v>2014</v>
      </c>
      <c r="B13" s="55">
        <v>52286424</v>
      </c>
      <c r="C13" s="56">
        <v>8.2573598777045287E-2</v>
      </c>
      <c r="D13" s="57">
        <v>0</v>
      </c>
      <c r="E13" s="58">
        <v>0</v>
      </c>
    </row>
    <row r="14" spans="1:5" ht="18" customHeight="1" thickBot="1" x14ac:dyDescent="0.35">
      <c r="A14" s="59">
        <v>2015</v>
      </c>
      <c r="B14" s="60">
        <v>57487558.98793076</v>
      </c>
      <c r="C14" s="61">
        <v>9.9473909095997071E-2</v>
      </c>
      <c r="D14" s="74">
        <v>3.0767342810043008E-3</v>
      </c>
      <c r="E14" s="103">
        <v>176331.41854915768</v>
      </c>
    </row>
    <row r="15" spans="1:5" ht="18" customHeight="1" thickTop="1" x14ac:dyDescent="0.3">
      <c r="A15" s="54">
        <v>2016</v>
      </c>
      <c r="B15" s="55">
        <v>61399253.919314869</v>
      </c>
      <c r="C15" s="56">
        <v>6.8044199479844858E-2</v>
      </c>
      <c r="D15" s="57">
        <v>2.7733301338009664E-2</v>
      </c>
      <c r="E15" s="58">
        <v>1656853.9801682457</v>
      </c>
    </row>
    <row r="16" spans="1:5" ht="18" customHeight="1" x14ac:dyDescent="0.3">
      <c r="A16" s="54">
        <v>2017</v>
      </c>
      <c r="B16" s="55" t="s">
        <v>130</v>
      </c>
      <c r="C16" s="56" t="s">
        <v>96</v>
      </c>
      <c r="D16" s="73" t="s">
        <v>96</v>
      </c>
      <c r="E16" s="57" t="s">
        <v>96</v>
      </c>
    </row>
    <row r="17" spans="1:5" ht="18" customHeight="1" x14ac:dyDescent="0.3">
      <c r="A17" s="54">
        <v>2018</v>
      </c>
      <c r="B17" s="55" t="s">
        <v>96</v>
      </c>
      <c r="C17" s="56" t="s">
        <v>96</v>
      </c>
      <c r="D17" s="73" t="s">
        <v>96</v>
      </c>
      <c r="E17" s="57" t="s">
        <v>96</v>
      </c>
    </row>
    <row r="18" spans="1:5" ht="18" customHeight="1" x14ac:dyDescent="0.3">
      <c r="A18" s="54">
        <v>2019</v>
      </c>
      <c r="B18" s="55" t="s">
        <v>96</v>
      </c>
      <c r="C18" s="56" t="s">
        <v>96</v>
      </c>
      <c r="D18" s="73" t="s">
        <v>96</v>
      </c>
      <c r="E18" s="57" t="s">
        <v>96</v>
      </c>
    </row>
    <row r="19" spans="1:5" ht="18" customHeight="1" x14ac:dyDescent="0.3">
      <c r="A19" s="54">
        <v>2020</v>
      </c>
      <c r="B19" s="55" t="s">
        <v>96</v>
      </c>
      <c r="C19" s="56" t="s">
        <v>96</v>
      </c>
      <c r="D19" s="73" t="s">
        <v>96</v>
      </c>
      <c r="E19" s="57" t="s">
        <v>96</v>
      </c>
    </row>
    <row r="20" spans="1:5" ht="18" customHeight="1" x14ac:dyDescent="0.3">
      <c r="A20" s="54">
        <v>2021</v>
      </c>
      <c r="B20" s="55" t="s">
        <v>96</v>
      </c>
      <c r="C20" s="56" t="s">
        <v>96</v>
      </c>
      <c r="D20" s="73" t="s">
        <v>96</v>
      </c>
      <c r="E20" s="57" t="s">
        <v>96</v>
      </c>
    </row>
    <row r="21" spans="1:5" ht="18" customHeight="1" x14ac:dyDescent="0.3">
      <c r="A21" s="54">
        <v>2022</v>
      </c>
      <c r="B21" s="55" t="s">
        <v>96</v>
      </c>
      <c r="C21" s="56" t="s">
        <v>96</v>
      </c>
      <c r="D21" s="73" t="s">
        <v>96</v>
      </c>
      <c r="E21" s="57" t="s">
        <v>96</v>
      </c>
    </row>
    <row r="22" spans="1:5" ht="18" customHeight="1" x14ac:dyDescent="0.3">
      <c r="A22" s="54">
        <v>2023</v>
      </c>
      <c r="B22" s="55" t="s">
        <v>96</v>
      </c>
      <c r="C22" s="56" t="s">
        <v>96</v>
      </c>
      <c r="D22" s="73" t="s">
        <v>96</v>
      </c>
      <c r="E22" s="57" t="s">
        <v>96</v>
      </c>
    </row>
    <row r="23" spans="1:5" ht="18" customHeight="1" x14ac:dyDescent="0.3">
      <c r="A23" s="54">
        <v>2024</v>
      </c>
      <c r="B23" s="55" t="s">
        <v>96</v>
      </c>
      <c r="C23" s="56" t="s">
        <v>96</v>
      </c>
      <c r="D23" s="73" t="s">
        <v>96</v>
      </c>
      <c r="E23" s="57" t="s">
        <v>96</v>
      </c>
    </row>
    <row r="24" spans="1:5" s="143" customFormat="1" ht="18" customHeight="1" x14ac:dyDescent="0.3">
      <c r="A24" s="54">
        <v>2025</v>
      </c>
      <c r="B24" s="55" t="s">
        <v>96</v>
      </c>
      <c r="C24" s="56" t="s">
        <v>96</v>
      </c>
      <c r="D24" s="73" t="s">
        <v>96</v>
      </c>
      <c r="E24" s="57" t="s">
        <v>96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3" t="s">
        <v>35</v>
      </c>
      <c r="B26" s="3"/>
      <c r="C26" s="3"/>
    </row>
    <row r="27" spans="1:5" ht="21.75" customHeight="1" x14ac:dyDescent="0.3">
      <c r="A27" s="96" t="s">
        <v>253</v>
      </c>
      <c r="B27" s="3"/>
      <c r="C27" s="3"/>
    </row>
    <row r="28" spans="1:5" ht="21.75" customHeight="1" x14ac:dyDescent="0.3">
      <c r="A28" s="180" t="s">
        <v>183</v>
      </c>
      <c r="B28" s="3"/>
      <c r="C28" s="3"/>
    </row>
    <row r="29" spans="1:5" ht="21.75" customHeight="1" x14ac:dyDescent="0.3">
      <c r="A29" s="178" t="s">
        <v>239</v>
      </c>
    </row>
    <row r="30" spans="1:5" ht="21.75" customHeight="1" x14ac:dyDescent="0.3">
      <c r="A30" s="182" t="str">
        <f>Headings!F9</f>
        <v>Page 9</v>
      </c>
      <c r="B30" s="190"/>
      <c r="C30" s="190"/>
      <c r="D30" s="190"/>
      <c r="E30" s="183"/>
    </row>
    <row r="31" spans="1:5" ht="21.75" customHeight="1" x14ac:dyDescent="0.3">
      <c r="A31" s="3"/>
      <c r="B31" s="3"/>
      <c r="C31" s="3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48</vt:i4>
      </vt:variant>
    </vt:vector>
  </HeadingPairs>
  <TitlesOfParts>
    <vt:vector size="97" baseType="lpstr">
      <vt:lpstr>Contents</vt:lpstr>
      <vt:lpstr>Countywide AV</vt:lpstr>
      <vt:lpstr>Unincorporated AV</vt:lpstr>
      <vt:lpstr>Countywide NC</vt:lpstr>
      <vt:lpstr>Unincorporated NC</vt:lpstr>
      <vt:lpstr>Sales and Use Taxbase</vt:lpstr>
      <vt:lpstr>Local Sales Tax</vt:lpstr>
      <vt:lpstr>Transit Sales Tax</vt:lpstr>
      <vt:lpstr>Mental Health Sales Tax</vt:lpstr>
      <vt:lpstr>CJ Sales Tax</vt:lpstr>
      <vt:lpstr>Hotel Sales Tax</vt:lpstr>
      <vt:lpstr>Rental Car Sales Tax</vt:lpstr>
      <vt:lpstr>REET</vt:lpstr>
      <vt:lpstr>Investment Pool Nom</vt:lpstr>
      <vt:lpstr>Investment Pool Real</vt:lpstr>
      <vt:lpstr>CPI-U</vt:lpstr>
      <vt:lpstr>CPI-W</vt:lpstr>
      <vt:lpstr>Seattle CPI-U</vt:lpstr>
      <vt:lpstr>Seattle CPI-W</vt:lpstr>
      <vt:lpstr>COLA(new)</vt:lpstr>
      <vt:lpstr>Pharmaceuticals PPI</vt:lpstr>
      <vt:lpstr>Transportation CPI</vt:lpstr>
      <vt:lpstr>Retail Gas</vt:lpstr>
      <vt:lpstr>Diesel and Gas</vt:lpstr>
      <vt:lpstr>Docs</vt:lpstr>
      <vt:lpstr>Gambling</vt:lpstr>
      <vt:lpstr>Gambling2</vt:lpstr>
      <vt:lpstr>E911</vt:lpstr>
      <vt:lpstr>Delinquencies</vt:lpstr>
      <vt:lpstr>CX</vt:lpstr>
      <vt:lpstr>DD-MH</vt:lpstr>
      <vt:lpstr>Veterans</vt:lpstr>
      <vt:lpstr>ICRI</vt:lpstr>
      <vt:lpstr>AFIS</vt:lpstr>
      <vt:lpstr>Parks</vt:lpstr>
      <vt:lpstr>YSC</vt:lpstr>
      <vt:lpstr>Veterans_Lid</vt:lpstr>
      <vt:lpstr>PSERN</vt:lpstr>
      <vt:lpstr>BSFK</vt:lpstr>
      <vt:lpstr>EMS</vt:lpstr>
      <vt:lpstr>CF</vt:lpstr>
      <vt:lpstr>Roads</vt:lpstr>
      <vt:lpstr>Roads2</vt:lpstr>
      <vt:lpstr>Flood</vt:lpstr>
      <vt:lpstr>Ferry</vt:lpstr>
      <vt:lpstr>Transit</vt:lpstr>
      <vt:lpstr>UTGO</vt:lpstr>
      <vt:lpstr>Appendix</vt:lpstr>
      <vt:lpstr>Headings</vt:lpstr>
      <vt:lpstr>AFIS!Print_Area</vt:lpstr>
      <vt:lpstr>Appendix!Print_Area</vt:lpstr>
      <vt:lpstr>BSFK!Print_Area</vt:lpstr>
      <vt:lpstr>CF!Print_Area</vt:lpstr>
      <vt:lpstr>'CJ Sales Tax'!Print_Area</vt:lpstr>
      <vt:lpstr>'COLA(new)'!Print_Area</vt:lpstr>
      <vt:lpstr>Contents!Print_Area</vt:lpstr>
      <vt:lpstr>'Countywide AV'!Print_Area</vt:lpstr>
      <vt:lpstr>'Countywide NC'!Print_Area</vt:lpstr>
      <vt:lpstr>'CPI-U'!Print_Area</vt:lpstr>
      <vt:lpstr>'CPI-W'!Print_Area</vt:lpstr>
      <vt:lpstr>CX!Print_Area</vt:lpstr>
      <vt:lpstr>'DD-MH'!Print_Area</vt:lpstr>
      <vt:lpstr>Delinquencies!Print_Area</vt:lpstr>
      <vt:lpstr>'Diesel and Gas'!Print_Area</vt:lpstr>
      <vt:lpstr>Docs!Print_Area</vt:lpstr>
      <vt:lpstr>'E911'!Print_Area</vt:lpstr>
      <vt:lpstr>EMS!Print_Area</vt:lpstr>
      <vt:lpstr>Ferry!Print_Area</vt:lpstr>
      <vt:lpstr>Flood!Print_Area</vt:lpstr>
      <vt:lpstr>Gambling!Print_Area</vt:lpstr>
      <vt:lpstr>Gambling2!Print_Area</vt:lpstr>
      <vt:lpstr>'Hotel Sales Tax'!Print_Area</vt:lpstr>
      <vt:lpstr>ICRI!Print_Area</vt:lpstr>
      <vt:lpstr>'Investment Pool Nom'!Print_Area</vt:lpstr>
      <vt:lpstr>'Investment Pool Real'!Print_Area</vt:lpstr>
      <vt:lpstr>'Local Sales Tax'!Print_Area</vt:lpstr>
      <vt:lpstr>'Mental Health Sales Tax'!Print_Area</vt:lpstr>
      <vt:lpstr>Parks!Print_Area</vt:lpstr>
      <vt:lpstr>'Pharmaceuticals PPI'!Print_Area</vt:lpstr>
      <vt:lpstr>PSERN!Print_Area</vt:lpstr>
      <vt:lpstr>REET!Print_Area</vt:lpstr>
      <vt:lpstr>'Rental Car Sales Tax'!Print_Area</vt:lpstr>
      <vt:lpstr>'Retail Gas'!Print_Area</vt:lpstr>
      <vt:lpstr>Roads!Print_Area</vt:lpstr>
      <vt:lpstr>Roads2!Print_Area</vt:lpstr>
      <vt:lpstr>'Sales and Use Taxbase'!Print_Area</vt:lpstr>
      <vt:lpstr>'Seattle CPI-U'!Print_Area</vt:lpstr>
      <vt:lpstr>'Seattle CPI-W'!Print_Area</vt:lpstr>
      <vt:lpstr>Transit!Print_Area</vt:lpstr>
      <vt:lpstr>'Transit Sales Tax'!Print_Area</vt:lpstr>
      <vt:lpstr>'Transportation CPI'!Print_Area</vt:lpstr>
      <vt:lpstr>'Unincorporated AV'!Print_Area</vt:lpstr>
      <vt:lpstr>'Unincorporated NC'!Print_Area</vt:lpstr>
      <vt:lpstr>UTGO!Print_Area</vt:lpstr>
      <vt:lpstr>Veterans!Print_Area</vt:lpstr>
      <vt:lpstr>Veterans_Lid!Print_Area</vt:lpstr>
      <vt:lpstr>YSC!Print_Area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Cacallori</dc:creator>
  <cp:lastModifiedBy>Cacallori, Anthony</cp:lastModifiedBy>
  <cp:lastPrinted>2016-03-10T17:20:33Z</cp:lastPrinted>
  <dcterms:created xsi:type="dcterms:W3CDTF">2010-06-11T22:06:58Z</dcterms:created>
  <dcterms:modified xsi:type="dcterms:W3CDTF">2016-03-10T17:31:16Z</dcterms:modified>
</cp:coreProperties>
</file>