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18_1 PSQ\"/>
    </mc:Choice>
  </mc:AlternateContent>
  <bookViews>
    <workbookView xWindow="-15" yWindow="765" windowWidth="18180" windowHeight="9060" tabRatio="838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Rental Car Sales Tax" sheetId="11" r:id="rId12"/>
    <sheet name="REET" sheetId="4" r:id="rId13"/>
    <sheet name="Investment Pool Nom" sheetId="5" r:id="rId14"/>
    <sheet name="Investment Pool Real" sheetId="35" r:id="rId15"/>
    <sheet name="CPI-U" sheetId="34" r:id="rId16"/>
    <sheet name="CPI-W" sheetId="7" r:id="rId17"/>
    <sheet name="Seattle CPI-U" sheetId="33" r:id="rId18"/>
    <sheet name="Seattle CPI-W" sheetId="13" r:id="rId19"/>
    <sheet name="COLA(new)" sheetId="62" r:id="rId20"/>
    <sheet name="Pharmaceuticals PPI" sheetId="14" r:id="rId21"/>
    <sheet name="Transportation CPI" sheetId="15" r:id="rId22"/>
    <sheet name="Retail Gas" sheetId="37" r:id="rId23"/>
    <sheet name="Diesel and Gas" sheetId="32" r:id="rId24"/>
    <sheet name="Docs" sheetId="36" r:id="rId25"/>
    <sheet name="Gambling" sheetId="69" r:id="rId26"/>
    <sheet name="E911" sheetId="61" r:id="rId27"/>
    <sheet name="Delinquencies" sheetId="66" r:id="rId28"/>
    <sheet name="CX" sheetId="39" r:id="rId29"/>
    <sheet name="DD-MH" sheetId="40" r:id="rId30"/>
    <sheet name="Veterans" sheetId="41" r:id="rId31"/>
    <sheet name="ICRI" sheetId="55" r:id="rId32"/>
    <sheet name="AFIS" sheetId="42" r:id="rId33"/>
    <sheet name="Parks" sheetId="43" r:id="rId34"/>
    <sheet name="YSC" sheetId="45" r:id="rId35"/>
    <sheet name="Veterans_Lid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Appendix" sheetId="38" r:id="rId47"/>
    <sheet name="Headings" sheetId="29" r:id="rId48"/>
  </sheets>
  <definedNames>
    <definedName name="_xlnm.Print_Area" localSheetId="32">AFIS!$A$1:$E$30</definedName>
    <definedName name="_xlnm.Print_Area" localSheetId="46">Appendix!$A$1:$D$28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19">'COLA(new)'!$A$1:$D$30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5">'CPI-U'!$A$1:$D$30</definedName>
    <definedName name="_xlnm.Print_Area" localSheetId="16">'CPI-W'!$A$1:$D$30</definedName>
    <definedName name="_xlnm.Print_Area" localSheetId="28">CX!$A$1:$E$30</definedName>
    <definedName name="_xlnm.Print_Area" localSheetId="29">'DD-MH'!$A$1:$E$30</definedName>
    <definedName name="_xlnm.Print_Area" localSheetId="27">Delinquencies!$A$1:$E$30</definedName>
    <definedName name="_xlnm.Print_Area" localSheetId="23">'Diesel and Gas'!$A$1:$E$30</definedName>
    <definedName name="_xlnm.Print_Area" localSheetId="24">Docs!$A$1:$E$30</definedName>
    <definedName name="_xlnm.Print_Area" localSheetId="26">'E911'!$A$1:$E$30</definedName>
    <definedName name="_xlnm.Print_Area" localSheetId="38">EMS!$A$1:$E$30</definedName>
    <definedName name="_xlnm.Print_Area" localSheetId="42">Flood!$A$1:$E$30</definedName>
    <definedName name="_xlnm.Print_Area" localSheetId="25">Gambling!$A$1:$E$30</definedName>
    <definedName name="_xlnm.Print_Area" localSheetId="10">'Hotel Sales Tax'!$A$1:$E$30</definedName>
    <definedName name="_xlnm.Print_Area" localSheetId="31">ICRI!$A$1:$E$30</definedName>
    <definedName name="_xlnm.Print_Area" localSheetId="13">'Investment Pool Nom'!$A$1:$D$30</definedName>
    <definedName name="_xlnm.Print_Area" localSheetId="14">'Investment Pool Real'!$A$1:$D$30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0">'Pharmaceuticals PPI'!$A$1:$D$30</definedName>
    <definedName name="_xlnm.Print_Area" localSheetId="36">PSERN!$A$1:$E$30</definedName>
    <definedName name="_xlnm.Print_Area" localSheetId="12">REET!$A$1:$E$30</definedName>
    <definedName name="_xlnm.Print_Area" localSheetId="11">'Rental Car Sales Tax'!$A$1:$E$30</definedName>
    <definedName name="_xlnm.Print_Area" localSheetId="22">'Retail Gas'!$A$1:$E$30</definedName>
    <definedName name="_xlnm.Print_Area" localSheetId="40">Roads!$A$1:$E$30</definedName>
    <definedName name="_xlnm.Print_Area" localSheetId="41">Roads2!$A$1:$E$29</definedName>
    <definedName name="_xlnm.Print_Area" localSheetId="5">'Sales and Use Taxbase'!$A$1:$E$30</definedName>
    <definedName name="_xlnm.Print_Area" localSheetId="17">'Seattle CPI-U'!$A$1:$D$30</definedName>
    <definedName name="_xlnm.Print_Area" localSheetId="18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1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0">Veterans!$A$1:$E$30</definedName>
    <definedName name="_xlnm.Print_Area" localSheetId="35">Veterans_Lid!$A$1:$E$30</definedName>
    <definedName name="_xlnm.Print_Area" localSheetId="34">YSC!$A$1:$E$30</definedName>
  </definedNames>
  <calcPr calcId="152511"/>
</workbook>
</file>

<file path=xl/calcChain.xml><?xml version="1.0" encoding="utf-8"?>
<calcChain xmlns="http://schemas.openxmlformats.org/spreadsheetml/2006/main">
  <c r="F44" i="29" l="1"/>
  <c r="F45" i="29"/>
  <c r="F46" i="29"/>
  <c r="E28" i="29" l="1"/>
  <c r="A1" i="66" s="1"/>
  <c r="E27" i="29"/>
  <c r="E44" i="29" l="1"/>
  <c r="G44" i="29" l="1"/>
  <c r="E4" i="70"/>
  <c r="D4" i="70"/>
  <c r="G2" i="29" l="1"/>
  <c r="G28" i="29"/>
  <c r="F42" i="29"/>
  <c r="A27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A30" i="62" s="1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G46" i="29"/>
  <c r="A30" i="69" l="1"/>
  <c r="E38" i="29"/>
  <c r="A1" i="64" s="1"/>
  <c r="D4" i="15" l="1"/>
  <c r="A30" i="66" l="1"/>
  <c r="E4" i="66"/>
  <c r="D4" i="66"/>
  <c r="A30" i="54" l="1"/>
  <c r="E46" i="29"/>
  <c r="A1" i="54" s="1"/>
  <c r="A30" i="63" l="1"/>
  <c r="E37" i="29"/>
  <c r="A1" i="63" s="1"/>
  <c r="E4" i="64" l="1"/>
  <c r="D4" i="64"/>
  <c r="E4" i="63"/>
  <c r="D4" i="63"/>
  <c r="A30" i="21" l="1"/>
  <c r="E4" i="6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0" i="37"/>
  <c r="A30" i="32"/>
  <c r="D4" i="36"/>
  <c r="E4" i="36"/>
  <c r="A30" i="36"/>
  <c r="D4" i="61"/>
  <c r="A30" i="61"/>
  <c r="D4" i="39"/>
  <c r="E4" i="39"/>
  <c r="A30" i="39"/>
  <c r="D4" i="40"/>
  <c r="E4" i="40"/>
  <c r="A30" i="40"/>
  <c r="D4" i="41"/>
  <c r="E4" i="41"/>
  <c r="A30" i="41"/>
  <c r="D4" i="55"/>
  <c r="E4" i="55"/>
  <c r="A30" i="55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2" i="29"/>
  <c r="A1" i="11" s="1"/>
  <c r="E13" i="29"/>
  <c r="A1" i="4" s="1"/>
  <c r="E14" i="29"/>
  <c r="A1" i="5" s="1"/>
  <c r="E15" i="29"/>
  <c r="A1" i="35" s="1"/>
  <c r="E16" i="29"/>
  <c r="A1" i="34" s="1"/>
  <c r="E17" i="29"/>
  <c r="A1" i="7" s="1"/>
  <c r="E18" i="29"/>
  <c r="A1" i="33" s="1"/>
  <c r="E19" i="29"/>
  <c r="A1" i="13" s="1"/>
  <c r="E20" i="29"/>
  <c r="A1" i="62" s="1"/>
  <c r="E21" i="29"/>
  <c r="A1" i="14" s="1"/>
  <c r="E22" i="29"/>
  <c r="A1" i="15" s="1"/>
  <c r="E23" i="29"/>
  <c r="A1" i="37" s="1"/>
  <c r="E24" i="29"/>
  <c r="E25" i="29"/>
  <c r="A1" i="36" s="1"/>
  <c r="E26" i="29"/>
  <c r="A1" i="61"/>
  <c r="E29" i="29"/>
  <c r="A1" i="39" s="1"/>
  <c r="E30" i="29"/>
  <c r="A1" i="40" s="1"/>
  <c r="E31" i="29"/>
  <c r="A1" i="41" s="1"/>
  <c r="E32" i="29"/>
  <c r="A1" i="55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70" l="1"/>
  <c r="A1" i="69"/>
  <c r="A1" i="53"/>
</calcChain>
</file>

<file path=xl/sharedStrings.xml><?xml version="1.0" encoding="utf-8"?>
<sst xmlns="http://schemas.openxmlformats.org/spreadsheetml/2006/main" count="1151" uniqueCount="273">
  <si>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</si>
  <si>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</si>
  <si>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</si>
  <si>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</si>
  <si>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</si>
  <si>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</si>
  <si>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</si>
  <si>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</si>
  <si>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Q3 2015</t>
  </si>
  <si>
    <t>Page 1</t>
  </si>
  <si>
    <t xml:space="preserve">The Investment Pool Real Rate of Return Forecast is deflated by the </t>
  </si>
  <si>
    <t>National CPI-W</t>
  </si>
  <si>
    <t>Retail Gas</t>
  </si>
  <si>
    <t>Vets &amp; Human Services</t>
  </si>
  <si>
    <t>Veteran's Aid</t>
  </si>
  <si>
    <t>Transit</t>
  </si>
  <si>
    <t>UTGO</t>
  </si>
  <si>
    <t>Seattle CPI-U</t>
  </si>
  <si>
    <t>Page 6</t>
  </si>
  <si>
    <t>Diesel and Gasoline</t>
  </si>
  <si>
    <t>Q4 2015</t>
  </si>
  <si>
    <t>Q2 2015</t>
  </si>
  <si>
    <t>1. Values are nominal annual returns for the King County investment pool.</t>
  </si>
  <si>
    <t>In addition, all sales tax forecasts have been adjusted for delinquent payments,</t>
  </si>
  <si>
    <t>Q4 2016</t>
  </si>
  <si>
    <t>Q1 2016</t>
  </si>
  <si>
    <t>Veterans Aid Property Tax</t>
  </si>
  <si>
    <t>Transit Property Tax</t>
  </si>
  <si>
    <t>Unincorporated Area/Roads Property Tax Levy</t>
  </si>
  <si>
    <t>AFIS Lid Lift</t>
  </si>
  <si>
    <t>Children and Family Justice Center Lid Lift</t>
  </si>
  <si>
    <t>NH Sliver and Triangle</t>
  </si>
  <si>
    <t>North Highline Y (remainder)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</si>
  <si>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</si>
  <si>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</si>
  <si>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</si>
  <si>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</si>
  <si>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</si>
  <si>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</si>
  <si>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</si>
  <si>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</si>
  <si>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</si>
  <si>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</si>
  <si>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</si>
  <si>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</si>
  <si>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>Veterans and Human Services Lid Lift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</si>
  <si>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</si>
  <si>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</si>
  <si>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</si>
  <si>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</si>
  <si>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</si>
  <si>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</si>
  <si>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</si>
  <si>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</si>
  <si>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</si>
  <si>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</si>
  <si>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</si>
  <si>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</si>
  <si>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</si>
  <si>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</si>
  <si>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</si>
  <si>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</si>
  <si>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</si>
  <si>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</si>
  <si>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</si>
  <si>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</si>
  <si>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</si>
  <si>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</si>
  <si>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</si>
  <si>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</si>
  <si>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include mitigation payments in outyears and deduct the 1% DOR admin fee.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</si>
  <si>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</si>
  <si>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</si>
  <si>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</si>
  <si>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</si>
  <si>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</si>
  <si>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</si>
  <si>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</si>
  <si>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</si>
  <si>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</si>
  <si>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</si>
  <si>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</si>
  <si>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</si>
  <si>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</si>
  <si>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</si>
  <si>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</si>
  <si>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</si>
  <si>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</si>
  <si>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</si>
  <si>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</si>
  <si>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</si>
  <si>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</si>
  <si>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</si>
  <si>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</si>
  <si>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</si>
  <si>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</si>
  <si>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</si>
  <si>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</si>
  <si>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</si>
  <si>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</si>
  <si>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</si>
  <si>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</si>
  <si>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</si>
  <si>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</si>
  <si>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</si>
  <si>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</si>
  <si>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</si>
  <si>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Q1 2015</t>
  </si>
  <si>
    <t>DD/MH</t>
  </si>
  <si>
    <t>AFIS</t>
  </si>
  <si>
    <t>Annexation Assumptions: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</si>
  <si>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</si>
  <si>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</si>
  <si>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</si>
  <si>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</si>
  <si>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</si>
  <si>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</si>
  <si>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</si>
  <si>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</si>
  <si>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Inter-County River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</si>
  <si>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</si>
  <si>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</si>
  <si>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</si>
  <si>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</si>
  <si>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</si>
  <si>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</si>
  <si>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Inter County River Improvement Property Tax</t>
  </si>
  <si>
    <t>1. Series CUURA423SAO. Values are annual growth.</t>
  </si>
  <si>
    <t>1. Unincorporated new construction values are affected by annexations (see appendix).</t>
  </si>
  <si>
    <t>COLA Comparison</t>
  </si>
  <si>
    <t>Page 35</t>
  </si>
  <si>
    <t>Page 36</t>
  </si>
  <si>
    <t>Page 43</t>
  </si>
  <si>
    <t>Q2 2016</t>
  </si>
  <si>
    <t>Q3 2016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</si>
  <si>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</si>
  <si>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</si>
  <si>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</si>
  <si>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</si>
  <si>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</si>
  <si>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</si>
  <si>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</si>
  <si>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</si>
  <si>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</si>
  <si>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</si>
  <si>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Renton West Hill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</si>
  <si>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</si>
  <si>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</si>
  <si>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</si>
  <si>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</si>
  <si>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</si>
  <si>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</si>
  <si>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</si>
  <si>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</si>
  <si>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</si>
  <si>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</si>
  <si>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Q1 2017</t>
  </si>
  <si>
    <t>Q2 2017</t>
  </si>
  <si>
    <t>Q3 2017</t>
  </si>
  <si>
    <t>Q4 2017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</si>
  <si>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</si>
  <si>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</si>
  <si>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</si>
  <si>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</si>
  <si>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</si>
  <si>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</si>
  <si>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</si>
  <si>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</si>
  <si>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</si>
  <si>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</si>
  <si>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</si>
  <si>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</si>
  <si>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</si>
  <si>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</si>
  <si>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>3. The EMS levy is a six-year levy in effect from 2014-2019.</t>
  </si>
  <si>
    <t>2. 2011 value includes approximately $10M in one-time sales tax amnesty proceeds.</t>
  </si>
  <si>
    <t>2. 2011 value includes approximately $1.1M in one-time sales tax amnesty proceeds.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</si>
  <si>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</si>
  <si>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</si>
  <si>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</si>
  <si>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</si>
  <si>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</si>
  <si>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</si>
  <si>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</si>
  <si>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</si>
  <si>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</si>
  <si>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</si>
  <si>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</si>
  <si>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</si>
  <si>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 xml:space="preserve">1. Series CWURA423SAO. Values are year over year change from June of </t>
  </si>
  <si>
    <t>3. The values for 2014-2019 are for the Parks lid lift approved by voters in 2013.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</si>
  <si>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</si>
  <si>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</si>
  <si>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</si>
  <si>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</si>
  <si>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</si>
  <si>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</si>
  <si>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</si>
  <si>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</si>
  <si>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</si>
  <si>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</si>
  <si>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</si>
  <si>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</si>
  <si>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</si>
  <si>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>3. Actual values are quarterly on an accrual basis as listed in EBS, Fund 000001110.</t>
  </si>
  <si>
    <t xml:space="preserve">    Forecast includes the 1% DOR administrative fee.</t>
  </si>
  <si>
    <t xml:space="preserve">3. Forecast values are total levy amounts and do not reflect reduced collections within each 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</si>
  <si>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</si>
  <si>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</si>
  <si>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</si>
  <si>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</si>
  <si>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</si>
  <si>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East Federal Way</t>
  </si>
  <si>
    <t>NH Sliver + Triangle</t>
  </si>
  <si>
    <t>Page 47</t>
  </si>
  <si>
    <t>3. Levy amounts do not reflect forecasted new construction impacts from the TDR/TIF ILA</t>
  </si>
  <si>
    <t>1. Forecast diesel values are average annual Tacoma rack price for</t>
  </si>
  <si>
    <t xml:space="preserve">2. Forecast gasoline values are WA state fuel prices for UNL 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</si>
  <si>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</si>
  <si>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</si>
  <si>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</si>
  <si>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</si>
  <si>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</si>
  <si>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</si>
  <si>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2011 value includes $0.3M in one-time sales tax amnesty proceeds.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</si>
  <si>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</si>
  <si>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</si>
  <si>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</si>
  <si>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</si>
  <si>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</si>
  <si>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</si>
  <si>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AFIS is a six-year lid lift in effect from 2013-2018.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</si>
  <si>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</si>
  <si>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</si>
  <si>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</si>
  <si>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</si>
  <si>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</si>
  <si>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</si>
  <si>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Seattle CPI-U mean forecast. Series CUURA423SAO.</t>
  </si>
  <si>
    <t>2. 2011 value includes approximately $2M in one-time sales tax amnesty proceeds.</t>
  </si>
  <si>
    <t>1. Actual values are quarterly as listed in EBS, Fund 000000010, Acct. 31911.</t>
  </si>
  <si>
    <t>2. The V&amp;HS lid lift is a six-year lid lift in effect from 2012-2017. 2018-2023 values are</t>
  </si>
  <si>
    <t xml:space="preserve">    provided for information only and assume a continuation of the existing levy parameters.</t>
  </si>
  <si>
    <t>Marine Levy Property Tax</t>
  </si>
  <si>
    <t>P&amp;I on Property Taxes</t>
  </si>
  <si>
    <t>Penalties and Interest on Delinquent Property Taxes</t>
  </si>
  <si>
    <t>new</t>
  </si>
  <si>
    <t>March 2017 King County Economic and Revenue Forecast</t>
  </si>
  <si>
    <t>% Change from August 2016 Forecast</t>
  </si>
  <si>
    <t>$ Change from August 2016 Forecast</t>
  </si>
  <si>
    <t># Change from August 2016 Forecast</t>
  </si>
  <si>
    <t>March</t>
  </si>
  <si>
    <t>Marine</t>
  </si>
  <si>
    <t>2. 2016 value is estimated. Actual value will available Spring 2017.</t>
  </si>
  <si>
    <t>3. Forecasts for 2017 and beyond are affected by annexations (see appendix).</t>
  </si>
  <si>
    <t>4. 2016 value is estimated. Actual value will available Spring 2017.</t>
  </si>
  <si>
    <t>3. 2016 value is estimated. Actual value will available Spring 2017.</t>
  </si>
  <si>
    <t xml:space="preserve">    King County's ultra-low sulfur diesel purchases.</t>
  </si>
  <si>
    <t xml:space="preserve">    Regular 9.0 RVP excluding delivery charges and taxes.</t>
  </si>
  <si>
    <t>2. Forecasts for 2017 and beyond are affected by annexations (see appendix).</t>
  </si>
  <si>
    <t>2. Forecast utilizes actual values through November 2016.</t>
  </si>
  <si>
    <t>North Highline Y</t>
  </si>
  <si>
    <t>-Renton West Hill
-East Fed. Way</t>
  </si>
  <si>
    <t>March 2017 UAL/Roads Property Tax Annexation Addendum</t>
  </si>
  <si>
    <t>2017 Population Est.</t>
  </si>
  <si>
    <t>March 2017 Diesel &amp; Gasoline Dollar per Gallon Forecasts</t>
  </si>
  <si>
    <t xml:space="preserve">    year due to annexations.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</si>
  <si>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</si>
  <si>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</si>
  <si>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</si>
  <si>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</si>
  <si>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</si>
  <si>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>Approved by the Forecast Council on March 10, 2017 (KCFC 2017-01)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</si>
</sst>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mm/dd/yy"/>
    <numFmt numFmtId="166" formatCode="&quot;$&quot;#,##0"/>
    <numFmt numFmtId="167" formatCode="&quot;$&quot;#,##0.00"/>
    <numFmt numFmtId="168" formatCode="&quot;$&quot;#,##0;\(&quot;$&quot;#,##0\)"/>
    <numFmt numFmtId="169" formatCode="#,##0;\(#,##0\)"/>
    <numFmt numFmtId="170" formatCode="&quot;$&quot;#,##0.00;\(&quot;$&quot;#,##0.00\)"/>
    <numFmt numFmtId="171" formatCode="_(* #,##0_);_(* \(#,##0\);_(* &quot;-&quot;??_);_(@_)"/>
  </numFmts>
  <fonts count="26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2">
    <xf numFmtId="0" fontId="0" fillId="0" borderId="0"/>
    <xf numFmtId="9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2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7" fontId="2" fillId="2" borderId="10" xfId="0" applyNumberFormat="1" applyFont="1" applyFill="1" applyBorder="1" applyAlignment="1">
      <alignment horizontal="center" vertical="center"/>
    </xf>
    <xf numFmtId="37" fontId="2" fillId="2" borderId="7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6" fillId="2" borderId="0" xfId="0" applyFont="1" applyFill="1" applyBorder="1" applyAlignment="1"/>
    <xf numFmtId="0" fontId="11" fillId="2" borderId="7" xfId="0" applyFont="1" applyFill="1" applyBorder="1" applyAlignment="1">
      <alignment horizontal="center" vertical="center" wrapText="1"/>
    </xf>
    <xf numFmtId="168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10" fontId="19" fillId="2" borderId="6" xfId="0" applyNumberFormat="1" applyFont="1" applyFill="1" applyBorder="1" applyAlignment="1">
      <alignment horizontal="center" vertical="center"/>
    </xf>
    <xf numFmtId="10" fontId="19" fillId="2" borderId="4" xfId="0" applyNumberFormat="1" applyFont="1" applyFill="1" applyBorder="1" applyAlignment="1">
      <alignment horizontal="center" vertical="center"/>
    </xf>
    <xf numFmtId="168" fontId="19" fillId="2" borderId="1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166" fontId="19" fillId="2" borderId="5" xfId="0" applyNumberFormat="1" applyFont="1" applyFill="1" applyBorder="1" applyAlignment="1">
      <alignment horizontal="center" vertical="center"/>
    </xf>
    <xf numFmtId="10" fontId="19" fillId="2" borderId="0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 vertical="center"/>
    </xf>
    <xf numFmtId="168" fontId="19" fillId="2" borderId="7" xfId="0" applyNumberFormat="1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166" fontId="19" fillId="2" borderId="9" xfId="0" applyNumberFormat="1" applyFont="1" applyFill="1" applyBorder="1" applyAlignment="1">
      <alignment horizontal="center" vertical="center"/>
    </xf>
    <xf numFmtId="10" fontId="19" fillId="2" borderId="8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Alignment="1"/>
    <xf numFmtId="0" fontId="19" fillId="2" borderId="0" xfId="0" applyFont="1" applyFill="1" applyAlignment="1">
      <alignment vertical="center"/>
    </xf>
    <xf numFmtId="10" fontId="19" fillId="2" borderId="11" xfId="0" applyNumberFormat="1" applyFont="1" applyFill="1" applyBorder="1" applyAlignment="1">
      <alignment horizontal="center" vertical="center"/>
    </xf>
    <xf numFmtId="10" fontId="19" fillId="2" borderId="5" xfId="0" applyNumberFormat="1" applyFont="1" applyFill="1" applyBorder="1" applyAlignment="1">
      <alignment horizontal="center" vertical="center"/>
    </xf>
    <xf numFmtId="10" fontId="19" fillId="2" borderId="9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0" fontId="19" fillId="2" borderId="2" xfId="0" applyFont="1" applyFill="1" applyBorder="1" applyAlignment="1">
      <alignment horizontal="center" vertical="center"/>
    </xf>
    <xf numFmtId="0" fontId="19" fillId="2" borderId="0" xfId="0" applyFont="1" applyFill="1"/>
    <xf numFmtId="167" fontId="19" fillId="2" borderId="4" xfId="0" applyNumberFormat="1" applyFont="1" applyFill="1" applyBorder="1" applyAlignment="1">
      <alignment horizontal="center" vertical="center"/>
    </xf>
    <xf numFmtId="10" fontId="19" fillId="2" borderId="10" xfId="0" applyNumberFormat="1" applyFont="1" applyFill="1" applyBorder="1" applyAlignment="1">
      <alignment horizontal="center"/>
    </xf>
    <xf numFmtId="167" fontId="19" fillId="2" borderId="5" xfId="0" applyNumberFormat="1" applyFont="1" applyFill="1" applyBorder="1" applyAlignment="1">
      <alignment horizontal="center" vertical="center"/>
    </xf>
    <xf numFmtId="10" fontId="19" fillId="2" borderId="7" xfId="0" applyNumberFormat="1" applyFont="1" applyFill="1" applyBorder="1" applyAlignment="1">
      <alignment horizontal="center"/>
    </xf>
    <xf numFmtId="170" fontId="19" fillId="2" borderId="7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10" fontId="21" fillId="2" borderId="5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167" fontId="19" fillId="2" borderId="9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169" fontId="19" fillId="2" borderId="10" xfId="0" applyNumberFormat="1" applyFont="1" applyFill="1" applyBorder="1" applyAlignment="1">
      <alignment horizontal="center"/>
    </xf>
    <xf numFmtId="3" fontId="19" fillId="2" borderId="5" xfId="0" applyNumberFormat="1" applyFont="1" applyFill="1" applyBorder="1" applyAlignment="1">
      <alignment horizontal="center" vertical="center"/>
    </xf>
    <xf numFmtId="169" fontId="19" fillId="2" borderId="7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 vertical="center"/>
    </xf>
    <xf numFmtId="166" fontId="19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/>
    <xf numFmtId="168" fontId="19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5" fontId="19" fillId="2" borderId="7" xfId="0" applyNumberFormat="1" applyFont="1" applyFill="1" applyBorder="1" applyAlignment="1">
      <alignment horizontal="center"/>
    </xf>
    <xf numFmtId="0" fontId="18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8" fontId="10" fillId="2" borderId="7" xfId="0" applyNumberFormat="1" applyFont="1" applyFill="1" applyBorder="1" applyAlignment="1">
      <alignment horizontal="center" vertical="center"/>
    </xf>
    <xf numFmtId="168" fontId="19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1" fillId="2" borderId="10" xfId="0" applyNumberFormat="1" applyFont="1" applyFill="1" applyBorder="1" applyAlignment="1">
      <alignment horizontal="center" vertical="center"/>
    </xf>
    <xf numFmtId="5" fontId="19" fillId="2" borderId="10" xfId="0" applyNumberFormat="1" applyFont="1" applyFill="1" applyBorder="1" applyAlignment="1">
      <alignment horizont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9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9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9" fillId="2" borderId="5" xfId="1" applyNumberFormat="1" applyFont="1" applyFill="1" applyBorder="1" applyAlignment="1">
      <alignment horizontal="center"/>
    </xf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5" xfId="1" applyNumberFormat="1" applyFont="1" applyFill="1" applyBorder="1" applyAlignment="1">
      <alignment horizontal="center"/>
    </xf>
    <xf numFmtId="5" fontId="10" fillId="2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6" fontId="19" fillId="2" borderId="6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7" fontId="19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70" fontId="19" fillId="2" borderId="10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 vertical="center"/>
    </xf>
    <xf numFmtId="10" fontId="19" fillId="2" borderId="4" xfId="1" applyNumberFormat="1" applyFont="1" applyFill="1" applyBorder="1" applyAlignment="1">
      <alignment horizontal="center"/>
    </xf>
    <xf numFmtId="10" fontId="10" fillId="2" borderId="4" xfId="1" applyNumberFormat="1" applyFont="1" applyFill="1" applyBorder="1" applyAlignment="1">
      <alignment horizontal="center"/>
    </xf>
    <xf numFmtId="5" fontId="10" fillId="2" borderId="10" xfId="0" applyNumberFormat="1" applyFont="1" applyFill="1" applyBorder="1" applyAlignment="1">
      <alignment horizontal="center"/>
    </xf>
    <xf numFmtId="168" fontId="10" fillId="2" borderId="10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0" fillId="2" borderId="9" xfId="0" applyNumberFormat="1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167" fontId="19" fillId="2" borderId="13" xfId="0" applyNumberFormat="1" applyFont="1" applyFill="1" applyBorder="1" applyAlignment="1">
      <alignment horizontal="center" vertical="center"/>
    </xf>
    <xf numFmtId="167" fontId="10" fillId="2" borderId="12" xfId="0" applyNumberFormat="1" applyFont="1" applyFill="1" applyBorder="1" applyAlignment="1">
      <alignment horizontal="center" vertical="center" wrapText="1"/>
    </xf>
    <xf numFmtId="166" fontId="19" fillId="2" borderId="13" xfId="0" applyNumberFormat="1" applyFont="1" applyFill="1" applyBorder="1" applyAlignment="1">
      <alignment horizontal="center" vertical="center"/>
    </xf>
    <xf numFmtId="166" fontId="19" fillId="2" borderId="14" xfId="0" applyNumberFormat="1" applyFont="1" applyFill="1" applyBorder="1" applyAlignment="1">
      <alignment horizontal="center" vertical="center"/>
    </xf>
    <xf numFmtId="167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9" fillId="2" borderId="0" xfId="0" applyNumberFormat="1" applyFont="1" applyFill="1"/>
    <xf numFmtId="171" fontId="19" fillId="2" borderId="0" xfId="2" applyNumberFormat="1" applyFont="1" applyFill="1" applyAlignment="1"/>
    <xf numFmtId="171" fontId="2" fillId="2" borderId="0" xfId="2" applyNumberFormat="1" applyFont="1" applyFill="1" applyAlignment="1"/>
    <xf numFmtId="166" fontId="19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1" applyFont="1"/>
    <xf numFmtId="0" fontId="2" fillId="2" borderId="0" xfId="11" applyFont="1" applyFill="1" applyBorder="1" applyAlignment="1"/>
    <xf numFmtId="0" fontId="2" fillId="2" borderId="0" xfId="11" applyFont="1" applyFill="1" applyBorder="1"/>
    <xf numFmtId="0" fontId="2" fillId="2" borderId="0" xfId="11" applyFont="1" applyFill="1"/>
    <xf numFmtId="0" fontId="2" fillId="3" borderId="0" xfId="11" applyFont="1" applyFill="1" applyBorder="1" applyAlignment="1"/>
    <xf numFmtId="0" fontId="2" fillId="3" borderId="0" xfId="0" applyFont="1" applyFill="1" applyBorder="1" applyAlignment="1">
      <alignment horizontal="center"/>
    </xf>
    <xf numFmtId="0" fontId="2" fillId="3" borderId="0" xfId="11" applyFont="1" applyFill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0" fontId="19" fillId="2" borderId="18" xfId="0" applyFont="1" applyFill="1" applyBorder="1" applyAlignment="1">
      <alignment horizontal="center" vertical="center"/>
    </xf>
    <xf numFmtId="10" fontId="19" fillId="2" borderId="19" xfId="0" applyNumberFormat="1" applyFont="1" applyFill="1" applyBorder="1" applyAlignment="1">
      <alignment horizontal="center" vertical="center"/>
    </xf>
    <xf numFmtId="166" fontId="19" fillId="2" borderId="19" xfId="0" applyNumberFormat="1" applyFont="1" applyFill="1" applyBorder="1" applyAlignment="1">
      <alignment horizontal="center" vertical="center"/>
    </xf>
    <xf numFmtId="10" fontId="19" fillId="2" borderId="20" xfId="0" applyNumberFormat="1" applyFont="1" applyFill="1" applyBorder="1" applyAlignment="1">
      <alignment horizontal="center" vertical="center"/>
    </xf>
    <xf numFmtId="10" fontId="19" fillId="2" borderId="19" xfId="1" applyNumberFormat="1" applyFont="1" applyFill="1" applyBorder="1" applyAlignment="1">
      <alignment horizontal="center"/>
    </xf>
    <xf numFmtId="5" fontId="19" fillId="2" borderId="21" xfId="0" applyNumberFormat="1" applyFont="1" applyFill="1" applyBorder="1" applyAlignment="1">
      <alignment horizontal="center"/>
    </xf>
    <xf numFmtId="10" fontId="19" fillId="2" borderId="21" xfId="0" applyNumberFormat="1" applyFont="1" applyFill="1" applyBorder="1" applyAlignment="1">
      <alignment horizontal="center" vertical="center"/>
    </xf>
    <xf numFmtId="168" fontId="19" fillId="2" borderId="21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10" fontId="10" fillId="2" borderId="21" xfId="0" applyNumberFormat="1" applyFont="1" applyFill="1" applyBorder="1" applyAlignment="1">
      <alignment horizontal="center" vertical="center"/>
    </xf>
    <xf numFmtId="167" fontId="19" fillId="2" borderId="19" xfId="0" applyNumberFormat="1" applyFont="1" applyFill="1" applyBorder="1" applyAlignment="1">
      <alignment horizontal="center" vertical="center"/>
    </xf>
    <xf numFmtId="10" fontId="19" fillId="2" borderId="21" xfId="0" applyNumberFormat="1" applyFont="1" applyFill="1" applyBorder="1" applyAlignment="1">
      <alignment horizontal="center"/>
    </xf>
    <xf numFmtId="170" fontId="19" fillId="2" borderId="21" xfId="0" applyNumberFormat="1" applyFont="1" applyFill="1" applyBorder="1" applyAlignment="1">
      <alignment horizontal="center"/>
    </xf>
    <xf numFmtId="3" fontId="19" fillId="2" borderId="19" xfId="0" applyNumberFormat="1" applyFont="1" applyFill="1" applyBorder="1" applyAlignment="1">
      <alignment horizontal="center" vertical="center"/>
    </xf>
    <xf numFmtId="169" fontId="19" fillId="2" borderId="21" xfId="0" applyNumberFormat="1" applyFont="1" applyFill="1" applyBorder="1" applyAlignment="1">
      <alignment horizontal="center"/>
    </xf>
    <xf numFmtId="10" fontId="10" fillId="2" borderId="19" xfId="1" applyNumberFormat="1" applyFont="1" applyFill="1" applyBorder="1" applyAlignment="1">
      <alignment horizontal="center"/>
    </xf>
    <xf numFmtId="5" fontId="10" fillId="2" borderId="21" xfId="0" applyNumberFormat="1" applyFont="1" applyFill="1" applyBorder="1" applyAlignment="1">
      <alignment horizontal="center"/>
    </xf>
    <xf numFmtId="167" fontId="10" fillId="2" borderId="0" xfId="0" applyNumberFormat="1" applyFont="1" applyFill="1" applyBorder="1" applyAlignment="1">
      <alignment horizontal="center" vertical="center" wrapText="1"/>
    </xf>
    <xf numFmtId="166" fontId="2" fillId="2" borderId="0" xfId="0" applyNumberFormat="1" applyFont="1" applyFill="1" applyAlignment="1"/>
    <xf numFmtId="0" fontId="2" fillId="2" borderId="2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5" fillId="4" borderId="15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23" fillId="0" borderId="0" xfId="0" applyFont="1" applyAlignment="1"/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 vertical="center"/>
    </xf>
  </cellXfs>
  <cellStyles count="12">
    <cellStyle name="Comma" xfId="2" builtinId="3"/>
    <cellStyle name="Comma 2" xfId="9"/>
    <cellStyle name="Comma 3" xfId="5"/>
    <cellStyle name="Hyperlink" xfId="11" builtinId="8"/>
    <cellStyle name="Normal" xfId="0" builtinId="0"/>
    <cellStyle name="Normal 2" xfId="8"/>
    <cellStyle name="Normal 3" xfId="7"/>
    <cellStyle name="Normal 4" xfId="4"/>
    <cellStyle name="Normal 5" xfId="3"/>
    <cellStyle name="Percent" xfId="1" builtinId="5"/>
    <cellStyle name="Percent 2" xfId="10"/>
    <cellStyle name="Percent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75" zoomScaleNormal="75" workbookViewId="0">
      <selection activeCell="A30" sqref="A30:F30"/>
    </sheetView>
  </sheetViews>
  <sheetFormatPr defaultColWidth="10.75" defaultRowHeight="21" customHeight="1" x14ac:dyDescent="0.2"/>
  <cols>
    <col min="1" max="1" width="3.625" style="9" bestFit="1" customWidth="1"/>
    <col min="2" max="2" width="7.75" style="9" customWidth="1"/>
    <col min="3" max="3" width="9.375" style="9" customWidth="1"/>
    <col min="4" max="4" width="23.625" style="9" customWidth="1"/>
    <col min="5" max="5" width="3.625" style="9" bestFit="1" customWidth="1"/>
    <col min="6" max="6" width="26.75" style="9" customWidth="1"/>
    <col min="7" max="16384" width="10.75" style="9"/>
  </cols>
  <sheetData>
    <row r="1" spans="1:8" ht="21.95" customHeight="1" thickBot="1" x14ac:dyDescent="0.25">
      <c r="A1" s="198" t="s">
        <v>272</v>
      </c>
      <c r="B1" s="199"/>
      <c r="C1" s="199"/>
      <c r="D1" s="199"/>
      <c r="E1" s="199"/>
      <c r="F1" s="200"/>
    </row>
    <row r="2" spans="1:8" ht="21.95" customHeight="1" x14ac:dyDescent="0.2">
      <c r="A2" s="202" t="s">
        <v>247</v>
      </c>
      <c r="B2" s="202"/>
      <c r="C2" s="202"/>
      <c r="D2" s="202"/>
      <c r="E2" s="202"/>
      <c r="F2" s="202"/>
    </row>
    <row r="3" spans="1:8" s="12" customFormat="1" ht="21" customHeight="1" x14ac:dyDescent="0.3">
      <c r="A3" s="202" t="s">
        <v>99</v>
      </c>
      <c r="B3" s="202"/>
      <c r="C3" s="202"/>
      <c r="D3" s="202"/>
      <c r="E3" s="202"/>
      <c r="F3" s="202"/>
      <c r="H3" s="10"/>
    </row>
    <row r="4" spans="1:8" s="12" customFormat="1" ht="21" customHeight="1" x14ac:dyDescent="0.3">
      <c r="A4" s="201">
        <v>41342</v>
      </c>
      <c r="B4" s="201"/>
      <c r="C4" s="201"/>
      <c r="D4" s="201"/>
      <c r="E4" s="201"/>
      <c r="F4" s="201"/>
      <c r="G4" s="10"/>
      <c r="H4" s="10"/>
    </row>
    <row r="5" spans="1:8" s="12" customFormat="1" ht="21" customHeight="1" x14ac:dyDescent="0.3">
      <c r="A5" s="11">
        <v>1</v>
      </c>
      <c r="B5" s="10" t="s">
        <v>117</v>
      </c>
      <c r="C5" s="10"/>
      <c r="D5" s="10"/>
      <c r="E5" s="163">
        <v>25</v>
      </c>
      <c r="F5" s="166" t="s">
        <v>7</v>
      </c>
      <c r="G5" s="9"/>
      <c r="H5" s="9"/>
    </row>
    <row r="6" spans="1:8" s="12" customFormat="1" ht="21" customHeight="1" x14ac:dyDescent="0.3">
      <c r="A6" s="11">
        <v>2</v>
      </c>
      <c r="B6" s="165" t="s">
        <v>74</v>
      </c>
      <c r="C6" s="10"/>
      <c r="D6" s="10"/>
      <c r="E6" s="11">
        <v>26</v>
      </c>
      <c r="F6" s="167" t="s">
        <v>153</v>
      </c>
      <c r="G6" s="10"/>
      <c r="H6" s="10"/>
    </row>
    <row r="7" spans="1:8" s="12" customFormat="1" ht="21" customHeight="1" x14ac:dyDescent="0.3">
      <c r="A7" s="11">
        <v>3</v>
      </c>
      <c r="B7" s="166" t="s">
        <v>89</v>
      </c>
      <c r="C7" s="10"/>
      <c r="D7" s="10"/>
      <c r="E7" s="11">
        <v>27</v>
      </c>
      <c r="F7" s="167" t="s">
        <v>154</v>
      </c>
      <c r="G7" s="10"/>
      <c r="H7" s="10"/>
    </row>
    <row r="8" spans="1:8" s="12" customFormat="1" ht="21" customHeight="1" x14ac:dyDescent="0.3">
      <c r="A8" s="11">
        <v>4</v>
      </c>
      <c r="B8" s="166" t="s">
        <v>112</v>
      </c>
      <c r="C8" s="10"/>
      <c r="D8" s="10"/>
      <c r="E8" s="11">
        <v>28</v>
      </c>
      <c r="F8" s="167" t="s">
        <v>244</v>
      </c>
      <c r="G8" s="10"/>
      <c r="H8" s="10"/>
    </row>
    <row r="9" spans="1:8" s="12" customFormat="1" ht="21" customHeight="1" x14ac:dyDescent="0.3">
      <c r="A9" s="11">
        <v>5</v>
      </c>
      <c r="B9" s="166" t="s">
        <v>88</v>
      </c>
      <c r="C9" s="10"/>
      <c r="D9" s="10"/>
      <c r="E9" s="11">
        <v>29</v>
      </c>
      <c r="F9" s="166" t="s">
        <v>73</v>
      </c>
      <c r="G9" s="10"/>
      <c r="H9" s="10"/>
    </row>
    <row r="10" spans="1:8" s="12" customFormat="1" ht="21" customHeight="1" x14ac:dyDescent="0.3">
      <c r="A10" s="11">
        <v>6</v>
      </c>
      <c r="B10" s="166" t="s">
        <v>124</v>
      </c>
      <c r="C10" s="10"/>
      <c r="D10" s="10"/>
      <c r="E10" s="11">
        <v>30</v>
      </c>
      <c r="F10" s="166" t="s">
        <v>108</v>
      </c>
      <c r="G10" s="10"/>
      <c r="H10" s="10"/>
    </row>
    <row r="11" spans="1:8" s="12" customFormat="1" ht="21" customHeight="1" x14ac:dyDescent="0.3">
      <c r="A11" s="11">
        <v>7</v>
      </c>
      <c r="B11" s="166" t="s">
        <v>101</v>
      </c>
      <c r="C11" s="10"/>
      <c r="D11" s="10"/>
      <c r="E11" s="11">
        <v>31</v>
      </c>
      <c r="F11" s="166" t="s">
        <v>14</v>
      </c>
      <c r="G11" s="10"/>
      <c r="H11" s="10"/>
    </row>
    <row r="12" spans="1:8" ht="21" customHeight="1" x14ac:dyDescent="0.3">
      <c r="A12" s="11">
        <v>8</v>
      </c>
      <c r="B12" s="166" t="s">
        <v>56</v>
      </c>
      <c r="C12" s="10"/>
      <c r="D12" s="10"/>
      <c r="E12" s="11">
        <v>32</v>
      </c>
      <c r="F12" s="166" t="s">
        <v>119</v>
      </c>
      <c r="G12" s="10"/>
      <c r="H12" s="8"/>
    </row>
    <row r="13" spans="1:8" ht="21" customHeight="1" x14ac:dyDescent="0.3">
      <c r="A13" s="11">
        <v>9</v>
      </c>
      <c r="B13" s="166" t="s">
        <v>43</v>
      </c>
      <c r="C13" s="10"/>
      <c r="D13" s="10"/>
      <c r="E13" s="11">
        <v>33</v>
      </c>
      <c r="F13" s="166" t="s">
        <v>109</v>
      </c>
      <c r="G13" s="10"/>
      <c r="H13" s="8"/>
    </row>
    <row r="14" spans="1:8" ht="21" customHeight="1" x14ac:dyDescent="0.3">
      <c r="A14" s="11">
        <v>10</v>
      </c>
      <c r="B14" s="166" t="s">
        <v>100</v>
      </c>
      <c r="C14" s="10"/>
      <c r="D14" s="10"/>
      <c r="E14" s="11">
        <v>34</v>
      </c>
      <c r="F14" s="166" t="s">
        <v>71</v>
      </c>
      <c r="G14" s="10"/>
      <c r="H14" s="8"/>
    </row>
    <row r="15" spans="1:8" ht="21" customHeight="1" x14ac:dyDescent="0.3">
      <c r="A15" s="11">
        <v>11</v>
      </c>
      <c r="B15" s="166" t="s">
        <v>116</v>
      </c>
      <c r="C15" s="10"/>
      <c r="D15" s="10"/>
      <c r="E15" s="11">
        <v>35</v>
      </c>
      <c r="F15" s="166" t="s">
        <v>143</v>
      </c>
      <c r="G15" s="10"/>
      <c r="H15" s="8"/>
    </row>
    <row r="16" spans="1:8" ht="21" customHeight="1" x14ac:dyDescent="0.3">
      <c r="A16" s="11">
        <v>12</v>
      </c>
      <c r="B16" s="166" t="s">
        <v>111</v>
      </c>
      <c r="C16" s="10"/>
      <c r="D16" s="10"/>
      <c r="E16" s="11">
        <v>36</v>
      </c>
      <c r="F16" s="166" t="s">
        <v>13</v>
      </c>
      <c r="G16" s="10"/>
      <c r="H16" s="8"/>
    </row>
    <row r="17" spans="1:8" ht="21" customHeight="1" x14ac:dyDescent="0.3">
      <c r="A17" s="11">
        <v>13</v>
      </c>
      <c r="B17" s="166" t="s">
        <v>123</v>
      </c>
      <c r="C17" s="10"/>
      <c r="D17" s="10"/>
      <c r="E17" s="11">
        <v>37</v>
      </c>
      <c r="F17" s="166" t="s">
        <v>194</v>
      </c>
      <c r="G17" s="10"/>
      <c r="H17" s="8"/>
    </row>
    <row r="18" spans="1:8" ht="21" customHeight="1" x14ac:dyDescent="0.3">
      <c r="A18" s="11">
        <v>14</v>
      </c>
      <c r="B18" s="166" t="s">
        <v>122</v>
      </c>
      <c r="C18" s="10"/>
      <c r="D18" s="10"/>
      <c r="E18" s="11">
        <v>38</v>
      </c>
      <c r="F18" s="166" t="s">
        <v>196</v>
      </c>
      <c r="G18" s="10"/>
      <c r="H18" s="8"/>
    </row>
    <row r="19" spans="1:8" ht="21" customHeight="1" x14ac:dyDescent="0.3">
      <c r="A19" s="11">
        <v>15</v>
      </c>
      <c r="B19" s="166" t="s">
        <v>67</v>
      </c>
      <c r="C19" s="10"/>
      <c r="D19" s="10"/>
      <c r="E19" s="11">
        <v>39</v>
      </c>
      <c r="F19" s="166" t="s">
        <v>47</v>
      </c>
      <c r="G19" s="10"/>
      <c r="H19" s="13"/>
    </row>
    <row r="20" spans="1:8" ht="21" customHeight="1" x14ac:dyDescent="0.3">
      <c r="A20" s="11">
        <v>16</v>
      </c>
      <c r="B20" s="166" t="s">
        <v>69</v>
      </c>
      <c r="C20" s="10"/>
      <c r="D20" s="10"/>
      <c r="E20" s="11">
        <v>40</v>
      </c>
      <c r="F20" s="166" t="s">
        <v>48</v>
      </c>
      <c r="G20" s="10"/>
      <c r="H20" s="8"/>
    </row>
    <row r="21" spans="1:8" ht="21" customHeight="1" x14ac:dyDescent="0.3">
      <c r="A21" s="11">
        <v>17</v>
      </c>
      <c r="B21" s="166" t="s">
        <v>11</v>
      </c>
      <c r="C21" s="10"/>
      <c r="D21" s="10"/>
      <c r="E21" s="11">
        <v>41</v>
      </c>
      <c r="F21" s="168" t="s">
        <v>144</v>
      </c>
    </row>
    <row r="22" spans="1:8" ht="21" customHeight="1" x14ac:dyDescent="0.3">
      <c r="A22" s="11">
        <v>18</v>
      </c>
      <c r="B22" s="167" t="s">
        <v>17</v>
      </c>
      <c r="C22" s="10"/>
      <c r="D22" s="10"/>
      <c r="E22" s="11">
        <v>42</v>
      </c>
      <c r="F22" s="168" t="s">
        <v>202</v>
      </c>
      <c r="G22" s="13"/>
      <c r="H22" s="13"/>
    </row>
    <row r="23" spans="1:8" ht="21" customHeight="1" x14ac:dyDescent="0.3">
      <c r="A23" s="11">
        <v>19</v>
      </c>
      <c r="B23" s="166" t="s">
        <v>44</v>
      </c>
      <c r="C23" s="10"/>
      <c r="D23" s="164"/>
      <c r="E23" s="11">
        <v>43</v>
      </c>
      <c r="F23" s="166" t="s">
        <v>49</v>
      </c>
      <c r="G23" s="13"/>
    </row>
    <row r="24" spans="1:8" ht="21" customHeight="1" x14ac:dyDescent="0.3">
      <c r="A24" s="11">
        <v>20</v>
      </c>
      <c r="B24" s="166" t="s">
        <v>129</v>
      </c>
      <c r="C24" s="12"/>
      <c r="D24" s="10"/>
      <c r="E24" s="11">
        <v>44</v>
      </c>
      <c r="F24" s="166" t="s">
        <v>252</v>
      </c>
    </row>
    <row r="25" spans="1:8" ht="21" customHeight="1" x14ac:dyDescent="0.3">
      <c r="A25" s="11">
        <v>21</v>
      </c>
      <c r="B25" s="166" t="s">
        <v>114</v>
      </c>
      <c r="C25" s="12"/>
      <c r="D25" s="12"/>
      <c r="E25" s="11">
        <v>45</v>
      </c>
      <c r="F25" s="166" t="s">
        <v>15</v>
      </c>
    </row>
    <row r="26" spans="1:8" ht="21" customHeight="1" x14ac:dyDescent="0.3">
      <c r="A26" s="11">
        <v>22</v>
      </c>
      <c r="B26" s="169" t="s">
        <v>115</v>
      </c>
      <c r="C26" s="174"/>
      <c r="D26" s="174"/>
      <c r="E26" s="170">
        <v>46</v>
      </c>
      <c r="F26" s="169" t="s">
        <v>16</v>
      </c>
    </row>
    <row r="27" spans="1:8" ht="21" customHeight="1" x14ac:dyDescent="0.3">
      <c r="A27" s="11">
        <v>23</v>
      </c>
      <c r="B27" s="169" t="s">
        <v>142</v>
      </c>
      <c r="C27" s="174"/>
      <c r="D27" s="174"/>
      <c r="E27" s="170">
        <v>47</v>
      </c>
      <c r="F27" s="171" t="s">
        <v>162</v>
      </c>
    </row>
    <row r="28" spans="1:8" ht="21" customHeight="1" x14ac:dyDescent="0.3">
      <c r="A28" s="11">
        <v>24</v>
      </c>
      <c r="B28" s="169" t="s">
        <v>38</v>
      </c>
      <c r="C28" s="174"/>
      <c r="D28" s="174"/>
      <c r="E28" s="116"/>
      <c r="F28" s="116"/>
    </row>
    <row r="29" spans="1:8" ht="21" customHeight="1" x14ac:dyDescent="0.3">
      <c r="B29" s="116"/>
      <c r="C29" s="175"/>
      <c r="D29" s="175"/>
      <c r="E29" s="116"/>
      <c r="F29" s="116"/>
    </row>
    <row r="30" spans="1:8" ht="21" customHeight="1" x14ac:dyDescent="0.3">
      <c r="A30" s="196" t="s">
        <v>9</v>
      </c>
      <c r="B30" s="197"/>
      <c r="C30" s="197"/>
      <c r="D30" s="197"/>
      <c r="E30" s="197"/>
      <c r="F30" s="197"/>
    </row>
    <row r="31" spans="1:8" ht="21" customHeight="1" x14ac:dyDescent="0.2">
      <c r="D31" s="116"/>
      <c r="E31" s="116"/>
      <c r="F31" s="116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/>
    <hyperlink ref="B7" location="'Unincorporated AV'!A1" display="Unincorporated Assessed Value"/>
    <hyperlink ref="B8" location="'Countywide NC'!A1" display="Countywide New Construction"/>
    <hyperlink ref="B9" location="'Unincorporated NC'!A1" display="Unincorporated New Construction"/>
    <hyperlink ref="B10" location="'Sales and Use Taxbase'!A1" display="Sales and Use Taxbase"/>
    <hyperlink ref="B11" location="'Local Sales Tax'!A1" display="Local and Option Sales Tax"/>
    <hyperlink ref="B12" location="'Transit Sales Tax'!A1" display="Metro Transit Sales Tax"/>
    <hyperlink ref="B13" location="'Mental Health Sales Tax'!A1" display="Mental Health Sales Tax"/>
    <hyperlink ref="B14" location="'CJ Sales Tax'!A1" display="Criminal Justice Sales Tax"/>
    <hyperlink ref="B15" location="'Hotel Sales Tax'!A1" display="Hotel Sales Tax"/>
    <hyperlink ref="B16" location="'Rental Car Sales Tax'!A1" display="Rental Car Sales Tax"/>
    <hyperlink ref="B17" location="REET!A1" display="Real Estate Excise Tax (REET 1)"/>
    <hyperlink ref="B18" location="'Investment Pool Nom'!A1" display="Investment Pool Nominal Rate of Return"/>
    <hyperlink ref="B19" location="'Investment Pool Real'!A1" display="Investment Pool Real Rate of Return"/>
    <hyperlink ref="B20" location="'CPI-U'!A1" display="National CPI-U"/>
    <hyperlink ref="B21" location="'CPI-W'!A1" display="National CPI-W"/>
    <hyperlink ref="B22" location="'Seattle CPI-U'!A1" display="Seattle CPI-U"/>
    <hyperlink ref="B23" location="'Seattle CPI-W'!A1" display="Seattle CPI-W"/>
    <hyperlink ref="B24" location="'COLA(new)'!A1" display="COLA Comparison"/>
    <hyperlink ref="B25" location="'Pharmaceuticals PPI'!A1" display="Pharmaceuticals PPI"/>
    <hyperlink ref="B26" location="'Transportation CPI'!A1" display="Transportation CPI"/>
    <hyperlink ref="B27" location="'Retail Gas'!A1" display="Retail Gas Prices"/>
    <hyperlink ref="B28" location="'Diesel and Gas'!A1" display="Diesel &amp; Gas Wholesale"/>
    <hyperlink ref="F6" location="Gambling!A1" display="Gambling Tax"/>
    <hyperlink ref="F7" location="'E911'!A1" display="E-911 Tax"/>
    <hyperlink ref="F8" location="Delinquencies!A1" display="P&amp;I on Property Taxes"/>
    <hyperlink ref="F9" location="CX!A1" display="Current Expense"/>
    <hyperlink ref="F10" location="'DD-MH'!A1" display="DD/MH"/>
    <hyperlink ref="F11" location="Veterans!A1" display="Veteran's Aid"/>
    <hyperlink ref="F12" location="ICRI!A1" display="Inter-County River"/>
    <hyperlink ref="F13" location="AFIS!A1" display="AFIS"/>
    <hyperlink ref="F14" location="Parks!A1" display="Parks"/>
    <hyperlink ref="F15" location="YSC!A1" display="Children &amp; Family Center"/>
    <hyperlink ref="F16" location="Veterans_Lid!A1" display="Vets &amp; Human Services"/>
    <hyperlink ref="F17" location="PSERN!A1" display="PSERN"/>
    <hyperlink ref="F18" location="BSFK!A1" display="BSFK"/>
    <hyperlink ref="F19" location="EMS!A1" display="EMS"/>
    <hyperlink ref="F20" location="CF!A1" display="Conservation Futures"/>
    <hyperlink ref="F21" location="Roads!A1" display="UAL/Roads"/>
    <hyperlink ref="F22" location="Roads2!A1" display="Roads addendum"/>
    <hyperlink ref="F23" location="Flood!A1" display="Flood"/>
    <hyperlink ref="F24" location="Marine!Print_Area" display="Marine"/>
    <hyperlink ref="F25" location="'Transit '!Print_Area" display="Transit"/>
    <hyperlink ref="F26" location="UTGO!A1" display="UTGO"/>
    <hyperlink ref="F27" location="Appendix!A1" display="Appendix"/>
    <hyperlink ref="F5" location="Docs!A1" display="Recorded Documents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Headings!E10</f>
        <v>March 2017 Criminal Justice Sales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2008</v>
      </c>
      <c r="B5" s="50">
        <v>12973186.189999998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11086864.80717952</v>
      </c>
      <c r="C6" s="56">
        <v>-0.1454015501815964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10916264.423007984</v>
      </c>
      <c r="C7" s="56">
        <v>-1.5387612922010296E-2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10722120.54531939</v>
      </c>
      <c r="C8" s="56">
        <v>-1.7784827315047602E-2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10262902.461595936</v>
      </c>
      <c r="C9" s="56">
        <v>-4.2829035710097441E-2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10758498.677836288</v>
      </c>
      <c r="C10" s="57">
        <v>4.8290063955580553E-2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11528619.639012897</v>
      </c>
      <c r="C11" s="56">
        <v>7.1582567813401887E-2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12564407.029012896</v>
      </c>
      <c r="C12" s="56">
        <v>8.9844874966200639E-2</v>
      </c>
      <c r="D12" s="57">
        <v>0</v>
      </c>
      <c r="E12" s="58">
        <v>0</v>
      </c>
    </row>
    <row r="13" spans="1:5" s="64" customFormat="1" ht="18" customHeight="1" thickBot="1" x14ac:dyDescent="0.3">
      <c r="A13" s="54">
        <v>2016</v>
      </c>
      <c r="B13" s="55">
        <v>13240678.491924081</v>
      </c>
      <c r="C13" s="56">
        <v>5.3824383542302012E-2</v>
      </c>
      <c r="D13" s="57">
        <v>-6.1005805042775307E-3</v>
      </c>
      <c r="E13" s="58">
        <v>-81271.629187813029</v>
      </c>
    </row>
    <row r="14" spans="1:5" s="64" customFormat="1" ht="18" customHeight="1" thickTop="1" x14ac:dyDescent="0.25">
      <c r="A14" s="184">
        <v>2017</v>
      </c>
      <c r="B14" s="178">
        <v>13681331.490088552</v>
      </c>
      <c r="C14" s="179">
        <v>3.3280243035373136E-2</v>
      </c>
      <c r="D14" s="182">
        <v>-1.1058771691121572E-2</v>
      </c>
      <c r="E14" s="183">
        <v>-152990.60960191488</v>
      </c>
    </row>
    <row r="15" spans="1:5" s="64" customFormat="1" ht="18" customHeight="1" x14ac:dyDescent="0.25">
      <c r="A15" s="54">
        <v>2018</v>
      </c>
      <c r="B15" s="55">
        <v>14387118.654055221</v>
      </c>
      <c r="C15" s="56">
        <v>5.1587607863896601E-2</v>
      </c>
      <c r="D15" s="57">
        <v>9.1681331643618247E-3</v>
      </c>
      <c r="E15" s="58">
        <v>130704.70156271756</v>
      </c>
    </row>
    <row r="16" spans="1:5" s="64" customFormat="1" ht="18" customHeight="1" x14ac:dyDescent="0.25">
      <c r="A16" s="54">
        <v>2019</v>
      </c>
      <c r="B16" s="55">
        <v>14849485.449521814</v>
      </c>
      <c r="C16" s="56">
        <v>3.2137553500767746E-2</v>
      </c>
      <c r="D16" s="57">
        <v>7.3974759684949376E-3</v>
      </c>
      <c r="E16" s="58">
        <v>109042.07562337257</v>
      </c>
    </row>
    <row r="17" spans="1:5" s="64" customFormat="1" ht="18" customHeight="1" x14ac:dyDescent="0.25">
      <c r="A17" s="54">
        <v>2020</v>
      </c>
      <c r="B17" s="55">
        <v>14955261.202409029</v>
      </c>
      <c r="C17" s="56">
        <v>7.1231931400439485E-3</v>
      </c>
      <c r="D17" s="57">
        <v>7.843407771767108E-2</v>
      </c>
      <c r="E17" s="58">
        <v>1087690.1459941696</v>
      </c>
    </row>
    <row r="18" spans="1:5" s="64" customFormat="1" ht="18" customHeight="1" x14ac:dyDescent="0.25">
      <c r="A18" s="54">
        <v>2021</v>
      </c>
      <c r="B18" s="55">
        <v>14352381.505539946</v>
      </c>
      <c r="C18" s="56">
        <v>-4.0312214458144591E-2</v>
      </c>
      <c r="D18" s="57">
        <v>3.7490089569028884E-2</v>
      </c>
      <c r="E18" s="58">
        <v>518628.6342215389</v>
      </c>
    </row>
    <row r="19" spans="1:5" s="64" customFormat="1" ht="18" customHeight="1" x14ac:dyDescent="0.25">
      <c r="A19" s="54">
        <v>2022</v>
      </c>
      <c r="B19" s="55">
        <v>14394007.136459859</v>
      </c>
      <c r="C19" s="56">
        <v>2.9002595077232129E-3</v>
      </c>
      <c r="D19" s="57">
        <v>-4.2207851342761504E-3</v>
      </c>
      <c r="E19" s="58">
        <v>-61011.527894189581</v>
      </c>
    </row>
    <row r="20" spans="1:5" s="64" customFormat="1" ht="18" customHeight="1" x14ac:dyDescent="0.25">
      <c r="A20" s="54">
        <v>2023</v>
      </c>
      <c r="B20" s="55">
        <v>14907790.835869338</v>
      </c>
      <c r="C20" s="56">
        <v>3.5694278496505083E-2</v>
      </c>
      <c r="D20" s="57">
        <v>-8.9059907880226774E-3</v>
      </c>
      <c r="E20" s="58">
        <v>-133961.70960571803</v>
      </c>
    </row>
    <row r="21" spans="1:5" s="64" customFormat="1" ht="18" customHeight="1" x14ac:dyDescent="0.25">
      <c r="A21" s="54">
        <v>2024</v>
      </c>
      <c r="B21" s="55">
        <v>15444019.679312928</v>
      </c>
      <c r="C21" s="56">
        <v>3.5969705327054902E-2</v>
      </c>
      <c r="D21" s="57">
        <v>-1.1229738545590395E-2</v>
      </c>
      <c r="E21" s="58">
        <v>-175402.0219383724</v>
      </c>
    </row>
    <row r="22" spans="1:5" s="64" customFormat="1" ht="18" customHeight="1" x14ac:dyDescent="0.25">
      <c r="A22" s="54">
        <v>2025</v>
      </c>
      <c r="B22" s="55">
        <v>16043793.663332395</v>
      </c>
      <c r="C22" s="56">
        <v>3.8835354815227152E-2</v>
      </c>
      <c r="D22" s="57">
        <v>-1.0444940572341244E-2</v>
      </c>
      <c r="E22" s="58">
        <v>-169345.27267773822</v>
      </c>
    </row>
    <row r="23" spans="1:5" s="64" customFormat="1" ht="18" customHeight="1" x14ac:dyDescent="0.25">
      <c r="A23" s="54">
        <v>2026</v>
      </c>
      <c r="B23" s="55">
        <v>16678324.709607316</v>
      </c>
      <c r="C23" s="56">
        <v>3.9549938100059467E-2</v>
      </c>
      <c r="D23" s="94" t="s">
        <v>246</v>
      </c>
      <c r="E23" s="95" t="s">
        <v>246</v>
      </c>
    </row>
    <row r="24" spans="1:5" ht="18" customHeight="1" x14ac:dyDescent="0.3">
      <c r="A24" s="32" t="s">
        <v>4</v>
      </c>
      <c r="B24" s="3"/>
      <c r="C24" s="3"/>
    </row>
    <row r="25" spans="1:5" s="36" customFormat="1" ht="21.75" customHeight="1" x14ac:dyDescent="0.25">
      <c r="A25" s="65" t="s">
        <v>172</v>
      </c>
      <c r="B25" s="37"/>
      <c r="C25" s="37"/>
    </row>
    <row r="26" spans="1:5" ht="21.75" customHeight="1" x14ac:dyDescent="0.3">
      <c r="A26" s="90" t="s">
        <v>185</v>
      </c>
      <c r="B26" s="3"/>
      <c r="C26" s="3"/>
    </row>
    <row r="27" spans="1:5" ht="21.75" customHeight="1" x14ac:dyDescent="0.3">
      <c r="A27" s="153" t="s">
        <v>224</v>
      </c>
      <c r="B27" s="3"/>
      <c r="C27" s="3"/>
    </row>
    <row r="28" spans="1:5" ht="21.75" customHeight="1" x14ac:dyDescent="0.3">
      <c r="A28" s="153" t="s">
        <v>254</v>
      </c>
    </row>
    <row r="29" spans="1:5" ht="21.75" customHeight="1" x14ac:dyDescent="0.3">
      <c r="A29" s="153" t="s">
        <v>255</v>
      </c>
    </row>
    <row r="30" spans="1:5" ht="21.75" customHeight="1" x14ac:dyDescent="0.3">
      <c r="A30" s="196" t="str">
        <f>Headings!F10</f>
        <v>Page 10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Headings!E11</f>
        <v>March 2017 Hotel Sales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2008</v>
      </c>
      <c r="B5" s="50">
        <v>20701685.099999901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16892478.199999999</v>
      </c>
      <c r="C6" s="56">
        <v>-0.18400467795734754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18044615.07</v>
      </c>
      <c r="C7" s="56">
        <v>6.8204135376655373E-2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19914695.420000002</v>
      </c>
      <c r="C8" s="56">
        <v>0.10363647784923358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21267812.480999999</v>
      </c>
      <c r="C9" s="56">
        <v>6.7945656835960655E-2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20243998</v>
      </c>
      <c r="C10" s="57">
        <v>-4.8139153094124865E-2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23237103.519999899</v>
      </c>
      <c r="C11" s="56">
        <v>0.14785150245519185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26115934.079999898</v>
      </c>
      <c r="C12" s="56">
        <v>0.12388938911952696</v>
      </c>
      <c r="D12" s="57">
        <v>0</v>
      </c>
      <c r="E12" s="58">
        <v>0</v>
      </c>
    </row>
    <row r="13" spans="1:5" s="64" customFormat="1" ht="18" customHeight="1" thickBot="1" x14ac:dyDescent="0.3">
      <c r="A13" s="54">
        <v>2016</v>
      </c>
      <c r="B13" s="55">
        <v>28835050.25</v>
      </c>
      <c r="C13" s="56">
        <v>0.1041171325394965</v>
      </c>
      <c r="D13" s="57">
        <v>1.1518205154068095E-2</v>
      </c>
      <c r="E13" s="58">
        <v>328346.06704559922</v>
      </c>
    </row>
    <row r="14" spans="1:5" s="64" customFormat="1" ht="18" customHeight="1" thickTop="1" x14ac:dyDescent="0.25">
      <c r="A14" s="184">
        <v>2017</v>
      </c>
      <c r="B14" s="178">
        <v>30786430.104400001</v>
      </c>
      <c r="C14" s="179">
        <v>6.7673884299889631E-2</v>
      </c>
      <c r="D14" s="182">
        <v>2.1212819739715449E-2</v>
      </c>
      <c r="E14" s="183">
        <v>639501.365053799</v>
      </c>
    </row>
    <row r="15" spans="1:5" s="64" customFormat="1" ht="18" customHeight="1" x14ac:dyDescent="0.25">
      <c r="A15" s="54">
        <v>2018</v>
      </c>
      <c r="B15" s="55">
        <v>31811361.161551703</v>
      </c>
      <c r="C15" s="56">
        <v>3.3291650044388055E-2</v>
      </c>
      <c r="D15" s="57">
        <v>3.1589145736687918E-2</v>
      </c>
      <c r="E15" s="58">
        <v>974122.04070550203</v>
      </c>
    </row>
    <row r="16" spans="1:5" s="64" customFormat="1" ht="18" customHeight="1" x14ac:dyDescent="0.25">
      <c r="A16" s="54">
        <v>2019</v>
      </c>
      <c r="B16" s="55">
        <v>32746254.308463</v>
      </c>
      <c r="C16" s="56">
        <v>2.9388655900749017E-2</v>
      </c>
      <c r="D16" s="57">
        <v>2.7221965639010914E-2</v>
      </c>
      <c r="E16" s="58">
        <v>867794.34183610231</v>
      </c>
    </row>
    <row r="17" spans="1:5" s="64" customFormat="1" ht="18" customHeight="1" x14ac:dyDescent="0.25">
      <c r="A17" s="54">
        <v>2020</v>
      </c>
      <c r="B17" s="55">
        <v>33790685.307434402</v>
      </c>
      <c r="C17" s="56">
        <v>3.1894670734951225E-2</v>
      </c>
      <c r="D17" s="57">
        <v>2.7807699160123933E-2</v>
      </c>
      <c r="E17" s="58">
        <v>914218.88764929771</v>
      </c>
    </row>
    <row r="18" spans="1:5" s="64" customFormat="1" ht="18" customHeight="1" x14ac:dyDescent="0.25">
      <c r="A18" s="54">
        <v>2021</v>
      </c>
      <c r="B18" s="55">
        <v>34986524.740480296</v>
      </c>
      <c r="C18" s="56">
        <v>3.5389617646576443E-2</v>
      </c>
      <c r="D18" s="57">
        <v>2.9258309220619783E-2</v>
      </c>
      <c r="E18" s="58">
        <v>994547.77313089371</v>
      </c>
    </row>
    <row r="19" spans="1:5" s="64" customFormat="1" ht="18" customHeight="1" x14ac:dyDescent="0.25">
      <c r="A19" s="54">
        <v>2022</v>
      </c>
      <c r="B19" s="55">
        <v>37953389.033885702</v>
      </c>
      <c r="C19" s="56">
        <v>8.4800199945914256E-2</v>
      </c>
      <c r="D19" s="57">
        <v>5.3811944720653093E-2</v>
      </c>
      <c r="E19" s="58">
        <v>1938055.1557463035</v>
      </c>
    </row>
    <row r="20" spans="1:5" s="64" customFormat="1" ht="18" customHeight="1" x14ac:dyDescent="0.25">
      <c r="A20" s="54">
        <v>2023</v>
      </c>
      <c r="B20" s="55">
        <v>39502586.745426796</v>
      </c>
      <c r="C20" s="56">
        <v>4.0818428893344194E-2</v>
      </c>
      <c r="D20" s="57">
        <v>5.4162523446580568E-2</v>
      </c>
      <c r="E20" s="58">
        <v>2029629.9035602957</v>
      </c>
    </row>
    <row r="21" spans="1:5" s="64" customFormat="1" ht="18" customHeight="1" x14ac:dyDescent="0.25">
      <c r="A21" s="54">
        <v>2024</v>
      </c>
      <c r="B21" s="55">
        <v>41196926.428442404</v>
      </c>
      <c r="C21" s="56">
        <v>4.2891866650017763E-2</v>
      </c>
      <c r="D21" s="57">
        <v>5.6320077014042846E-2</v>
      </c>
      <c r="E21" s="58">
        <v>2196506.6457417011</v>
      </c>
    </row>
    <row r="22" spans="1:5" s="64" customFormat="1" ht="18" customHeight="1" x14ac:dyDescent="0.25">
      <c r="A22" s="54">
        <v>2025</v>
      </c>
      <c r="B22" s="55">
        <v>42976190.225094497</v>
      </c>
      <c r="C22" s="56">
        <v>4.3189236452933155E-2</v>
      </c>
      <c r="D22" s="57">
        <v>5.9763660248853601E-2</v>
      </c>
      <c r="E22" s="58">
        <v>2423572.847175695</v>
      </c>
    </row>
    <row r="23" spans="1:5" s="64" customFormat="1" ht="18" customHeight="1" x14ac:dyDescent="0.25">
      <c r="A23" s="54">
        <v>2026</v>
      </c>
      <c r="B23" s="55">
        <v>44839357.448574997</v>
      </c>
      <c r="C23" s="56">
        <v>4.3353475813511455E-2</v>
      </c>
      <c r="D23" s="94" t="s">
        <v>246</v>
      </c>
      <c r="E23" s="95" t="s">
        <v>246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3" t="s">
        <v>148</v>
      </c>
      <c r="B25" s="3"/>
      <c r="C25" s="3"/>
    </row>
    <row r="26" spans="1:5" ht="21.75" customHeight="1" x14ac:dyDescent="0.3">
      <c r="A26" s="153" t="s">
        <v>187</v>
      </c>
      <c r="B26" s="3"/>
      <c r="C26" s="3"/>
    </row>
    <row r="27" spans="1:5" ht="21.75" customHeight="1" x14ac:dyDescent="0.3">
      <c r="A27" s="153" t="s">
        <v>225</v>
      </c>
      <c r="B27" s="3"/>
      <c r="C27" s="3"/>
    </row>
    <row r="28" spans="1:5" ht="21.75" customHeight="1" x14ac:dyDescent="0.3">
      <c r="A28" s="156" t="s">
        <v>197</v>
      </c>
      <c r="B28" s="3"/>
      <c r="C28" s="3"/>
    </row>
    <row r="29" spans="1:5" s="114" customFormat="1" ht="21.75" customHeight="1" x14ac:dyDescent="0.3">
      <c r="A29" s="153" t="s">
        <v>255</v>
      </c>
    </row>
    <row r="30" spans="1:5" ht="21.75" customHeight="1" x14ac:dyDescent="0.3">
      <c r="A30" s="196" t="str">
        <f>Headings!F11</f>
        <v>Page 11</v>
      </c>
      <c r="B30" s="197"/>
      <c r="C30" s="197"/>
      <c r="D30" s="197"/>
      <c r="E30" s="204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Headings!E12</f>
        <v>March 2017 Rental Car Sales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2835415.72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2835443.48</v>
      </c>
      <c r="C6" s="56">
        <v>9.7904514684277189E-6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2651749.77</v>
      </c>
      <c r="C7" s="56">
        <v>-6.4784825123722745E-2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2737771</v>
      </c>
      <c r="C8" s="56">
        <v>3.2439422065076773E-2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2811096.72</v>
      </c>
      <c r="C9" s="56">
        <v>2.6782999746874481E-2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2857442.9599999902</v>
      </c>
      <c r="C10" s="56">
        <v>1.648688914552543E-2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3112670.25</v>
      </c>
      <c r="C11" s="57">
        <v>8.9320169666662563E-2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3494071.77</v>
      </c>
      <c r="C12" s="56">
        <v>0.12253193861444212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3734599.0666999901</v>
      </c>
      <c r="C13" s="56">
        <v>6.8838682354824599E-2</v>
      </c>
      <c r="D13" s="57">
        <v>0</v>
      </c>
      <c r="E13" s="58">
        <v>0</v>
      </c>
    </row>
    <row r="14" spans="1:5" s="64" customFormat="1" ht="18" customHeight="1" thickBot="1" x14ac:dyDescent="0.3">
      <c r="A14" s="54">
        <v>2016</v>
      </c>
      <c r="B14" s="55">
        <v>3955994.85</v>
      </c>
      <c r="C14" s="56">
        <v>5.9282343123285397E-2</v>
      </c>
      <c r="D14" s="57">
        <v>-7.7326383112313879E-3</v>
      </c>
      <c r="E14" s="58">
        <v>-30828.664246379863</v>
      </c>
    </row>
    <row r="15" spans="1:5" s="64" customFormat="1" ht="18" customHeight="1" thickTop="1" x14ac:dyDescent="0.25">
      <c r="A15" s="184">
        <v>2017</v>
      </c>
      <c r="B15" s="178">
        <v>4087938.9038640205</v>
      </c>
      <c r="C15" s="179">
        <v>3.3352938733987481E-2</v>
      </c>
      <c r="D15" s="182">
        <v>1.6967660834333209E-2</v>
      </c>
      <c r="E15" s="183">
        <v>68205.473491000012</v>
      </c>
    </row>
    <row r="16" spans="1:5" s="64" customFormat="1" ht="18" customHeight="1" x14ac:dyDescent="0.25">
      <c r="A16" s="54">
        <v>2018</v>
      </c>
      <c r="B16" s="55">
        <v>4181109.1134569701</v>
      </c>
      <c r="C16" s="56">
        <v>2.2791487784928233E-2</v>
      </c>
      <c r="D16" s="57">
        <v>2.1081672710444144E-2</v>
      </c>
      <c r="E16" s="58">
        <v>86324.900595440064</v>
      </c>
    </row>
    <row r="17" spans="1:5" s="64" customFormat="1" ht="18" customHeight="1" x14ac:dyDescent="0.25">
      <c r="A17" s="54">
        <v>2019</v>
      </c>
      <c r="B17" s="55">
        <v>4264926.0171766598</v>
      </c>
      <c r="C17" s="56">
        <v>2.0046571721824558E-2</v>
      </c>
      <c r="D17" s="57">
        <v>1.8042086380004374E-2</v>
      </c>
      <c r="E17" s="58">
        <v>75584.462210049387</v>
      </c>
    </row>
    <row r="18" spans="1:5" s="64" customFormat="1" ht="18" customHeight="1" x14ac:dyDescent="0.25">
      <c r="A18" s="54">
        <v>2020</v>
      </c>
      <c r="B18" s="55">
        <v>4353526.8202956794</v>
      </c>
      <c r="C18" s="56">
        <v>2.0774288407861441E-2</v>
      </c>
      <c r="D18" s="57">
        <v>1.8631564335838124E-2</v>
      </c>
      <c r="E18" s="58">
        <v>79629.394847019576</v>
      </c>
    </row>
    <row r="19" spans="1:5" s="64" customFormat="1" ht="18" customHeight="1" x14ac:dyDescent="0.25">
      <c r="A19" s="54">
        <v>2021</v>
      </c>
      <c r="B19" s="55">
        <v>4450641.9809853202</v>
      </c>
      <c r="C19" s="56">
        <v>2.2307238406549024E-2</v>
      </c>
      <c r="D19" s="57">
        <v>1.9530373282920843E-2</v>
      </c>
      <c r="E19" s="58">
        <v>85257.586742989719</v>
      </c>
    </row>
    <row r="20" spans="1:5" s="64" customFormat="1" ht="18" customHeight="1" x14ac:dyDescent="0.25">
      <c r="A20" s="54">
        <v>2022</v>
      </c>
      <c r="B20" s="55">
        <v>4682846.9634825196</v>
      </c>
      <c r="C20" s="56">
        <v>5.2173368131891884E-2</v>
      </c>
      <c r="D20" s="57">
        <v>3.2866829313264123E-2</v>
      </c>
      <c r="E20" s="58">
        <v>149012.7550627701</v>
      </c>
    </row>
    <row r="21" spans="1:5" s="64" customFormat="1" ht="18" customHeight="1" x14ac:dyDescent="0.25">
      <c r="A21" s="54">
        <v>2023</v>
      </c>
      <c r="B21" s="55">
        <v>4803415.5760871898</v>
      </c>
      <c r="C21" s="56">
        <v>2.5746861587594205E-2</v>
      </c>
      <c r="D21" s="57">
        <v>3.330186299719573E-2</v>
      </c>
      <c r="E21" s="58">
        <v>154807.31542422995</v>
      </c>
    </row>
    <row r="22" spans="1:5" s="64" customFormat="1" ht="18" customHeight="1" x14ac:dyDescent="0.25">
      <c r="A22" s="54">
        <v>2024</v>
      </c>
      <c r="B22" s="55">
        <v>4931335.3533336502</v>
      </c>
      <c r="C22" s="56">
        <v>2.6631003547409549E-2</v>
      </c>
      <c r="D22" s="57">
        <v>3.4484142428640618E-2</v>
      </c>
      <c r="E22" s="58">
        <v>164384.22177117039</v>
      </c>
    </row>
    <row r="23" spans="1:5" s="64" customFormat="1" ht="18" customHeight="1" x14ac:dyDescent="0.25">
      <c r="A23" s="54">
        <v>2025</v>
      </c>
      <c r="B23" s="55">
        <v>5062784.8309770199</v>
      </c>
      <c r="C23" s="56">
        <v>2.6655959942879948E-2</v>
      </c>
      <c r="D23" s="57">
        <v>3.6308485318973016E-2</v>
      </c>
      <c r="E23" s="58">
        <v>177381.59178738017</v>
      </c>
    </row>
    <row r="24" spans="1:5" s="64" customFormat="1" ht="18" customHeight="1" x14ac:dyDescent="0.25">
      <c r="A24" s="54">
        <v>2026</v>
      </c>
      <c r="B24" s="55">
        <v>5197733.9032677803</v>
      </c>
      <c r="C24" s="56">
        <v>2.6655107178378268E-2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121</v>
      </c>
      <c r="B26" s="3"/>
      <c r="C26" s="3"/>
    </row>
    <row r="27" spans="1:5" ht="21.75" customHeight="1" x14ac:dyDescent="0.3">
      <c r="A27" s="153" t="s">
        <v>253</v>
      </c>
      <c r="B27" s="3"/>
      <c r="C27" s="3"/>
    </row>
    <row r="28" spans="1:5" ht="21.75" customHeight="1" x14ac:dyDescent="0.3">
      <c r="A28" s="154"/>
      <c r="B28" s="3"/>
      <c r="C28" s="3"/>
    </row>
    <row r="29" spans="1:5" ht="21.75" customHeight="1" x14ac:dyDescent="0.3">
      <c r="A29" s="154"/>
      <c r="B29" s="3"/>
      <c r="C29" s="3"/>
    </row>
    <row r="30" spans="1:5" ht="21.75" customHeight="1" x14ac:dyDescent="0.3">
      <c r="A30" s="196" t="str">
        <f>Headings!F12</f>
        <v>Page 12</v>
      </c>
      <c r="B30" s="197"/>
      <c r="C30" s="197"/>
      <c r="D30" s="197"/>
      <c r="E30" s="204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7" width="10.75" style="19"/>
    <col min="8" max="8" width="15.875" style="19" bestFit="1" customWidth="1"/>
    <col min="9" max="16384" width="10.75" style="19"/>
  </cols>
  <sheetData>
    <row r="1" spans="1:9" ht="23.25" x14ac:dyDescent="0.3">
      <c r="A1" s="203" t="str">
        <f>Headings!E13</f>
        <v>March 2017 Real Estate Excise Tax (REET 1) Forecast</v>
      </c>
      <c r="B1" s="204"/>
      <c r="C1" s="204"/>
      <c r="D1" s="204"/>
      <c r="E1" s="204"/>
    </row>
    <row r="2" spans="1:9" ht="21.75" customHeight="1" x14ac:dyDescent="0.3">
      <c r="A2" s="203" t="s">
        <v>99</v>
      </c>
      <c r="B2" s="204"/>
      <c r="C2" s="204"/>
      <c r="D2" s="204"/>
      <c r="E2" s="204"/>
    </row>
    <row r="4" spans="1:9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9" s="64" customFormat="1" ht="18" customHeight="1" x14ac:dyDescent="0.25">
      <c r="A5" s="49">
        <v>2007</v>
      </c>
      <c r="B5" s="50">
        <v>9202857.8399999905</v>
      </c>
      <c r="C5" s="93" t="s">
        <v>93</v>
      </c>
      <c r="D5" s="62">
        <v>0</v>
      </c>
      <c r="E5" s="53">
        <v>0</v>
      </c>
    </row>
    <row r="6" spans="1:9" s="64" customFormat="1" ht="18" customHeight="1" x14ac:dyDescent="0.25">
      <c r="A6" s="54">
        <v>2008</v>
      </c>
      <c r="B6" s="55">
        <v>4912081.72</v>
      </c>
      <c r="C6" s="56">
        <v>-0.46624387713023663</v>
      </c>
      <c r="D6" s="57">
        <v>0</v>
      </c>
      <c r="E6" s="58">
        <v>0</v>
      </c>
    </row>
    <row r="7" spans="1:9" s="64" customFormat="1" ht="18" customHeight="1" x14ac:dyDescent="0.25">
      <c r="A7" s="54">
        <v>2009</v>
      </c>
      <c r="B7" s="55">
        <v>3809800</v>
      </c>
      <c r="C7" s="56">
        <v>-0.22440215428663512</v>
      </c>
      <c r="D7" s="57">
        <v>0</v>
      </c>
      <c r="E7" s="58">
        <v>0</v>
      </c>
    </row>
    <row r="8" spans="1:9" s="64" customFormat="1" ht="18" customHeight="1" x14ac:dyDescent="0.25">
      <c r="A8" s="54">
        <v>2010</v>
      </c>
      <c r="B8" s="55">
        <v>3647888.19</v>
      </c>
      <c r="C8" s="56">
        <v>-4.2498768964250089E-2</v>
      </c>
      <c r="D8" s="57">
        <v>0</v>
      </c>
      <c r="E8" s="58">
        <v>0</v>
      </c>
    </row>
    <row r="9" spans="1:9" s="64" customFormat="1" ht="18" customHeight="1" x14ac:dyDescent="0.25">
      <c r="A9" s="54">
        <v>2011</v>
      </c>
      <c r="B9" s="55">
        <v>3293751.37</v>
      </c>
      <c r="C9" s="56">
        <v>-9.7079954635342025E-2</v>
      </c>
      <c r="D9" s="57">
        <v>0</v>
      </c>
      <c r="E9" s="58">
        <v>0</v>
      </c>
    </row>
    <row r="10" spans="1:9" s="64" customFormat="1" ht="18" customHeight="1" x14ac:dyDescent="0.25">
      <c r="A10" s="54">
        <v>2012</v>
      </c>
      <c r="B10" s="55">
        <v>4047144.57</v>
      </c>
      <c r="C10" s="56">
        <v>0.22873408322863176</v>
      </c>
      <c r="D10" s="57">
        <v>0</v>
      </c>
      <c r="E10" s="58">
        <v>0</v>
      </c>
    </row>
    <row r="11" spans="1:9" s="64" customFormat="1" ht="18" customHeight="1" x14ac:dyDescent="0.25">
      <c r="A11" s="54">
        <v>2013</v>
      </c>
      <c r="B11" s="55">
        <v>5650866.3900000043</v>
      </c>
      <c r="C11" s="57">
        <v>0.39626007726232637</v>
      </c>
      <c r="D11" s="57">
        <v>0</v>
      </c>
      <c r="E11" s="58">
        <v>0</v>
      </c>
    </row>
    <row r="12" spans="1:9" s="64" customFormat="1" ht="18" customHeight="1" x14ac:dyDescent="0.25">
      <c r="A12" s="54">
        <v>2014</v>
      </c>
      <c r="B12" s="55">
        <v>5460691.6899999995</v>
      </c>
      <c r="C12" s="56">
        <v>-3.365407830851308E-2</v>
      </c>
      <c r="D12" s="57">
        <v>0</v>
      </c>
      <c r="E12" s="58">
        <v>0</v>
      </c>
      <c r="H12" s="160"/>
      <c r="I12" s="162"/>
    </row>
    <row r="13" spans="1:9" s="64" customFormat="1" ht="18" customHeight="1" x14ac:dyDescent="0.25">
      <c r="A13" s="54">
        <v>2015</v>
      </c>
      <c r="B13" s="55">
        <v>7300582.5899999999</v>
      </c>
      <c r="C13" s="56">
        <v>0.33693367149244802</v>
      </c>
      <c r="D13" s="57">
        <v>0</v>
      </c>
      <c r="E13" s="58">
        <v>0</v>
      </c>
      <c r="H13" s="160"/>
      <c r="I13" s="162"/>
    </row>
    <row r="14" spans="1:9" s="64" customFormat="1" ht="18" customHeight="1" thickBot="1" x14ac:dyDescent="0.3">
      <c r="A14" s="54">
        <v>2016</v>
      </c>
      <c r="B14" s="55">
        <v>7431560.2699999996</v>
      </c>
      <c r="C14" s="56">
        <v>1.7940716153174829E-2</v>
      </c>
      <c r="D14" s="57">
        <v>0.14213573505114141</v>
      </c>
      <c r="E14" s="58">
        <v>924837.78340584971</v>
      </c>
      <c r="H14" s="160"/>
      <c r="I14" s="162"/>
    </row>
    <row r="15" spans="1:9" s="64" customFormat="1" ht="18" customHeight="1" thickTop="1" x14ac:dyDescent="0.25">
      <c r="A15" s="184">
        <v>2017</v>
      </c>
      <c r="B15" s="178">
        <v>7498913.6890457897</v>
      </c>
      <c r="C15" s="179">
        <v>9.0631599016541831E-3</v>
      </c>
      <c r="D15" s="182">
        <v>0.13816431948815855</v>
      </c>
      <c r="E15" s="183">
        <v>910309.95174175035</v>
      </c>
      <c r="H15" s="160"/>
      <c r="I15" s="162"/>
    </row>
    <row r="16" spans="1:9" s="64" customFormat="1" ht="18" customHeight="1" x14ac:dyDescent="0.25">
      <c r="A16" s="54">
        <v>2018</v>
      </c>
      <c r="B16" s="55">
        <v>7651732.7772020493</v>
      </c>
      <c r="C16" s="56">
        <v>2.0378830120353797E-2</v>
      </c>
      <c r="D16" s="57">
        <v>0.13913776937138178</v>
      </c>
      <c r="E16" s="58">
        <v>934606.03192297928</v>
      </c>
      <c r="H16" s="160"/>
      <c r="I16" s="162"/>
    </row>
    <row r="17" spans="1:9" s="64" customFormat="1" ht="18" customHeight="1" x14ac:dyDescent="0.25">
      <c r="A17" s="54">
        <v>2019</v>
      </c>
      <c r="B17" s="55">
        <v>7819593.5726761892</v>
      </c>
      <c r="C17" s="56">
        <v>2.1937618623362409E-2</v>
      </c>
      <c r="D17" s="57">
        <v>0.13078982232088143</v>
      </c>
      <c r="E17" s="58">
        <v>904432.66626926698</v>
      </c>
      <c r="H17" s="160"/>
      <c r="I17" s="162"/>
    </row>
    <row r="18" spans="1:9" s="64" customFormat="1" ht="18" customHeight="1" x14ac:dyDescent="0.25">
      <c r="A18" s="54">
        <v>2020</v>
      </c>
      <c r="B18" s="55">
        <v>7605494.7800587108</v>
      </c>
      <c r="C18" s="56">
        <v>-2.737978523149831E-2</v>
      </c>
      <c r="D18" s="57">
        <v>0.22711772707054512</v>
      </c>
      <c r="E18" s="58">
        <v>1407642.192422282</v>
      </c>
      <c r="H18" s="160"/>
      <c r="I18" s="162"/>
    </row>
    <row r="19" spans="1:9" s="64" customFormat="1" ht="18" customHeight="1" x14ac:dyDescent="0.25">
      <c r="A19" s="54">
        <v>2021</v>
      </c>
      <c r="B19" s="55">
        <v>6780094.44399771</v>
      </c>
      <c r="C19" s="56">
        <v>-0.10852684275389501</v>
      </c>
      <c r="D19" s="57">
        <v>0.1228872303986448</v>
      </c>
      <c r="E19" s="58">
        <v>742004.18840663228</v>
      </c>
      <c r="H19" s="160"/>
      <c r="I19" s="162"/>
    </row>
    <row r="20" spans="1:9" s="64" customFormat="1" ht="18" customHeight="1" x14ac:dyDescent="0.25">
      <c r="A20" s="54">
        <v>2022</v>
      </c>
      <c r="B20" s="55">
        <v>7043497.6508976948</v>
      </c>
      <c r="C20" s="56">
        <v>3.8849489350870403E-2</v>
      </c>
      <c r="D20" s="57">
        <v>0.12102760838798132</v>
      </c>
      <c r="E20" s="58">
        <v>760425.22859925963</v>
      </c>
      <c r="H20" s="160"/>
      <c r="I20" s="162"/>
    </row>
    <row r="21" spans="1:9" s="64" customFormat="1" ht="18" customHeight="1" x14ac:dyDescent="0.25">
      <c r="A21" s="54">
        <v>2023</v>
      </c>
      <c r="B21" s="55">
        <v>7587653.5822289679</v>
      </c>
      <c r="C21" s="56">
        <v>7.7256493620313726E-2</v>
      </c>
      <c r="D21" s="57">
        <v>0.12073839379142326</v>
      </c>
      <c r="E21" s="58">
        <v>817426.36037019826</v>
      </c>
      <c r="H21" s="160"/>
      <c r="I21" s="162"/>
    </row>
    <row r="22" spans="1:9" s="64" customFormat="1" ht="18" customHeight="1" x14ac:dyDescent="0.3">
      <c r="A22" s="54">
        <v>2024</v>
      </c>
      <c r="B22" s="55">
        <v>7857586.8977810834</v>
      </c>
      <c r="C22" s="56">
        <v>3.5575334670566061E-2</v>
      </c>
      <c r="D22" s="57">
        <v>0.12102988229878475</v>
      </c>
      <c r="E22" s="58">
        <v>848329.58729056362</v>
      </c>
      <c r="H22" s="161"/>
      <c r="I22" s="162"/>
    </row>
    <row r="23" spans="1:9" s="64" customFormat="1" ht="18" customHeight="1" x14ac:dyDescent="0.3">
      <c r="A23" s="54">
        <v>2025</v>
      </c>
      <c r="B23" s="55">
        <v>8137185.7042465433</v>
      </c>
      <c r="C23" s="56">
        <v>3.5583291677552698E-2</v>
      </c>
      <c r="D23" s="57">
        <v>0.12082738073117283</v>
      </c>
      <c r="E23" s="58">
        <v>877204.51165804453</v>
      </c>
      <c r="H23" s="161"/>
      <c r="I23" s="162"/>
    </row>
    <row r="24" spans="1:9" s="64" customFormat="1" ht="18" customHeight="1" x14ac:dyDescent="0.3">
      <c r="A24" s="54">
        <v>2026</v>
      </c>
      <c r="B24" s="55">
        <v>8422869.640987765</v>
      </c>
      <c r="C24" s="56">
        <v>3.5108444998635413E-2</v>
      </c>
      <c r="D24" s="94" t="s">
        <v>246</v>
      </c>
      <c r="E24" s="95" t="s">
        <v>246</v>
      </c>
      <c r="H24" s="161"/>
      <c r="I24" s="162"/>
    </row>
    <row r="25" spans="1:9" ht="21.75" customHeight="1" x14ac:dyDescent="0.3">
      <c r="A25" s="32" t="s">
        <v>4</v>
      </c>
      <c r="B25" s="3"/>
      <c r="C25" s="3"/>
    </row>
    <row r="26" spans="1:9" ht="21.75" customHeight="1" x14ac:dyDescent="0.3">
      <c r="A26" s="33" t="s">
        <v>98</v>
      </c>
      <c r="B26" s="3"/>
      <c r="C26" s="3"/>
    </row>
    <row r="27" spans="1:9" ht="21.75" customHeight="1" x14ac:dyDescent="0.3">
      <c r="A27" s="37" t="s">
        <v>226</v>
      </c>
      <c r="B27" s="3"/>
      <c r="C27" s="3"/>
    </row>
    <row r="28" spans="1:9" ht="21.75" customHeight="1" x14ac:dyDescent="0.3">
      <c r="A28" s="153" t="s">
        <v>254</v>
      </c>
      <c r="B28" s="3"/>
      <c r="C28" s="3"/>
    </row>
    <row r="29" spans="1:9" ht="21.75" customHeight="1" x14ac:dyDescent="0.3">
      <c r="A29" s="151"/>
      <c r="B29" s="3"/>
      <c r="C29" s="3"/>
    </row>
    <row r="30" spans="1:9" ht="21.75" customHeight="1" x14ac:dyDescent="0.3">
      <c r="A30" s="196" t="str">
        <f>Headings!F13</f>
        <v>Page 13</v>
      </c>
      <c r="B30" s="197"/>
      <c r="C30" s="197"/>
      <c r="D30" s="197"/>
      <c r="E30" s="204"/>
    </row>
    <row r="32" spans="1:9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Headings!E14</f>
        <v>March 2017 Investment Pool Nominal Rate of Return Forecast</v>
      </c>
      <c r="B1" s="205"/>
      <c r="C1" s="205"/>
      <c r="D1" s="205"/>
    </row>
    <row r="2" spans="1:4" ht="21.75" customHeight="1" x14ac:dyDescent="0.3">
      <c r="A2" s="203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5.0839999999999996E-2</v>
      </c>
      <c r="C5" s="104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3.2959999999999996E-2</v>
      </c>
      <c r="C6" s="56">
        <v>-1.788E-2</v>
      </c>
      <c r="D6" s="57">
        <v>0</v>
      </c>
    </row>
    <row r="7" spans="1:4" s="64" customFormat="1" ht="18" customHeight="1" x14ac:dyDescent="0.25">
      <c r="A7" s="54">
        <v>2009</v>
      </c>
      <c r="B7" s="67">
        <v>1.755E-2</v>
      </c>
      <c r="C7" s="56">
        <v>-1.5409999999999997E-2</v>
      </c>
      <c r="D7" s="57">
        <v>0</v>
      </c>
    </row>
    <row r="8" spans="1:4" s="64" customFormat="1" ht="18" customHeight="1" x14ac:dyDescent="0.25">
      <c r="A8" s="54">
        <v>2010</v>
      </c>
      <c r="B8" s="67">
        <v>9.6100000000000005E-3</v>
      </c>
      <c r="C8" s="56">
        <v>-7.9399999999999991E-3</v>
      </c>
      <c r="D8" s="57">
        <v>0</v>
      </c>
    </row>
    <row r="9" spans="1:4" s="64" customFormat="1" ht="18" customHeight="1" x14ac:dyDescent="0.25">
      <c r="A9" s="54">
        <v>2011</v>
      </c>
      <c r="B9" s="67">
        <v>6.1999999999999998E-3</v>
      </c>
      <c r="C9" s="56">
        <v>-3.4100000000000007E-3</v>
      </c>
      <c r="D9" s="57">
        <v>0</v>
      </c>
    </row>
    <row r="10" spans="1:4" s="64" customFormat="1" ht="18" customHeight="1" x14ac:dyDescent="0.25">
      <c r="A10" s="54">
        <v>2012</v>
      </c>
      <c r="B10" s="67">
        <v>5.5999999999999904E-3</v>
      </c>
      <c r="C10" s="56">
        <v>-6.0000000000000938E-4</v>
      </c>
      <c r="D10" s="57">
        <v>0</v>
      </c>
    </row>
    <row r="11" spans="1:4" s="64" customFormat="1" ht="18" customHeight="1" x14ac:dyDescent="0.25">
      <c r="A11" s="54">
        <v>2013</v>
      </c>
      <c r="B11" s="67">
        <v>5.1000000000000004E-3</v>
      </c>
      <c r="C11" s="56">
        <v>-4.9999999999999004E-4</v>
      </c>
      <c r="D11" s="57">
        <v>0</v>
      </c>
    </row>
    <row r="12" spans="1:4" s="64" customFormat="1" ht="18" customHeight="1" x14ac:dyDescent="0.25">
      <c r="A12" s="54">
        <v>2014</v>
      </c>
      <c r="B12" s="67">
        <v>5.0556999999999894E-3</v>
      </c>
      <c r="C12" s="56">
        <v>-4.4300000000010997E-5</v>
      </c>
      <c r="D12" s="57">
        <v>0</v>
      </c>
    </row>
    <row r="13" spans="1:4" s="64" customFormat="1" ht="18" customHeight="1" x14ac:dyDescent="0.25">
      <c r="A13" s="54">
        <v>2015</v>
      </c>
      <c r="B13" s="67">
        <v>5.9749E-3</v>
      </c>
      <c r="C13" s="56">
        <v>9.1920000000001063E-4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8.2862999999999999E-3</v>
      </c>
      <c r="C14" s="56">
        <v>2.3113999999999999E-3</v>
      </c>
      <c r="D14" s="57">
        <v>7.8630000000000019E-4</v>
      </c>
    </row>
    <row r="15" spans="1:4" s="64" customFormat="1" ht="18" customHeight="1" thickTop="1" x14ac:dyDescent="0.25">
      <c r="A15" s="184">
        <v>2017</v>
      </c>
      <c r="B15" s="177">
        <v>1.0500000000000001E-2</v>
      </c>
      <c r="C15" s="179">
        <v>2.2137000000000007E-3</v>
      </c>
      <c r="D15" s="182">
        <v>2.5000000000000005E-3</v>
      </c>
    </row>
    <row r="16" spans="1:4" s="64" customFormat="1" ht="18" customHeight="1" x14ac:dyDescent="0.25">
      <c r="A16" s="54">
        <v>2018</v>
      </c>
      <c r="B16" s="67">
        <v>1.3000000000000001E-2</v>
      </c>
      <c r="C16" s="56">
        <v>2.5000000000000005E-3</v>
      </c>
      <c r="D16" s="57">
        <v>4.5000000000000005E-3</v>
      </c>
    </row>
    <row r="17" spans="1:4" s="64" customFormat="1" ht="18" customHeight="1" x14ac:dyDescent="0.25">
      <c r="A17" s="54">
        <v>2019</v>
      </c>
      <c r="B17" s="67">
        <v>1.57041506518442E-2</v>
      </c>
      <c r="C17" s="56">
        <v>2.7041506518441991E-3</v>
      </c>
      <c r="D17" s="57">
        <v>3.5234803233771001E-3</v>
      </c>
    </row>
    <row r="18" spans="1:4" s="64" customFormat="1" ht="18" customHeight="1" x14ac:dyDescent="0.25">
      <c r="A18" s="54">
        <v>2020</v>
      </c>
      <c r="B18" s="67">
        <v>1.9037561849666599E-2</v>
      </c>
      <c r="C18" s="56">
        <v>3.3334111978223988E-3</v>
      </c>
      <c r="D18" s="57">
        <v>2.5672071559577E-3</v>
      </c>
    </row>
    <row r="19" spans="1:4" s="64" customFormat="1" ht="18" customHeight="1" x14ac:dyDescent="0.25">
      <c r="A19" s="54">
        <v>2021</v>
      </c>
      <c r="B19" s="67">
        <v>2.17525740358048E-2</v>
      </c>
      <c r="C19" s="56">
        <v>2.7150121861382014E-3</v>
      </c>
      <c r="D19" s="57">
        <v>1.5034620305933027E-3</v>
      </c>
    </row>
    <row r="20" spans="1:4" s="64" customFormat="1" ht="18" customHeight="1" x14ac:dyDescent="0.25">
      <c r="A20" s="54">
        <v>2022</v>
      </c>
      <c r="B20" s="67">
        <v>2.42620366977618E-2</v>
      </c>
      <c r="C20" s="56">
        <v>2.5094626619570001E-3</v>
      </c>
      <c r="D20" s="57">
        <v>5.3900003594689952E-4</v>
      </c>
    </row>
    <row r="21" spans="1:4" s="64" customFormat="1" ht="18" customHeight="1" x14ac:dyDescent="0.25">
      <c r="A21" s="54">
        <v>2023</v>
      </c>
      <c r="B21" s="67">
        <v>2.6543974984015201E-2</v>
      </c>
      <c r="C21" s="56">
        <v>2.2819382862534002E-3</v>
      </c>
      <c r="D21" s="57">
        <v>-4.3172012936210091E-4</v>
      </c>
    </row>
    <row r="22" spans="1:4" s="64" customFormat="1" ht="18" customHeight="1" x14ac:dyDescent="0.25">
      <c r="A22" s="54">
        <v>2024</v>
      </c>
      <c r="B22" s="67">
        <v>2.8369656189137501E-2</v>
      </c>
      <c r="C22" s="56">
        <v>1.8256812051223002E-3</v>
      </c>
      <c r="D22" s="57">
        <v>-1.267485760829596E-3</v>
      </c>
    </row>
    <row r="23" spans="1:4" ht="18" customHeight="1" x14ac:dyDescent="0.3">
      <c r="A23" s="54">
        <v>2025</v>
      </c>
      <c r="B23" s="67">
        <v>2.9739010624918599E-2</v>
      </c>
      <c r="C23" s="56">
        <v>1.3693544357810984E-3</v>
      </c>
      <c r="D23" s="57">
        <v>-2.0082261780324032E-3</v>
      </c>
    </row>
    <row r="24" spans="1:4" s="172" customFormat="1" ht="18" customHeight="1" x14ac:dyDescent="0.3">
      <c r="A24" s="54">
        <v>2026</v>
      </c>
      <c r="B24" s="67">
        <v>3.0998819433124099E-2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22</v>
      </c>
      <c r="B26" s="3"/>
      <c r="C26" s="3"/>
    </row>
    <row r="27" spans="1:4" ht="21.75" customHeight="1" x14ac:dyDescent="0.3">
      <c r="A27" s="33"/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Headings!F14</f>
        <v>Page 14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Headings!E15</f>
        <v>March 2017 Investment Pool Real Rate of Return Forecast</v>
      </c>
      <c r="B1" s="205"/>
      <c r="C1" s="205"/>
      <c r="D1" s="205"/>
    </row>
    <row r="2" spans="1:4" ht="21.75" customHeight="1" x14ac:dyDescent="0.3">
      <c r="A2" s="203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1.1585042846014026E-2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-8.69965708284548E-3</v>
      </c>
      <c r="C6" s="56">
        <v>-2.0284699928859506E-2</v>
      </c>
      <c r="D6" s="57">
        <v>0</v>
      </c>
    </row>
    <row r="7" spans="1:4" s="64" customFormat="1" ht="18" customHeight="1" x14ac:dyDescent="0.25">
      <c r="A7" s="54">
        <v>2009</v>
      </c>
      <c r="B7" s="67">
        <v>1.1657044481214518E-2</v>
      </c>
      <c r="C7" s="56">
        <v>2.0356701564059998E-2</v>
      </c>
      <c r="D7" s="57">
        <v>0</v>
      </c>
    </row>
    <row r="8" spans="1:4" s="64" customFormat="1" ht="18" customHeight="1" x14ac:dyDescent="0.25">
      <c r="A8" s="54">
        <v>2010</v>
      </c>
      <c r="B8" s="67">
        <v>6.6483265032442063E-3</v>
      </c>
      <c r="C8" s="56">
        <v>-5.0087179779703117E-3</v>
      </c>
      <c r="D8" s="57">
        <v>0</v>
      </c>
    </row>
    <row r="9" spans="1:4" s="64" customFormat="1" ht="18" customHeight="1" x14ac:dyDescent="0.25">
      <c r="A9" s="54">
        <v>2011</v>
      </c>
      <c r="B9" s="67">
        <v>-2.0048131806757796E-2</v>
      </c>
      <c r="C9" s="56">
        <v>-2.6696458310002003E-2</v>
      </c>
      <c r="D9" s="57">
        <v>0</v>
      </c>
    </row>
    <row r="10" spans="1:4" s="64" customFormat="1" ht="18" customHeight="1" x14ac:dyDescent="0.25">
      <c r="A10" s="54">
        <v>2012</v>
      </c>
      <c r="B10" s="67">
        <v>-1.9251061119654134E-2</v>
      </c>
      <c r="C10" s="56">
        <v>7.9707068710366258E-4</v>
      </c>
      <c r="D10" s="57">
        <v>0</v>
      </c>
    </row>
    <row r="11" spans="1:4" s="64" customFormat="1" ht="18" customHeight="1" x14ac:dyDescent="0.25">
      <c r="A11" s="54">
        <v>2013</v>
      </c>
      <c r="B11" s="67">
        <v>-6.9663760592472146E-3</v>
      </c>
      <c r="C11" s="56">
        <v>1.2284685060406919E-2</v>
      </c>
      <c r="D11" s="57">
        <v>0</v>
      </c>
    </row>
    <row r="12" spans="1:4" s="64" customFormat="1" ht="18" customHeight="1" x14ac:dyDescent="0.25">
      <c r="A12" s="54">
        <v>2014</v>
      </c>
      <c r="B12" s="67">
        <v>-1.3144281885471898E-2</v>
      </c>
      <c r="C12" s="56">
        <v>-6.1779058262246833E-3</v>
      </c>
      <c r="D12" s="57">
        <v>0</v>
      </c>
    </row>
    <row r="13" spans="1:4" s="64" customFormat="1" ht="18" customHeight="1" x14ac:dyDescent="0.25">
      <c r="A13" s="54">
        <v>2015</v>
      </c>
      <c r="B13" s="67">
        <v>-7.5234077565325963E-3</v>
      </c>
      <c r="C13" s="56">
        <v>5.6208741289393016E-3</v>
      </c>
      <c r="D13" s="57">
        <v>0</v>
      </c>
    </row>
    <row r="14" spans="1:4" s="64" customFormat="1" ht="18" customHeight="1" thickBot="1" x14ac:dyDescent="0.3">
      <c r="A14" s="59">
        <v>2016</v>
      </c>
      <c r="B14" s="68">
        <v>-1.3557806575488662E-2</v>
      </c>
      <c r="C14" s="61">
        <v>-6.034398818956066E-3</v>
      </c>
      <c r="D14" s="57">
        <v>2.5593587151294672E-3</v>
      </c>
    </row>
    <row r="15" spans="1:4" s="64" customFormat="1" ht="18" customHeight="1" thickTop="1" x14ac:dyDescent="0.25">
      <c r="A15" s="54">
        <v>2017</v>
      </c>
      <c r="B15" s="67">
        <v>-1.7447032765194215E-2</v>
      </c>
      <c r="C15" s="56">
        <v>-3.8892261897055524E-3</v>
      </c>
      <c r="D15" s="182">
        <v>-8.7279314268684516E-4</v>
      </c>
    </row>
    <row r="16" spans="1:4" s="64" customFormat="1" ht="18" customHeight="1" x14ac:dyDescent="0.25">
      <c r="A16" s="54">
        <v>2018</v>
      </c>
      <c r="B16" s="67">
        <v>-1.3492907753803296E-2</v>
      </c>
      <c r="C16" s="56">
        <v>3.9541250113909188E-3</v>
      </c>
      <c r="D16" s="57">
        <v>2.5445083054025375E-3</v>
      </c>
    </row>
    <row r="17" spans="1:4" s="64" customFormat="1" ht="18" customHeight="1" x14ac:dyDescent="0.25">
      <c r="A17" s="54">
        <v>2019</v>
      </c>
      <c r="B17" s="67">
        <v>-1.0050995839083199E-2</v>
      </c>
      <c r="C17" s="56">
        <v>3.4419119147200972E-3</v>
      </c>
      <c r="D17" s="57">
        <v>1.9605879787156777E-3</v>
      </c>
    </row>
    <row r="18" spans="1:4" s="64" customFormat="1" ht="18" customHeight="1" x14ac:dyDescent="0.25">
      <c r="A18" s="54">
        <v>2020</v>
      </c>
      <c r="B18" s="67">
        <v>-6.7245034159169048E-3</v>
      </c>
      <c r="C18" s="56">
        <v>3.326492423166294E-3</v>
      </c>
      <c r="D18" s="57">
        <v>1.2256414645426261E-3</v>
      </c>
    </row>
    <row r="19" spans="1:4" s="64" customFormat="1" ht="18" customHeight="1" x14ac:dyDescent="0.25">
      <c r="A19" s="54">
        <v>2021</v>
      </c>
      <c r="B19" s="67">
        <v>-3.7633406403235758E-3</v>
      </c>
      <c r="C19" s="56">
        <v>2.961162775593329E-3</v>
      </c>
      <c r="D19" s="57">
        <v>5.7132928458292209E-4</v>
      </c>
    </row>
    <row r="20" spans="1:4" s="64" customFormat="1" ht="18" customHeight="1" x14ac:dyDescent="0.25">
      <c r="A20" s="54">
        <v>2022</v>
      </c>
      <c r="B20" s="67">
        <v>-1.746558149359867E-3</v>
      </c>
      <c r="C20" s="56">
        <v>2.0167824909637089E-3</v>
      </c>
      <c r="D20" s="57">
        <v>5.3386597523186197E-5</v>
      </c>
    </row>
    <row r="21" spans="1:4" s="64" customFormat="1" ht="18" customHeight="1" x14ac:dyDescent="0.25">
      <c r="A21" s="54">
        <v>2023</v>
      </c>
      <c r="B21" s="67">
        <v>4.9823922318292801E-4</v>
      </c>
      <c r="C21" s="56">
        <v>2.244797372542795E-3</v>
      </c>
      <c r="D21" s="57">
        <v>-7.8372580358698762E-4</v>
      </c>
    </row>
    <row r="22" spans="1:4" s="64" customFormat="1" ht="18" customHeight="1" x14ac:dyDescent="0.25">
      <c r="A22" s="54">
        <v>2024</v>
      </c>
      <c r="B22" s="67">
        <v>2.4422737621361268E-3</v>
      </c>
      <c r="C22" s="56">
        <v>1.9440345389531988E-3</v>
      </c>
      <c r="D22" s="57">
        <v>-1.3400334543811621E-3</v>
      </c>
    </row>
    <row r="23" spans="1:4" ht="18" customHeight="1" x14ac:dyDescent="0.3">
      <c r="A23" s="54">
        <v>2025</v>
      </c>
      <c r="B23" s="67">
        <v>3.7106862952884789E-3</v>
      </c>
      <c r="C23" s="56">
        <v>1.2684125331523521E-3</v>
      </c>
      <c r="D23" s="57">
        <v>-2.2656766668349704E-3</v>
      </c>
    </row>
    <row r="24" spans="1:4" s="172" customFormat="1" ht="18" customHeight="1" x14ac:dyDescent="0.3">
      <c r="A24" s="54">
        <v>2026</v>
      </c>
      <c r="B24" s="67">
        <v>4.6617023079278397E-3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46</v>
      </c>
      <c r="B26" s="3"/>
      <c r="C26" s="3"/>
    </row>
    <row r="27" spans="1:4" ht="21.75" customHeight="1" x14ac:dyDescent="0.3">
      <c r="A27" s="37" t="s">
        <v>227</v>
      </c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Headings!F15</f>
        <v>Page 15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Headings!E16</f>
        <v>March 2017 National CPI-U Forecast</v>
      </c>
      <c r="B1" s="205"/>
      <c r="C1" s="205"/>
      <c r="D1" s="205"/>
    </row>
    <row r="2" spans="1:4" ht="21.75" customHeight="1" x14ac:dyDescent="0.3">
      <c r="A2" s="203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2.84821428571429E-2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3.8395501152684801E-2</v>
      </c>
      <c r="C6" s="56">
        <v>9.9133582955419006E-3</v>
      </c>
      <c r="D6" s="57">
        <v>0</v>
      </c>
    </row>
    <row r="7" spans="1:4" s="64" customFormat="1" ht="18" customHeight="1" x14ac:dyDescent="0.25">
      <c r="A7" s="54">
        <v>2009</v>
      </c>
      <c r="B7" s="67">
        <v>-3.5577767146764898E-3</v>
      </c>
      <c r="C7" s="56">
        <v>-4.1953277867361291E-2</v>
      </c>
      <c r="D7" s="57">
        <v>0</v>
      </c>
    </row>
    <row r="8" spans="1:4" s="64" customFormat="1" ht="18" customHeight="1" x14ac:dyDescent="0.25">
      <c r="A8" s="54">
        <v>2010</v>
      </c>
      <c r="B8" s="67">
        <v>1.64027650242148E-2</v>
      </c>
      <c r="C8" s="56">
        <v>1.996054173889129E-2</v>
      </c>
      <c r="D8" s="57">
        <v>0</v>
      </c>
    </row>
    <row r="9" spans="1:4" s="64" customFormat="1" ht="18" customHeight="1" x14ac:dyDescent="0.25">
      <c r="A9" s="54">
        <v>2011</v>
      </c>
      <c r="B9" s="67">
        <v>3.1565285981582696E-2</v>
      </c>
      <c r="C9" s="56">
        <v>1.5162520957367896E-2</v>
      </c>
      <c r="D9" s="57">
        <v>0</v>
      </c>
    </row>
    <row r="10" spans="1:4" s="64" customFormat="1" ht="18" customHeight="1" x14ac:dyDescent="0.25">
      <c r="A10" s="54">
        <v>2012</v>
      </c>
      <c r="B10" s="67">
        <v>2.0694499397614301E-2</v>
      </c>
      <c r="C10" s="56">
        <v>-1.0870786583968395E-2</v>
      </c>
      <c r="D10" s="57">
        <v>0</v>
      </c>
    </row>
    <row r="11" spans="1:4" s="64" customFormat="1" ht="18" customHeight="1" x14ac:dyDescent="0.25">
      <c r="A11" s="54">
        <v>2013</v>
      </c>
      <c r="B11" s="67">
        <v>1.46475953204352E-2</v>
      </c>
      <c r="C11" s="56">
        <v>-6.0469040771791004E-3</v>
      </c>
      <c r="D11" s="57">
        <v>0</v>
      </c>
    </row>
    <row r="12" spans="1:4" s="64" customFormat="1" ht="18" customHeight="1" x14ac:dyDescent="0.25">
      <c r="A12" s="54">
        <v>2014</v>
      </c>
      <c r="B12" s="67">
        <v>1.62218778572869E-2</v>
      </c>
      <c r="C12" s="56">
        <v>1.5742825368517E-3</v>
      </c>
      <c r="D12" s="57">
        <v>0</v>
      </c>
    </row>
    <row r="13" spans="1:4" s="64" customFormat="1" ht="18" customHeight="1" x14ac:dyDescent="0.25">
      <c r="A13" s="54">
        <v>2015</v>
      </c>
      <c r="B13" s="67">
        <v>1.1869762097864701E-3</v>
      </c>
      <c r="C13" s="56">
        <v>-1.503490164750043E-2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1.26151288726126E-2</v>
      </c>
      <c r="C14" s="56">
        <v>1.142815266282613E-2</v>
      </c>
      <c r="D14" s="57">
        <v>-4.5629860034391984E-3</v>
      </c>
    </row>
    <row r="15" spans="1:4" s="64" customFormat="1" ht="18" customHeight="1" thickTop="1" x14ac:dyDescent="0.25">
      <c r="A15" s="184">
        <v>2017</v>
      </c>
      <c r="B15" s="177">
        <v>2.6943234800613301E-2</v>
      </c>
      <c r="C15" s="179">
        <v>1.4328105928000701E-2</v>
      </c>
      <c r="D15" s="182">
        <v>-4.7875350561459723E-4</v>
      </c>
    </row>
    <row r="16" spans="1:4" s="64" customFormat="1" ht="18" customHeight="1" x14ac:dyDescent="0.25">
      <c r="A16" s="54">
        <v>2018</v>
      </c>
      <c r="B16" s="67">
        <v>2.6726591414372201E-2</v>
      </c>
      <c r="C16" s="56">
        <v>-2.1664338624110061E-4</v>
      </c>
      <c r="D16" s="57">
        <v>1.9532329437546014E-3</v>
      </c>
    </row>
    <row r="17" spans="1:4" s="64" customFormat="1" ht="18" customHeight="1" x14ac:dyDescent="0.25">
      <c r="A17" s="54">
        <v>2019</v>
      </c>
      <c r="B17" s="67">
        <v>2.56727345717171E-2</v>
      </c>
      <c r="C17" s="56">
        <v>-1.0538568426551008E-3</v>
      </c>
      <c r="D17" s="57">
        <v>6.5708676441601777E-5</v>
      </c>
    </row>
    <row r="18" spans="1:4" s="64" customFormat="1" ht="18" customHeight="1" x14ac:dyDescent="0.25">
      <c r="A18" s="54">
        <v>2020</v>
      </c>
      <c r="B18" s="67">
        <v>2.8264831002029499E-2</v>
      </c>
      <c r="C18" s="56">
        <v>2.5920964303123989E-3</v>
      </c>
      <c r="D18" s="57">
        <v>2.5937620108371015E-3</v>
      </c>
    </row>
    <row r="19" spans="1:4" s="64" customFormat="1" ht="18" customHeight="1" x14ac:dyDescent="0.25">
      <c r="A19" s="54">
        <v>2021</v>
      </c>
      <c r="B19" s="67">
        <v>2.6675551280127999E-2</v>
      </c>
      <c r="C19" s="56">
        <v>-1.5892797219014994E-3</v>
      </c>
      <c r="D19" s="57">
        <v>6.8611456863370071E-4</v>
      </c>
    </row>
    <row r="20" spans="1:4" s="64" customFormat="1" ht="18" customHeight="1" x14ac:dyDescent="0.25">
      <c r="A20" s="54">
        <v>2022</v>
      </c>
      <c r="B20" s="67">
        <v>2.69691783110819E-2</v>
      </c>
      <c r="C20" s="56">
        <v>2.9362703095390033E-4</v>
      </c>
      <c r="D20" s="57">
        <v>1.3253462497853988E-3</v>
      </c>
    </row>
    <row r="21" spans="1:4" s="64" customFormat="1" ht="18" customHeight="1" x14ac:dyDescent="0.25">
      <c r="A21" s="54">
        <v>2023</v>
      </c>
      <c r="B21" s="67">
        <v>2.6971642847986001E-2</v>
      </c>
      <c r="C21" s="56">
        <v>2.4645369041016718E-6</v>
      </c>
      <c r="D21" s="57">
        <v>1.1423589680282994E-3</v>
      </c>
    </row>
    <row r="22" spans="1:4" s="64" customFormat="1" ht="18" customHeight="1" x14ac:dyDescent="0.25">
      <c r="A22" s="54">
        <v>2024</v>
      </c>
      <c r="B22" s="67">
        <v>2.6475171260929898E-2</v>
      </c>
      <c r="C22" s="56">
        <v>-4.9647158705610345E-4</v>
      </c>
      <c r="D22" s="57">
        <v>4.2484952360019937E-4</v>
      </c>
    </row>
    <row r="23" spans="1:4" ht="18" customHeight="1" x14ac:dyDescent="0.3">
      <c r="A23" s="54">
        <v>2025</v>
      </c>
      <c r="B23" s="67">
        <v>2.6779575802938899E-2</v>
      </c>
      <c r="C23" s="56">
        <v>3.0440454200900136E-4</v>
      </c>
      <c r="D23" s="57">
        <v>1.2716715734402972E-3</v>
      </c>
    </row>
    <row r="24" spans="1:4" s="172" customFormat="1" ht="18" customHeight="1" x14ac:dyDescent="0.3">
      <c r="A24" s="54">
        <v>2026</v>
      </c>
      <c r="B24" s="67">
        <v>2.7298895184117801E-2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151</v>
      </c>
      <c r="B26" s="3"/>
      <c r="C26" s="3"/>
    </row>
    <row r="27" spans="1:4" ht="21.75" customHeight="1" x14ac:dyDescent="0.3">
      <c r="A27" s="154"/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Headings!F16</f>
        <v>Page 16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5" ht="23.25" x14ac:dyDescent="0.3">
      <c r="A1" s="203" t="str">
        <f>Headings!E17</f>
        <v>March 2017 National CPI-W Forecast</v>
      </c>
      <c r="B1" s="205"/>
      <c r="C1" s="205"/>
      <c r="D1" s="205"/>
    </row>
    <row r="2" spans="1:5" ht="21.75" customHeight="1" x14ac:dyDescent="0.3">
      <c r="A2" s="203" t="s">
        <v>99</v>
      </c>
      <c r="B2" s="204"/>
      <c r="C2" s="204"/>
      <c r="D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5" s="64" customFormat="1" ht="18" customHeight="1" x14ac:dyDescent="0.25">
      <c r="A5" s="49">
        <v>2007</v>
      </c>
      <c r="B5" s="52">
        <v>2.8751902587519099E-2</v>
      </c>
      <c r="C5" s="93" t="s">
        <v>93</v>
      </c>
      <c r="D5" s="104">
        <v>0</v>
      </c>
    </row>
    <row r="6" spans="1:5" s="64" customFormat="1" ht="18" customHeight="1" x14ac:dyDescent="0.25">
      <c r="A6" s="54">
        <v>2008</v>
      </c>
      <c r="B6" s="67">
        <v>4.0864637736909896E-2</v>
      </c>
      <c r="C6" s="56">
        <v>1.2112735149390798E-2</v>
      </c>
      <c r="D6" s="94">
        <v>0</v>
      </c>
    </row>
    <row r="7" spans="1:5" s="64" customFormat="1" ht="18" customHeight="1" x14ac:dyDescent="0.25">
      <c r="A7" s="54">
        <v>2009</v>
      </c>
      <c r="B7" s="67">
        <v>-6.7423822452180506E-3</v>
      </c>
      <c r="C7" s="56">
        <v>-4.7607019982127949E-2</v>
      </c>
      <c r="D7" s="94">
        <v>0</v>
      </c>
    </row>
    <row r="8" spans="1:5" s="64" customFormat="1" ht="18" customHeight="1" x14ac:dyDescent="0.25">
      <c r="A8" s="54">
        <v>2010</v>
      </c>
      <c r="B8" s="67">
        <v>2.0688832705242501E-2</v>
      </c>
      <c r="C8" s="56">
        <v>2.7431214950460553E-2</v>
      </c>
      <c r="D8" s="94">
        <v>0</v>
      </c>
    </row>
    <row r="9" spans="1:5" s="64" customFormat="1" ht="18" customHeight="1" x14ac:dyDescent="0.25">
      <c r="A9" s="54">
        <v>2011</v>
      </c>
      <c r="B9" s="67">
        <v>3.5556884940200997E-2</v>
      </c>
      <c r="C9" s="56">
        <v>1.4868052234958497E-2</v>
      </c>
      <c r="D9" s="94">
        <v>0</v>
      </c>
    </row>
    <row r="10" spans="1:5" s="64" customFormat="1" ht="18" customHeight="1" x14ac:dyDescent="0.25">
      <c r="A10" s="54">
        <v>2012</v>
      </c>
      <c r="B10" s="67">
        <v>2.10041746586935E-2</v>
      </c>
      <c r="C10" s="56">
        <v>-1.4552710281507498E-2</v>
      </c>
      <c r="D10" s="94">
        <v>0</v>
      </c>
    </row>
    <row r="11" spans="1:5" s="64" customFormat="1" ht="18" customHeight="1" x14ac:dyDescent="0.25">
      <c r="A11" s="54">
        <v>2013</v>
      </c>
      <c r="B11" s="67">
        <v>1.3680827833743602E-2</v>
      </c>
      <c r="C11" s="56">
        <v>-7.323346824949898E-3</v>
      </c>
      <c r="D11" s="94">
        <v>0</v>
      </c>
    </row>
    <row r="12" spans="1:5" s="64" customFormat="1" ht="18" customHeight="1" x14ac:dyDescent="0.25">
      <c r="A12" s="54">
        <v>2014</v>
      </c>
      <c r="B12" s="67">
        <v>1.50311349880516E-2</v>
      </c>
      <c r="C12" s="56">
        <v>1.3503071543079989E-3</v>
      </c>
      <c r="D12" s="94">
        <v>0</v>
      </c>
      <c r="E12" s="69"/>
    </row>
    <row r="13" spans="1:5" s="64" customFormat="1" ht="18" customHeight="1" x14ac:dyDescent="0.25">
      <c r="A13" s="54">
        <v>2015</v>
      </c>
      <c r="B13" s="67">
        <v>-4.1285211645779498E-3</v>
      </c>
      <c r="C13" s="56">
        <v>-1.9159656152629552E-2</v>
      </c>
      <c r="D13" s="94">
        <v>0</v>
      </c>
    </row>
    <row r="14" spans="1:5" s="64" customFormat="1" ht="18" customHeight="1" thickBot="1" x14ac:dyDescent="0.3">
      <c r="A14" s="54">
        <v>2016</v>
      </c>
      <c r="B14" s="67">
        <v>9.7752469695009305E-3</v>
      </c>
      <c r="C14" s="56">
        <v>1.390376813407888E-2</v>
      </c>
      <c r="D14" s="94">
        <v>-5.834137834550869E-3</v>
      </c>
    </row>
    <row r="15" spans="1:5" s="64" customFormat="1" ht="18" customHeight="1" thickTop="1" x14ac:dyDescent="0.25">
      <c r="A15" s="184">
        <v>2017</v>
      </c>
      <c r="B15" s="177">
        <v>2.6179643776215001E-2</v>
      </c>
      <c r="C15" s="179">
        <v>1.6404396806714072E-2</v>
      </c>
      <c r="D15" s="185">
        <v>-1.6153712471119949E-4</v>
      </c>
    </row>
    <row r="16" spans="1:5" s="64" customFormat="1" ht="18" customHeight="1" x14ac:dyDescent="0.25">
      <c r="A16" s="54">
        <v>2018</v>
      </c>
      <c r="B16" s="67">
        <v>2.5177889203475502E-2</v>
      </c>
      <c r="C16" s="56">
        <v>-1.0017545727394987E-3</v>
      </c>
      <c r="D16" s="94">
        <v>1.2568235801230024E-3</v>
      </c>
    </row>
    <row r="17" spans="1:4" s="64" customFormat="1" ht="18" customHeight="1" x14ac:dyDescent="0.25">
      <c r="A17" s="54">
        <v>2019</v>
      </c>
      <c r="B17" s="67">
        <v>2.4938907054199898E-2</v>
      </c>
      <c r="C17" s="56">
        <v>-2.3898214927560446E-4</v>
      </c>
      <c r="D17" s="94">
        <v>-1.0262534264320056E-4</v>
      </c>
    </row>
    <row r="18" spans="1:4" s="64" customFormat="1" ht="18" customHeight="1" x14ac:dyDescent="0.25">
      <c r="A18" s="54">
        <v>2020</v>
      </c>
      <c r="B18" s="67">
        <v>2.7893074394005998E-2</v>
      </c>
      <c r="C18" s="56">
        <v>2.9541673398061005E-3</v>
      </c>
      <c r="D18" s="94">
        <v>2.3706003024590964E-3</v>
      </c>
    </row>
    <row r="19" spans="1:4" s="64" customFormat="1" ht="18" customHeight="1" x14ac:dyDescent="0.25">
      <c r="A19" s="54">
        <v>2021</v>
      </c>
      <c r="B19" s="67">
        <v>2.69194393833657E-2</v>
      </c>
      <c r="C19" s="56">
        <v>-9.7363501064029814E-4</v>
      </c>
      <c r="D19" s="94">
        <v>1.0743922493750002E-3</v>
      </c>
    </row>
    <row r="20" spans="1:4" s="64" customFormat="1" ht="18" customHeight="1" x14ac:dyDescent="0.25">
      <c r="A20" s="54">
        <v>2022</v>
      </c>
      <c r="B20" s="67">
        <v>2.7651338025385601E-2</v>
      </c>
      <c r="C20" s="56">
        <v>7.3189864201990071E-4</v>
      </c>
      <c r="D20" s="94">
        <v>1.9254489283798033E-3</v>
      </c>
    </row>
    <row r="21" spans="1:4" s="64" customFormat="1" ht="18" customHeight="1" x14ac:dyDescent="0.25">
      <c r="A21" s="54">
        <v>2023</v>
      </c>
      <c r="B21" s="67">
        <v>2.7989344550140797E-2</v>
      </c>
      <c r="C21" s="56">
        <v>3.3800652475519596E-4</v>
      </c>
      <c r="D21" s="94">
        <v>2.1569709382961953E-3</v>
      </c>
    </row>
    <row r="22" spans="1:4" s="64" customFormat="1" ht="18" customHeight="1" x14ac:dyDescent="0.25">
      <c r="A22" s="54">
        <v>2024</v>
      </c>
      <c r="B22" s="67">
        <v>2.7813078082820901E-2</v>
      </c>
      <c r="C22" s="56">
        <v>-1.762664673198959E-4</v>
      </c>
      <c r="D22" s="94">
        <v>1.8896769028654038E-3</v>
      </c>
    </row>
    <row r="23" spans="1:4" ht="18" customHeight="1" x14ac:dyDescent="0.3">
      <c r="A23" s="54">
        <v>2025</v>
      </c>
      <c r="B23" s="67">
        <v>2.8213564728933598E-2</v>
      </c>
      <c r="C23" s="56">
        <v>4.0048664611269658E-4</v>
      </c>
      <c r="D23" s="94">
        <v>2.7758236911881E-3</v>
      </c>
    </row>
    <row r="24" spans="1:4" s="172" customFormat="1" ht="18" customHeight="1" x14ac:dyDescent="0.3">
      <c r="A24" s="54">
        <v>2026</v>
      </c>
      <c r="B24" s="67">
        <v>2.9002630301092701E-2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188</v>
      </c>
      <c r="B26" s="3"/>
      <c r="C26" s="3"/>
    </row>
    <row r="27" spans="1:4" ht="21.75" customHeight="1" x14ac:dyDescent="0.3">
      <c r="A27" s="37"/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Headings!F17</f>
        <v>Page 17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Headings!E18</f>
        <v>March 2017 Seattle Annual CPI-U Forecast</v>
      </c>
      <c r="B1" s="205"/>
      <c r="C1" s="205"/>
      <c r="D1" s="205"/>
    </row>
    <row r="2" spans="1:4" ht="21.75" customHeight="1" x14ac:dyDescent="0.3">
      <c r="A2" s="203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3.8805394990366102E-2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4.20252624550208E-2</v>
      </c>
      <c r="C6" s="56">
        <v>3.2198674646546979E-3</v>
      </c>
      <c r="D6" s="57">
        <v>0</v>
      </c>
    </row>
    <row r="7" spans="1:4" s="64" customFormat="1" ht="18" customHeight="1" x14ac:dyDescent="0.25">
      <c r="A7" s="54">
        <v>2009</v>
      </c>
      <c r="B7" s="67">
        <v>5.8250526212737493E-3</v>
      </c>
      <c r="C7" s="56">
        <v>-3.6200209833747048E-2</v>
      </c>
      <c r="D7" s="57">
        <v>0</v>
      </c>
    </row>
    <row r="8" spans="1:4" s="64" customFormat="1" ht="18" customHeight="1" x14ac:dyDescent="0.25">
      <c r="A8" s="54">
        <v>2010</v>
      </c>
      <c r="B8" s="67">
        <v>2.9421133664857503E-3</v>
      </c>
      <c r="C8" s="56">
        <v>-2.882939254787999E-3</v>
      </c>
      <c r="D8" s="57">
        <v>0</v>
      </c>
    </row>
    <row r="9" spans="1:4" s="64" customFormat="1" ht="18" customHeight="1" x14ac:dyDescent="0.25">
      <c r="A9" s="54">
        <v>2011</v>
      </c>
      <c r="B9" s="67">
        <v>2.67851234930058E-2</v>
      </c>
      <c r="C9" s="56">
        <v>2.3843010126520049E-2</v>
      </c>
      <c r="D9" s="57">
        <v>0</v>
      </c>
    </row>
    <row r="10" spans="1:4" s="64" customFormat="1" ht="18" customHeight="1" x14ac:dyDescent="0.25">
      <c r="A10" s="54">
        <v>2012</v>
      </c>
      <c r="B10" s="67">
        <v>2.53388610830667E-2</v>
      </c>
      <c r="C10" s="56">
        <v>-1.4462624099391003E-3</v>
      </c>
      <c r="D10" s="57">
        <v>0</v>
      </c>
    </row>
    <row r="11" spans="1:4" s="64" customFormat="1" ht="18" customHeight="1" x14ac:dyDescent="0.25">
      <c r="A11" s="54">
        <v>2013</v>
      </c>
      <c r="B11" s="67">
        <v>1.2151024666579899E-2</v>
      </c>
      <c r="C11" s="56">
        <v>-1.3187836416486801E-2</v>
      </c>
      <c r="D11" s="57">
        <v>0</v>
      </c>
    </row>
    <row r="12" spans="1:4" s="64" customFormat="1" ht="18" customHeight="1" x14ac:dyDescent="0.25">
      <c r="A12" s="54">
        <v>2014</v>
      </c>
      <c r="B12" s="67">
        <v>1.8442393909663398E-2</v>
      </c>
      <c r="C12" s="57">
        <v>6.2913692430834993E-3</v>
      </c>
      <c r="D12" s="57">
        <v>0</v>
      </c>
    </row>
    <row r="13" spans="1:4" s="64" customFormat="1" ht="18" customHeight="1" x14ac:dyDescent="0.25">
      <c r="A13" s="54">
        <v>2015</v>
      </c>
      <c r="B13" s="67">
        <v>1.36006308481493E-2</v>
      </c>
      <c r="C13" s="56">
        <v>-4.8417630615140983E-3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2.2144335188720003E-2</v>
      </c>
      <c r="C14" s="56">
        <v>8.5437043405707028E-3</v>
      </c>
      <c r="D14" s="57">
        <v>-3.9215317517425977E-3</v>
      </c>
    </row>
    <row r="15" spans="1:4" s="64" customFormat="1" ht="18" customHeight="1" thickTop="1" x14ac:dyDescent="0.25">
      <c r="A15" s="184">
        <v>2017</v>
      </c>
      <c r="B15" s="177">
        <v>2.9663873134629898E-2</v>
      </c>
      <c r="C15" s="179">
        <v>7.5195379459098953E-3</v>
      </c>
      <c r="D15" s="182">
        <v>4.1127175437823994E-3</v>
      </c>
    </row>
    <row r="16" spans="1:4" s="64" customFormat="1" ht="18" customHeight="1" x14ac:dyDescent="0.25">
      <c r="A16" s="54">
        <v>2018</v>
      </c>
      <c r="B16" s="67">
        <v>2.8914989091930798E-2</v>
      </c>
      <c r="C16" s="56">
        <v>-7.4888404269909947E-4</v>
      </c>
      <c r="D16" s="57">
        <v>2.5640264375201005E-3</v>
      </c>
    </row>
    <row r="17" spans="1:4" s="64" customFormat="1" ht="18" customHeight="1" x14ac:dyDescent="0.25">
      <c r="A17" s="54">
        <v>2019</v>
      </c>
      <c r="B17" s="67">
        <v>2.80559076205661E-2</v>
      </c>
      <c r="C17" s="56">
        <v>-8.590814713646984E-4</v>
      </c>
      <c r="D17" s="57">
        <v>2.2278992989987999E-3</v>
      </c>
    </row>
    <row r="18" spans="1:4" s="64" customFormat="1" ht="18" customHeight="1" x14ac:dyDescent="0.25">
      <c r="A18" s="54">
        <v>2020</v>
      </c>
      <c r="B18" s="67">
        <v>2.8207700987334897E-2</v>
      </c>
      <c r="C18" s="56">
        <v>1.5179336676879665E-4</v>
      </c>
      <c r="D18" s="57">
        <v>2.0692883670213984E-3</v>
      </c>
    </row>
    <row r="19" spans="1:4" s="64" customFormat="1" ht="18" customHeight="1" x14ac:dyDescent="0.25">
      <c r="A19" s="54">
        <v>2021</v>
      </c>
      <c r="B19" s="67">
        <v>2.7751222111378499E-2</v>
      </c>
      <c r="C19" s="56">
        <v>-4.5647887595639744E-4</v>
      </c>
      <c r="D19" s="57">
        <v>1.4648751692881989E-3</v>
      </c>
    </row>
    <row r="20" spans="1:4" s="64" customFormat="1" ht="18" customHeight="1" x14ac:dyDescent="0.25">
      <c r="A20" s="54">
        <v>2022</v>
      </c>
      <c r="B20" s="67">
        <v>2.93467436022001E-2</v>
      </c>
      <c r="C20" s="56">
        <v>1.5955214908216012E-3</v>
      </c>
      <c r="D20" s="57">
        <v>1.4811766108570011E-3</v>
      </c>
    </row>
    <row r="21" spans="1:4" s="64" customFormat="1" ht="18" customHeight="1" x14ac:dyDescent="0.25">
      <c r="A21" s="54">
        <v>2023</v>
      </c>
      <c r="B21" s="67">
        <v>2.9305479443070902E-2</v>
      </c>
      <c r="C21" s="56">
        <v>-4.1264159129198591E-5</v>
      </c>
      <c r="D21" s="57">
        <v>1.4205064096523001E-3</v>
      </c>
    </row>
    <row r="22" spans="1:4" s="64" customFormat="1" ht="18" customHeight="1" x14ac:dyDescent="0.25">
      <c r="A22" s="54">
        <v>2024</v>
      </c>
      <c r="B22" s="67">
        <v>2.8957757615704498E-2</v>
      </c>
      <c r="C22" s="56">
        <v>-3.4772182736640331E-4</v>
      </c>
      <c r="D22" s="57">
        <v>9.8151236224760033E-4</v>
      </c>
    </row>
    <row r="23" spans="1:4" ht="18" customHeight="1" x14ac:dyDescent="0.3">
      <c r="A23" s="54">
        <v>2025</v>
      </c>
      <c r="B23" s="67">
        <v>2.8893166874155999E-2</v>
      </c>
      <c r="C23" s="56">
        <v>-6.4590741548499475E-5</v>
      </c>
      <c r="D23" s="57">
        <v>1.1992524938438005E-3</v>
      </c>
    </row>
    <row r="24" spans="1:4" s="172" customFormat="1" ht="18" customHeight="1" x14ac:dyDescent="0.3">
      <c r="A24" s="54">
        <v>2026</v>
      </c>
      <c r="B24" s="67">
        <v>2.92584741976098E-2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127</v>
      </c>
      <c r="B26" s="3"/>
      <c r="C26" s="3"/>
    </row>
    <row r="27" spans="1:4" ht="21.75" customHeight="1" x14ac:dyDescent="0.3">
      <c r="A27" s="154"/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151"/>
    </row>
    <row r="30" spans="1:4" ht="21.75" customHeight="1" x14ac:dyDescent="0.3">
      <c r="A30" s="196" t="str">
        <f>Headings!F18</f>
        <v>Page 18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Headings!E19</f>
        <v>March 2017 June-June Seattle CPI-W Forecast</v>
      </c>
      <c r="B1" s="205"/>
      <c r="C1" s="205"/>
      <c r="D1" s="205"/>
    </row>
    <row r="2" spans="1:4" ht="21.75" customHeight="1" x14ac:dyDescent="0.3">
      <c r="A2" s="203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45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3.3099999999999997E-2</v>
      </c>
      <c r="C5" s="93" t="s">
        <v>93</v>
      </c>
      <c r="D5" s="104">
        <v>0</v>
      </c>
    </row>
    <row r="6" spans="1:4" s="64" customFormat="1" ht="18" customHeight="1" x14ac:dyDescent="0.25">
      <c r="A6" s="54">
        <v>2008</v>
      </c>
      <c r="B6" s="67">
        <v>6.1900000000000004E-2</v>
      </c>
      <c r="C6" s="56">
        <v>2.8800000000000006E-2</v>
      </c>
      <c r="D6" s="94">
        <v>0</v>
      </c>
    </row>
    <row r="7" spans="1:4" s="64" customFormat="1" ht="18" customHeight="1" x14ac:dyDescent="0.25">
      <c r="A7" s="54">
        <v>2009</v>
      </c>
      <c r="B7" s="67">
        <v>-7.0999999999999995E-3</v>
      </c>
      <c r="C7" s="56">
        <v>-6.9000000000000006E-2</v>
      </c>
      <c r="D7" s="94">
        <v>0</v>
      </c>
    </row>
    <row r="8" spans="1:4" s="64" customFormat="1" ht="18" customHeight="1" x14ac:dyDescent="0.25">
      <c r="A8" s="54">
        <v>2010</v>
      </c>
      <c r="B8" s="67">
        <v>-5.9999999999999995E-4</v>
      </c>
      <c r="C8" s="56">
        <v>6.4999999999999997E-3</v>
      </c>
      <c r="D8" s="94">
        <v>0</v>
      </c>
    </row>
    <row r="9" spans="1:4" s="64" customFormat="1" ht="18" customHeight="1" x14ac:dyDescent="0.25">
      <c r="A9" s="54">
        <v>2011</v>
      </c>
      <c r="B9" s="67">
        <v>3.7000000000000005E-2</v>
      </c>
      <c r="C9" s="56">
        <v>3.7600000000000008E-2</v>
      </c>
      <c r="D9" s="94">
        <v>0</v>
      </c>
    </row>
    <row r="10" spans="1:4" s="64" customFormat="1" ht="18" customHeight="1" x14ac:dyDescent="0.25">
      <c r="A10" s="54">
        <v>2012</v>
      </c>
      <c r="B10" s="67">
        <v>2.6699999999999998E-2</v>
      </c>
      <c r="C10" s="56">
        <v>-1.0300000000000007E-2</v>
      </c>
      <c r="D10" s="94">
        <v>0</v>
      </c>
    </row>
    <row r="11" spans="1:4" s="64" customFormat="1" ht="18" customHeight="1" x14ac:dyDescent="0.25">
      <c r="A11" s="54">
        <v>2013</v>
      </c>
      <c r="B11" s="67">
        <v>1.1599999999999999E-2</v>
      </c>
      <c r="C11" s="56">
        <v>-1.5099999999999999E-2</v>
      </c>
      <c r="D11" s="94">
        <v>0</v>
      </c>
    </row>
    <row r="12" spans="1:4" s="64" customFormat="1" ht="18" customHeight="1" x14ac:dyDescent="0.25">
      <c r="A12" s="54">
        <v>2014</v>
      </c>
      <c r="B12" s="67">
        <v>2.23E-2</v>
      </c>
      <c r="C12" s="56">
        <v>1.0700000000000001E-2</v>
      </c>
      <c r="D12" s="94">
        <v>0</v>
      </c>
    </row>
    <row r="13" spans="1:4" s="64" customFormat="1" ht="18" customHeight="1" x14ac:dyDescent="0.25">
      <c r="A13" s="54">
        <v>2015</v>
      </c>
      <c r="B13" s="67">
        <v>1.0800000000000001E-2</v>
      </c>
      <c r="C13" s="57">
        <v>-1.15E-2</v>
      </c>
      <c r="D13" s="94">
        <v>0</v>
      </c>
    </row>
    <row r="14" spans="1:4" s="64" customFormat="1" ht="18" customHeight="1" thickBot="1" x14ac:dyDescent="0.3">
      <c r="A14" s="54">
        <v>2016</v>
      </c>
      <c r="B14" s="67">
        <v>1.9900000000000001E-2</v>
      </c>
      <c r="C14" s="56">
        <v>9.1000000000000004E-3</v>
      </c>
      <c r="D14" s="94">
        <v>-3.6999999999998839E-5</v>
      </c>
    </row>
    <row r="15" spans="1:4" s="64" customFormat="1" ht="18" customHeight="1" thickTop="1" x14ac:dyDescent="0.25">
      <c r="A15" s="184">
        <v>2017</v>
      </c>
      <c r="B15" s="177">
        <v>2.7752133113652898E-2</v>
      </c>
      <c r="C15" s="179">
        <v>7.8521331136528968E-3</v>
      </c>
      <c r="D15" s="185">
        <v>7.9039275059959724E-4</v>
      </c>
    </row>
    <row r="16" spans="1:4" s="64" customFormat="1" ht="18" customHeight="1" x14ac:dyDescent="0.25">
      <c r="A16" s="54">
        <v>2018</v>
      </c>
      <c r="B16" s="67">
        <v>2.50459846423285E-2</v>
      </c>
      <c r="C16" s="56">
        <v>-2.7061484713243981E-3</v>
      </c>
      <c r="D16" s="94">
        <v>3.9653392196429757E-4</v>
      </c>
    </row>
    <row r="17" spans="1:4" s="64" customFormat="1" ht="18" customHeight="1" x14ac:dyDescent="0.25">
      <c r="A17" s="54">
        <v>2019</v>
      </c>
      <c r="B17" s="67">
        <v>2.42682364763552E-2</v>
      </c>
      <c r="C17" s="56">
        <v>-7.7774816597329932E-4</v>
      </c>
      <c r="D17" s="94">
        <v>-5.630545386700013E-4</v>
      </c>
    </row>
    <row r="18" spans="1:4" s="64" customFormat="1" ht="18" customHeight="1" x14ac:dyDescent="0.25">
      <c r="A18" s="54">
        <v>2020</v>
      </c>
      <c r="B18" s="67">
        <v>2.53103257249612E-2</v>
      </c>
      <c r="C18" s="56">
        <v>1.0420892486059999E-3</v>
      </c>
      <c r="D18" s="94">
        <v>2.4303464768424994E-3</v>
      </c>
    </row>
    <row r="19" spans="1:4" s="64" customFormat="1" ht="18" customHeight="1" x14ac:dyDescent="0.25">
      <c r="A19" s="54">
        <v>2021</v>
      </c>
      <c r="B19" s="67">
        <v>2.4296418971469801E-2</v>
      </c>
      <c r="C19" s="56">
        <v>-1.0139067534913997E-3</v>
      </c>
      <c r="D19" s="94">
        <v>1.5937616950192982E-3</v>
      </c>
    </row>
    <row r="20" spans="1:4" s="64" customFormat="1" ht="18" customHeight="1" x14ac:dyDescent="0.25">
      <c r="A20" s="54">
        <v>2022</v>
      </c>
      <c r="B20" s="67">
        <v>2.7556379260061301E-2</v>
      </c>
      <c r="C20" s="56">
        <v>3.2599602885915006E-3</v>
      </c>
      <c r="D20" s="94">
        <v>8.4172835705598886E-5</v>
      </c>
    </row>
    <row r="21" spans="1:4" s="64" customFormat="1" ht="18" customHeight="1" x14ac:dyDescent="0.25">
      <c r="A21" s="54">
        <v>2023</v>
      </c>
      <c r="B21" s="67">
        <v>2.7290246692443301E-2</v>
      </c>
      <c r="C21" s="56">
        <v>-2.66132567618E-4</v>
      </c>
      <c r="D21" s="94">
        <v>1.1716373851669917E-4</v>
      </c>
    </row>
    <row r="22" spans="1:4" s="64" customFormat="1" ht="18" customHeight="1" x14ac:dyDescent="0.25">
      <c r="A22" s="54">
        <v>2024</v>
      </c>
      <c r="B22" s="67">
        <v>2.66797333194051E-2</v>
      </c>
      <c r="C22" s="56">
        <v>-6.1051337303820105E-4</v>
      </c>
      <c r="D22" s="94">
        <v>-2.3448770353089871E-4</v>
      </c>
    </row>
    <row r="23" spans="1:4" ht="18" customHeight="1" x14ac:dyDescent="0.3">
      <c r="A23" s="54">
        <v>2025</v>
      </c>
      <c r="B23" s="67">
        <v>2.6583468309851498E-2</v>
      </c>
      <c r="C23" s="56">
        <v>-9.6265009553602593E-5</v>
      </c>
      <c r="D23" s="94">
        <v>4.0836136435259962E-4</v>
      </c>
    </row>
    <row r="24" spans="1:4" s="172" customFormat="1" ht="18" customHeight="1" x14ac:dyDescent="0.3">
      <c r="A24" s="54">
        <v>2026</v>
      </c>
      <c r="B24" s="67">
        <v>2.6841027134682598E-2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7" t="s">
        <v>189</v>
      </c>
      <c r="B26" s="3"/>
      <c r="C26" s="3"/>
    </row>
    <row r="27" spans="1:4" ht="21.75" customHeight="1" x14ac:dyDescent="0.3">
      <c r="A27" s="37" t="s">
        <v>228</v>
      </c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Headings!F19</f>
        <v>Page 19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Headings!E2</f>
        <v>March 2017 Countywide Assessed Value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ht="18" customHeight="1" x14ac:dyDescent="0.3">
      <c r="A5" s="49">
        <v>2007</v>
      </c>
      <c r="B5" s="50">
        <v>298755199059</v>
      </c>
      <c r="C5" s="93" t="s">
        <v>93</v>
      </c>
      <c r="D5" s="62">
        <v>0</v>
      </c>
      <c r="E5" s="53">
        <v>0</v>
      </c>
    </row>
    <row r="6" spans="1:5" ht="18" customHeight="1" x14ac:dyDescent="0.3">
      <c r="A6" s="54">
        <v>2008</v>
      </c>
      <c r="B6" s="55">
        <v>340995439590</v>
      </c>
      <c r="C6" s="56">
        <v>0.14138746593882079</v>
      </c>
      <c r="D6" s="57">
        <v>0</v>
      </c>
      <c r="E6" s="58">
        <v>0</v>
      </c>
    </row>
    <row r="7" spans="1:5" ht="18" customHeight="1" x14ac:dyDescent="0.3">
      <c r="A7" s="54">
        <v>2009</v>
      </c>
      <c r="B7" s="55">
        <v>386889727940</v>
      </c>
      <c r="C7" s="56">
        <v>0.13458915581153086</v>
      </c>
      <c r="D7" s="57">
        <v>0</v>
      </c>
      <c r="E7" s="58">
        <v>0</v>
      </c>
    </row>
    <row r="8" spans="1:5" ht="18" customHeight="1" x14ac:dyDescent="0.3">
      <c r="A8" s="54">
        <v>2010</v>
      </c>
      <c r="B8" s="55">
        <v>341971517510</v>
      </c>
      <c r="C8" s="56">
        <v>-0.11610080905783582</v>
      </c>
      <c r="D8" s="57">
        <v>0</v>
      </c>
      <c r="E8" s="58">
        <v>0</v>
      </c>
    </row>
    <row r="9" spans="1:5" ht="18" customHeight="1" x14ac:dyDescent="0.3">
      <c r="A9" s="54">
        <v>2011</v>
      </c>
      <c r="B9" s="55">
        <v>330414998630</v>
      </c>
      <c r="C9" s="56">
        <v>-3.3793805297431145E-2</v>
      </c>
      <c r="D9" s="57">
        <v>0</v>
      </c>
      <c r="E9" s="58">
        <v>0</v>
      </c>
    </row>
    <row r="10" spans="1:5" ht="18" customHeight="1" x14ac:dyDescent="0.3">
      <c r="A10" s="54">
        <v>2012</v>
      </c>
      <c r="B10" s="55">
        <v>319460937270</v>
      </c>
      <c r="C10" s="56">
        <v>-3.3152433773947387E-2</v>
      </c>
      <c r="D10" s="57">
        <v>0</v>
      </c>
      <c r="E10" s="58">
        <v>0</v>
      </c>
    </row>
    <row r="11" spans="1:5" ht="18" customHeight="1" x14ac:dyDescent="0.3">
      <c r="A11" s="54">
        <v>2013</v>
      </c>
      <c r="B11" s="55">
        <v>314746206667</v>
      </c>
      <c r="C11" s="57">
        <v>-1.4758394698551891E-2</v>
      </c>
      <c r="D11" s="57">
        <v>0</v>
      </c>
      <c r="E11" s="58">
        <v>0</v>
      </c>
    </row>
    <row r="12" spans="1:5" ht="18" customHeight="1" x14ac:dyDescent="0.3">
      <c r="A12" s="54">
        <v>2014</v>
      </c>
      <c r="B12" s="55">
        <v>340643616342</v>
      </c>
      <c r="C12" s="56">
        <v>8.228029163318662E-2</v>
      </c>
      <c r="D12" s="57">
        <v>0</v>
      </c>
      <c r="E12" s="58">
        <v>0</v>
      </c>
    </row>
    <row r="13" spans="1:5" ht="18" customHeight="1" x14ac:dyDescent="0.3">
      <c r="A13" s="54">
        <v>2015</v>
      </c>
      <c r="B13" s="55">
        <v>388118855592</v>
      </c>
      <c r="C13" s="56">
        <v>0.13936923216061592</v>
      </c>
      <c r="D13" s="57">
        <v>0</v>
      </c>
      <c r="E13" s="58">
        <v>0</v>
      </c>
    </row>
    <row r="14" spans="1:5" ht="18" customHeight="1" x14ac:dyDescent="0.3">
      <c r="A14" s="54">
        <v>2016</v>
      </c>
      <c r="B14" s="55">
        <v>426335605836</v>
      </c>
      <c r="C14" s="56">
        <v>9.8466615814652325E-2</v>
      </c>
      <c r="D14" s="57">
        <v>0</v>
      </c>
      <c r="E14" s="58">
        <v>0</v>
      </c>
    </row>
    <row r="15" spans="1:5" ht="18" customHeight="1" thickBot="1" x14ac:dyDescent="0.35">
      <c r="A15" s="59">
        <v>2017</v>
      </c>
      <c r="B15" s="60">
        <v>471456288020</v>
      </c>
      <c r="C15" s="61">
        <v>0.1058337177715265</v>
      </c>
      <c r="D15" s="57">
        <v>2.1743275197764422E-2</v>
      </c>
      <c r="E15" s="58">
        <v>10032856650.953979</v>
      </c>
    </row>
    <row r="16" spans="1:5" ht="18" customHeight="1" thickTop="1" x14ac:dyDescent="0.3">
      <c r="A16" s="54">
        <v>2018</v>
      </c>
      <c r="B16" s="55">
        <v>507968760250.53302</v>
      </c>
      <c r="C16" s="56">
        <v>7.7446145397437327E-2</v>
      </c>
      <c r="D16" s="182">
        <v>3.8541459204876727E-2</v>
      </c>
      <c r="E16" s="183">
        <v>18851300616.864014</v>
      </c>
    </row>
    <row r="17" spans="1:5" ht="18" customHeight="1" x14ac:dyDescent="0.3">
      <c r="A17" s="54">
        <v>2019</v>
      </c>
      <c r="B17" s="55">
        <v>534217824074.02307</v>
      </c>
      <c r="C17" s="56">
        <v>5.1674563236022264E-2</v>
      </c>
      <c r="D17" s="57">
        <v>4.5808423291304301E-2</v>
      </c>
      <c r="E17" s="58">
        <v>23399769661.375061</v>
      </c>
    </row>
    <row r="18" spans="1:5" ht="18" customHeight="1" x14ac:dyDescent="0.3">
      <c r="A18" s="54">
        <v>2020</v>
      </c>
      <c r="B18" s="55">
        <v>554778096641.91296</v>
      </c>
      <c r="C18" s="56">
        <v>3.8486683973017355E-2</v>
      </c>
      <c r="D18" s="57">
        <v>3.8371717723843846E-2</v>
      </c>
      <c r="E18" s="58">
        <v>20501125136.938965</v>
      </c>
    </row>
    <row r="19" spans="1:5" ht="18" customHeight="1" x14ac:dyDescent="0.3">
      <c r="A19" s="54">
        <v>2021</v>
      </c>
      <c r="B19" s="55">
        <v>578813088535.0011</v>
      </c>
      <c r="C19" s="56">
        <v>4.3323613600775968E-2</v>
      </c>
      <c r="D19" s="57">
        <v>3.1107691080224154E-2</v>
      </c>
      <c r="E19" s="58">
        <v>17462326105.311035</v>
      </c>
    </row>
    <row r="20" spans="1:5" ht="18" customHeight="1" x14ac:dyDescent="0.3">
      <c r="A20" s="54">
        <v>2022</v>
      </c>
      <c r="B20" s="55">
        <v>610020338705.25696</v>
      </c>
      <c r="C20" s="56">
        <v>5.3915937266108882E-2</v>
      </c>
      <c r="D20" s="57">
        <v>2.8309468757121925E-2</v>
      </c>
      <c r="E20" s="58">
        <v>16793924635.020874</v>
      </c>
    </row>
    <row r="21" spans="1:5" ht="18" customHeight="1" x14ac:dyDescent="0.3">
      <c r="A21" s="54">
        <v>2023</v>
      </c>
      <c r="B21" s="55">
        <v>641239915829.1991</v>
      </c>
      <c r="C21" s="56">
        <v>5.1177928247776894E-2</v>
      </c>
      <c r="D21" s="57">
        <v>2.4484464198861744E-2</v>
      </c>
      <c r="E21" s="58">
        <v>15325186775.066162</v>
      </c>
    </row>
    <row r="22" spans="1:5" ht="18" customHeight="1" x14ac:dyDescent="0.3">
      <c r="A22" s="54">
        <v>2024</v>
      </c>
      <c r="B22" s="55">
        <v>671628928691.43896</v>
      </c>
      <c r="C22" s="56">
        <v>4.7391018731176793E-2</v>
      </c>
      <c r="D22" s="57">
        <v>1.7387524350348738E-2</v>
      </c>
      <c r="E22" s="58">
        <v>11478383676.345947</v>
      </c>
    </row>
    <row r="23" spans="1:5" ht="18" customHeight="1" x14ac:dyDescent="0.3">
      <c r="A23" s="54">
        <v>2025</v>
      </c>
      <c r="B23" s="55">
        <v>705237880650.75696</v>
      </c>
      <c r="C23" s="56">
        <v>5.0040953454461246E-2</v>
      </c>
      <c r="D23" s="57">
        <v>1.3529271784763264E-2</v>
      </c>
      <c r="E23" s="58">
        <v>9413990523.8580322</v>
      </c>
    </row>
    <row r="24" spans="1:5" s="172" customFormat="1" ht="18" customHeight="1" x14ac:dyDescent="0.3">
      <c r="A24" s="54">
        <v>2026</v>
      </c>
      <c r="B24" s="55">
        <v>740075338069.396</v>
      </c>
      <c r="C24" s="56">
        <v>4.9398165320462928E-2</v>
      </c>
      <c r="D24" s="94" t="s">
        <v>246</v>
      </c>
      <c r="E24" s="95" t="s">
        <v>246</v>
      </c>
    </row>
    <row r="25" spans="1:5" s="128" customFormat="1" ht="21.75" customHeight="1" x14ac:dyDescent="0.3">
      <c r="A25" s="32" t="s">
        <v>4</v>
      </c>
      <c r="B25" s="124"/>
      <c r="C25" s="56"/>
      <c r="D25" s="56"/>
      <c r="E25" s="89"/>
    </row>
    <row r="26" spans="1:5" ht="21.75" customHeight="1" x14ac:dyDescent="0.3">
      <c r="A26" s="36" t="s">
        <v>183</v>
      </c>
      <c r="B26" s="3"/>
      <c r="C26" s="3"/>
    </row>
    <row r="27" spans="1:5" ht="21.75" customHeight="1" x14ac:dyDescent="0.3">
      <c r="A27" s="25" t="s">
        <v>218</v>
      </c>
      <c r="B27" s="3"/>
      <c r="C27" s="3"/>
      <c r="D27" s="128"/>
      <c r="E27" s="128"/>
    </row>
    <row r="28" spans="1:5" ht="21.75" customHeight="1" x14ac:dyDescent="0.3">
      <c r="A28" s="35"/>
      <c r="B28" s="3"/>
      <c r="C28" s="3"/>
      <c r="D28" s="128"/>
      <c r="E28" s="128"/>
    </row>
    <row r="29" spans="1:5" ht="21.75" customHeight="1" x14ac:dyDescent="0.3">
      <c r="A29" s="25"/>
      <c r="B29" s="128"/>
      <c r="C29" s="128"/>
      <c r="D29" s="128"/>
      <c r="E29" s="128"/>
    </row>
    <row r="30" spans="1:5" ht="21.75" customHeight="1" x14ac:dyDescent="0.3">
      <c r="A30" s="196" t="str">
        <f>Headings!F2</f>
        <v>Page 2</v>
      </c>
      <c r="B30" s="196"/>
      <c r="C30" s="196"/>
      <c r="D30" s="196"/>
      <c r="E30" s="196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1.625" style="103" customWidth="1"/>
    <col min="2" max="3" width="22.75" style="103" customWidth="1"/>
    <col min="4" max="4" width="11.75" style="1" customWidth="1"/>
    <col min="5" max="16384" width="10.75" style="1"/>
  </cols>
  <sheetData>
    <row r="1" spans="1:8" ht="23.25" x14ac:dyDescent="0.35">
      <c r="A1" s="203" t="str">
        <f>Headings!E20</f>
        <v>March 2017 Outyear COLA Comparison Forecast</v>
      </c>
      <c r="B1" s="203"/>
      <c r="C1" s="203"/>
      <c r="D1" s="206"/>
    </row>
    <row r="2" spans="1:8" ht="21.75" customHeight="1" x14ac:dyDescent="0.3">
      <c r="A2" s="203" t="s">
        <v>99</v>
      </c>
      <c r="B2" s="203"/>
      <c r="C2" s="203"/>
      <c r="D2" s="207"/>
    </row>
    <row r="3" spans="1:8" ht="21.75" customHeight="1" x14ac:dyDescent="0.3">
      <c r="A3" s="208"/>
      <c r="B3" s="208"/>
      <c r="C3" s="208"/>
      <c r="D3" s="207"/>
    </row>
    <row r="4" spans="1:8" ht="65.25" customHeight="1" x14ac:dyDescent="0.3">
      <c r="A4" s="4" t="s">
        <v>94</v>
      </c>
      <c r="B4" s="18" t="s">
        <v>113</v>
      </c>
      <c r="C4" s="102"/>
      <c r="D4" s="102"/>
    </row>
    <row r="5" spans="1:8" s="71" customFormat="1" ht="18" customHeight="1" x14ac:dyDescent="0.25">
      <c r="A5" s="70">
        <v>2014</v>
      </c>
      <c r="B5" s="52">
        <v>1.6674399999999999E-2</v>
      </c>
      <c r="C5" s="56"/>
      <c r="D5" s="111"/>
    </row>
    <row r="6" spans="1:8" s="71" customFormat="1" ht="18" customHeight="1" x14ac:dyDescent="0.25">
      <c r="A6" s="63">
        <v>2015</v>
      </c>
      <c r="B6" s="67">
        <v>1.4772499999999999E-2</v>
      </c>
      <c r="C6" s="56"/>
      <c r="D6" s="111"/>
    </row>
    <row r="7" spans="1:8" s="71" customFormat="1" ht="18" customHeight="1" x14ac:dyDescent="0.25">
      <c r="A7" s="63">
        <v>2016</v>
      </c>
      <c r="B7" s="67">
        <v>1.0500000000000001E-2</v>
      </c>
      <c r="C7" s="56"/>
      <c r="D7" s="111"/>
    </row>
    <row r="8" spans="1:8" s="71" customFormat="1" ht="18" customHeight="1" thickBot="1" x14ac:dyDescent="0.3">
      <c r="A8" s="80">
        <v>2017</v>
      </c>
      <c r="B8" s="68">
        <v>1.78E-2</v>
      </c>
      <c r="C8" s="56"/>
      <c r="D8" s="111"/>
    </row>
    <row r="9" spans="1:8" s="71" customFormat="1" ht="18" customHeight="1" thickTop="1" x14ac:dyDescent="0.25">
      <c r="A9" s="63">
        <v>2018</v>
      </c>
      <c r="B9" s="67">
        <v>2.35E-2</v>
      </c>
      <c r="C9" s="56"/>
      <c r="D9" s="111"/>
    </row>
    <row r="10" spans="1:8" s="71" customFormat="1" ht="18" customHeight="1" x14ac:dyDescent="0.25">
      <c r="A10" s="63">
        <v>2019</v>
      </c>
      <c r="B10" s="67">
        <v>2.4199999999999999E-2</v>
      </c>
      <c r="C10" s="56"/>
      <c r="D10" s="111"/>
      <c r="H10" s="159"/>
    </row>
    <row r="11" spans="1:8" s="71" customFormat="1" ht="18" customHeight="1" x14ac:dyDescent="0.25">
      <c r="A11" s="63">
        <v>2020</v>
      </c>
      <c r="B11" s="67">
        <v>2.35E-2</v>
      </c>
      <c r="C11" s="56"/>
      <c r="D11" s="111"/>
      <c r="H11" s="159"/>
    </row>
    <row r="12" spans="1:8" s="71" customFormat="1" ht="17.25" customHeight="1" x14ac:dyDescent="0.25">
      <c r="A12" s="54"/>
      <c r="B12" s="56"/>
      <c r="C12" s="56"/>
      <c r="D12" s="111"/>
      <c r="H12" s="159"/>
    </row>
    <row r="13" spans="1:8" s="71" customFormat="1" ht="17.25" customHeight="1" x14ac:dyDescent="0.25">
      <c r="A13" s="32" t="s">
        <v>4</v>
      </c>
      <c r="B13" s="56"/>
      <c r="C13" s="56"/>
      <c r="D13" s="111"/>
    </row>
    <row r="14" spans="1:8" s="71" customFormat="1" ht="22.5" customHeight="1" x14ac:dyDescent="0.25">
      <c r="A14" s="37" t="s">
        <v>191</v>
      </c>
      <c r="B14" s="56"/>
      <c r="C14" s="56"/>
      <c r="D14" s="111"/>
    </row>
    <row r="15" spans="1:8" s="71" customFormat="1" ht="22.5" customHeight="1" x14ac:dyDescent="0.25">
      <c r="A15" s="37" t="s">
        <v>192</v>
      </c>
      <c r="B15" s="56"/>
      <c r="C15" s="56"/>
      <c r="D15" s="111"/>
    </row>
    <row r="16" spans="1:8" s="71" customFormat="1" ht="22.5" customHeight="1" x14ac:dyDescent="0.25">
      <c r="A16" s="37" t="s">
        <v>193</v>
      </c>
      <c r="B16" s="56"/>
      <c r="C16" s="56"/>
      <c r="D16" s="111"/>
    </row>
    <row r="17" spans="1:5" s="71" customFormat="1" ht="22.5" customHeight="1" x14ac:dyDescent="0.25">
      <c r="A17" s="37" t="s">
        <v>199</v>
      </c>
      <c r="B17" s="56"/>
      <c r="C17" s="56"/>
      <c r="D17" s="111"/>
    </row>
    <row r="18" spans="1:5" ht="22.5" customHeight="1" x14ac:dyDescent="0.3">
      <c r="A18" s="37" t="s">
        <v>229</v>
      </c>
      <c r="B18" s="3"/>
      <c r="C18" s="3"/>
    </row>
    <row r="19" spans="1:5" ht="17.25" customHeight="1" x14ac:dyDescent="0.3">
      <c r="A19" s="110"/>
      <c r="B19" s="15"/>
      <c r="C19" s="15"/>
      <c r="D19" s="14"/>
    </row>
    <row r="20" spans="1:5" ht="17.25" customHeight="1" x14ac:dyDescent="0.3">
      <c r="B20" s="15"/>
      <c r="C20" s="15"/>
      <c r="D20" s="14"/>
    </row>
    <row r="21" spans="1:5" ht="17.25" customHeight="1" x14ac:dyDescent="0.3">
      <c r="B21" s="15"/>
      <c r="C21" s="15"/>
      <c r="D21" s="14"/>
    </row>
    <row r="22" spans="1:5" ht="17.25" customHeight="1" x14ac:dyDescent="0.3">
      <c r="B22" s="15"/>
      <c r="C22" s="15"/>
      <c r="D22" s="14"/>
    </row>
    <row r="23" spans="1:5" ht="17.25" customHeight="1" x14ac:dyDescent="0.3">
      <c r="B23" s="15"/>
      <c r="C23" s="15"/>
      <c r="D23" s="14"/>
    </row>
    <row r="24" spans="1:5" ht="17.25" customHeight="1" x14ac:dyDescent="0.3">
      <c r="B24" s="16"/>
      <c r="C24" s="16"/>
      <c r="D24" s="14"/>
    </row>
    <row r="25" spans="1:5" ht="17.25" customHeight="1" x14ac:dyDescent="0.3">
      <c r="A25" s="17"/>
      <c r="B25" s="16"/>
      <c r="C25" s="16"/>
      <c r="D25" s="14"/>
    </row>
    <row r="26" spans="1:5" ht="17.25" customHeight="1" x14ac:dyDescent="0.3">
      <c r="A26" s="34"/>
      <c r="B26" s="16"/>
      <c r="C26" s="16"/>
      <c r="D26" s="14"/>
    </row>
    <row r="27" spans="1:5" ht="17.25" customHeight="1" x14ac:dyDescent="0.3">
      <c r="A27" s="14"/>
      <c r="B27" s="16"/>
      <c r="C27" s="16"/>
      <c r="D27" s="14"/>
    </row>
    <row r="28" spans="1:5" ht="17.25" customHeight="1" x14ac:dyDescent="0.3">
      <c r="A28" s="17"/>
      <c r="B28" s="16"/>
      <c r="C28" s="16"/>
      <c r="D28" s="14"/>
    </row>
    <row r="29" spans="1:5" ht="17.25" customHeight="1" x14ac:dyDescent="0.3">
      <c r="A29" s="92"/>
      <c r="B29" s="16"/>
      <c r="C29" s="16"/>
      <c r="D29" s="14"/>
    </row>
    <row r="30" spans="1:5" ht="21.75" customHeight="1" x14ac:dyDescent="0.3">
      <c r="A30" s="209" t="str">
        <f>Headings!F20</f>
        <v>Page 20</v>
      </c>
      <c r="B30" s="204"/>
      <c r="C30" s="204"/>
      <c r="D30" s="204"/>
    </row>
    <row r="31" spans="1:5" ht="21.75" customHeight="1" x14ac:dyDescent="0.3">
      <c r="A31" s="1"/>
      <c r="B31" s="1"/>
      <c r="C31" s="1"/>
      <c r="E31" s="101"/>
    </row>
  </sheetData>
  <mergeCells count="4">
    <mergeCell ref="A1:D1"/>
    <mergeCell ref="A2:D2"/>
    <mergeCell ref="A3:D3"/>
    <mergeCell ref="A30:D30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Headings!E21</f>
        <v>March 2017 Pharmaceuticals PPI Forecast</v>
      </c>
      <c r="B1" s="205"/>
      <c r="C1" s="205"/>
      <c r="D1" s="205"/>
    </row>
    <row r="2" spans="1:4" ht="21.75" customHeight="1" x14ac:dyDescent="0.3">
      <c r="A2" s="203" t="s">
        <v>99</v>
      </c>
      <c r="B2" s="204"/>
      <c r="C2" s="204"/>
      <c r="D2" s="204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4.5774647887323501E-2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6.8686868686868893E-2</v>
      </c>
      <c r="C6" s="56">
        <v>2.2912220799545392E-2</v>
      </c>
      <c r="D6" s="57">
        <v>0</v>
      </c>
    </row>
    <row r="7" spans="1:4" s="64" customFormat="1" ht="18" customHeight="1" x14ac:dyDescent="0.25">
      <c r="A7" s="54">
        <v>2009</v>
      </c>
      <c r="B7" s="67">
        <v>6.7422810333963801E-2</v>
      </c>
      <c r="C7" s="56">
        <v>-1.2640583529050925E-3</v>
      </c>
      <c r="D7" s="57">
        <v>0</v>
      </c>
    </row>
    <row r="8" spans="1:4" s="64" customFormat="1" ht="18" customHeight="1" x14ac:dyDescent="0.25">
      <c r="A8" s="54">
        <v>2010</v>
      </c>
      <c r="B8" s="67">
        <v>-5.9031877213722096E-4</v>
      </c>
      <c r="C8" s="56">
        <v>-6.8013129106101022E-2</v>
      </c>
      <c r="D8" s="57">
        <v>0</v>
      </c>
    </row>
    <row r="9" spans="1:4" s="64" customFormat="1" ht="18" customHeight="1" x14ac:dyDescent="0.25">
      <c r="A9" s="54">
        <v>2011</v>
      </c>
      <c r="B9" s="67">
        <v>-5.0206733608978101E-2</v>
      </c>
      <c r="C9" s="56">
        <v>-4.9616414836840879E-2</v>
      </c>
      <c r="D9" s="57">
        <v>0</v>
      </c>
    </row>
    <row r="10" spans="1:4" s="64" customFormat="1" ht="18" customHeight="1" x14ac:dyDescent="0.25">
      <c r="A10" s="54">
        <v>2012</v>
      </c>
      <c r="B10" s="67">
        <v>3.2398753894080798E-2</v>
      </c>
      <c r="C10" s="56">
        <v>8.2605487503058905E-2</v>
      </c>
      <c r="D10" s="57">
        <v>0</v>
      </c>
    </row>
    <row r="11" spans="1:4" s="64" customFormat="1" ht="18" customHeight="1" x14ac:dyDescent="0.25">
      <c r="A11" s="54">
        <v>2013</v>
      </c>
      <c r="B11" s="67">
        <v>4.8854041013268901E-2</v>
      </c>
      <c r="C11" s="57">
        <v>1.6455287119188103E-2</v>
      </c>
      <c r="D11" s="57">
        <v>0</v>
      </c>
    </row>
    <row r="12" spans="1:4" s="64" customFormat="1" ht="18" customHeight="1" x14ac:dyDescent="0.25">
      <c r="A12" s="54">
        <v>2014</v>
      </c>
      <c r="B12" s="67">
        <v>2.8562392179413299E-2</v>
      </c>
      <c r="C12" s="57">
        <v>-2.0291648833855602E-2</v>
      </c>
      <c r="D12" s="57">
        <v>0</v>
      </c>
    </row>
    <row r="13" spans="1:4" s="64" customFormat="1" ht="18" customHeight="1" x14ac:dyDescent="0.25">
      <c r="A13" s="54">
        <v>2015</v>
      </c>
      <c r="B13" s="67">
        <v>-4.17013758826391E-2</v>
      </c>
      <c r="C13" s="56">
        <v>-7.0263768062052395E-2</v>
      </c>
      <c r="D13" s="57">
        <v>0</v>
      </c>
    </row>
    <row r="14" spans="1:4" s="64" customFormat="1" ht="18" customHeight="1" thickBot="1" x14ac:dyDescent="0.3">
      <c r="A14" s="59">
        <v>2016</v>
      </c>
      <c r="B14" s="68">
        <v>-1.42408755717351E-2</v>
      </c>
      <c r="C14" s="61">
        <v>2.7460500310903999E-2</v>
      </c>
      <c r="D14" s="57">
        <v>6.1229957367195005E-3</v>
      </c>
    </row>
    <row r="15" spans="1:4" s="64" customFormat="1" ht="18" customHeight="1" thickTop="1" x14ac:dyDescent="0.25">
      <c r="A15" s="54">
        <v>2017</v>
      </c>
      <c r="B15" s="67">
        <v>3.53663750884552E-2</v>
      </c>
      <c r="C15" s="56">
        <v>4.9607250660190297E-2</v>
      </c>
      <c r="D15" s="182">
        <v>1.8997966328377799E-2</v>
      </c>
    </row>
    <row r="16" spans="1:4" s="64" customFormat="1" ht="18" customHeight="1" x14ac:dyDescent="0.25">
      <c r="A16" s="54">
        <v>2018</v>
      </c>
      <c r="B16" s="67">
        <v>1.5271048288257E-2</v>
      </c>
      <c r="C16" s="56">
        <v>-2.00953268001982E-2</v>
      </c>
      <c r="D16" s="57">
        <v>-1.0693412228863101E-2</v>
      </c>
    </row>
    <row r="17" spans="1:4" s="64" customFormat="1" ht="18" customHeight="1" x14ac:dyDescent="0.25">
      <c r="A17" s="54">
        <v>2019</v>
      </c>
      <c r="B17" s="67">
        <v>3.1002101243650201E-2</v>
      </c>
      <c r="C17" s="56">
        <v>1.5731052955393201E-2</v>
      </c>
      <c r="D17" s="57">
        <v>-6.9899631546188959E-3</v>
      </c>
    </row>
    <row r="18" spans="1:4" s="64" customFormat="1" ht="18" customHeight="1" x14ac:dyDescent="0.25">
      <c r="A18" s="54">
        <v>2020</v>
      </c>
      <c r="B18" s="67">
        <v>4.4161183784409398E-2</v>
      </c>
      <c r="C18" s="56">
        <v>1.3159082540759197E-2</v>
      </c>
      <c r="D18" s="57">
        <v>-4.7407459069698996E-3</v>
      </c>
    </row>
    <row r="19" spans="1:4" s="64" customFormat="1" ht="18" customHeight="1" x14ac:dyDescent="0.25">
      <c r="A19" s="54">
        <v>2021</v>
      </c>
      <c r="B19" s="67">
        <v>5.6845297613685196E-2</v>
      </c>
      <c r="C19" s="56">
        <v>1.2684113829275798E-2</v>
      </c>
      <c r="D19" s="57">
        <v>-1.7248559786183018E-3</v>
      </c>
    </row>
    <row r="20" spans="1:4" s="64" customFormat="1" ht="18" customHeight="1" x14ac:dyDescent="0.25">
      <c r="A20" s="54">
        <v>2022</v>
      </c>
      <c r="B20" s="67">
        <v>6.2190860307325402E-2</v>
      </c>
      <c r="C20" s="56">
        <v>5.3455626936402059E-3</v>
      </c>
      <c r="D20" s="57">
        <v>-1.8947327671167968E-3</v>
      </c>
    </row>
    <row r="21" spans="1:4" s="64" customFormat="1" ht="18" customHeight="1" x14ac:dyDescent="0.25">
      <c r="A21" s="54">
        <v>2023</v>
      </c>
      <c r="B21" s="67">
        <v>6.4684760565081198E-2</v>
      </c>
      <c r="C21" s="56">
        <v>2.4939002577557962E-3</v>
      </c>
      <c r="D21" s="57">
        <v>-6.5606923103226078E-3</v>
      </c>
    </row>
    <row r="22" spans="1:4" s="64" customFormat="1" ht="18" customHeight="1" x14ac:dyDescent="0.25">
      <c r="A22" s="54">
        <v>2024</v>
      </c>
      <c r="B22" s="67">
        <v>6.6508858273393201E-2</v>
      </c>
      <c r="C22" s="56">
        <v>1.824097708312003E-3</v>
      </c>
      <c r="D22" s="57">
        <v>-8.4316479675844019E-3</v>
      </c>
    </row>
    <row r="23" spans="1:4" ht="18" customHeight="1" x14ac:dyDescent="0.3">
      <c r="A23" s="54">
        <v>2025</v>
      </c>
      <c r="B23" s="67">
        <v>6.8552856735524401E-2</v>
      </c>
      <c r="C23" s="56">
        <v>2.0439984621311996E-3</v>
      </c>
      <c r="D23" s="57">
        <v>-7.6485519293343907E-3</v>
      </c>
    </row>
    <row r="24" spans="1:4" s="172" customFormat="1" ht="18" customHeight="1" x14ac:dyDescent="0.3">
      <c r="A24" s="54">
        <v>2026</v>
      </c>
      <c r="B24" s="67">
        <v>6.9337074386810901E-2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106</v>
      </c>
      <c r="B26" s="3"/>
      <c r="C26" s="3"/>
    </row>
    <row r="27" spans="1:4" ht="21.75" customHeight="1" x14ac:dyDescent="0.3">
      <c r="A27" s="154"/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Headings!F21</f>
        <v>Page 21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5" defaultRowHeight="21.75" customHeight="1" x14ac:dyDescent="0.3"/>
  <cols>
    <col min="1" max="1" width="15.25" style="2" customWidth="1"/>
    <col min="2" max="2" width="22.75" style="2" customWidth="1"/>
    <col min="3" max="3" width="15.25" style="2" customWidth="1"/>
    <col min="4" max="4" width="20.625" style="19" customWidth="1"/>
    <col min="5" max="16384" width="10.75" style="19"/>
  </cols>
  <sheetData>
    <row r="1" spans="1:4" ht="23.25" x14ac:dyDescent="0.3">
      <c r="A1" s="203" t="str">
        <f>Headings!E22</f>
        <v>March 2017 Transportation CPI Forecast</v>
      </c>
      <c r="B1" s="203"/>
      <c r="C1" s="203"/>
      <c r="D1" s="203"/>
    </row>
    <row r="2" spans="1:4" ht="21.75" customHeight="1" x14ac:dyDescent="0.3">
      <c r="A2" s="203" t="s">
        <v>99</v>
      </c>
      <c r="B2" s="203"/>
      <c r="C2" s="203"/>
      <c r="D2" s="203"/>
    </row>
    <row r="4" spans="1:4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</row>
    <row r="5" spans="1:4" s="64" customFormat="1" ht="18" customHeight="1" x14ac:dyDescent="0.25">
      <c r="A5" s="49">
        <v>2007</v>
      </c>
      <c r="B5" s="52">
        <v>2.1139473805464402E-2</v>
      </c>
      <c r="C5" s="93" t="s">
        <v>93</v>
      </c>
      <c r="D5" s="62">
        <v>0</v>
      </c>
    </row>
    <row r="6" spans="1:4" s="64" customFormat="1" ht="18" customHeight="1" x14ac:dyDescent="0.25">
      <c r="A6" s="54">
        <v>2008</v>
      </c>
      <c r="B6" s="67">
        <v>5.88458784240804E-2</v>
      </c>
      <c r="C6" s="56">
        <v>3.7706404618615998E-2</v>
      </c>
      <c r="D6" s="57">
        <v>0</v>
      </c>
    </row>
    <row r="7" spans="1:4" s="64" customFormat="1" ht="18" customHeight="1" x14ac:dyDescent="0.25">
      <c r="A7" s="54">
        <v>2009</v>
      </c>
      <c r="B7" s="67">
        <v>-8.3339157382280205E-2</v>
      </c>
      <c r="C7" s="56">
        <v>-0.1421850358063606</v>
      </c>
      <c r="D7" s="57">
        <v>0</v>
      </c>
    </row>
    <row r="8" spans="1:4" s="64" customFormat="1" ht="18" customHeight="1" x14ac:dyDescent="0.25">
      <c r="A8" s="54">
        <v>2010</v>
      </c>
      <c r="B8" s="67">
        <v>7.8902701916152507E-2</v>
      </c>
      <c r="C8" s="56">
        <v>0.16224185929843271</v>
      </c>
      <c r="D8" s="57">
        <v>0</v>
      </c>
    </row>
    <row r="9" spans="1:4" s="64" customFormat="1" ht="18" customHeight="1" x14ac:dyDescent="0.25">
      <c r="A9" s="54">
        <v>2011</v>
      </c>
      <c r="B9" s="67">
        <v>9.8089368484598399E-2</v>
      </c>
      <c r="C9" s="56">
        <v>1.9186666568445893E-2</v>
      </c>
      <c r="D9" s="57">
        <v>0</v>
      </c>
    </row>
    <row r="10" spans="1:4" s="64" customFormat="1" ht="18" customHeight="1" x14ac:dyDescent="0.25">
      <c r="A10" s="54">
        <v>2012</v>
      </c>
      <c r="B10" s="67">
        <v>2.3409663819381001E-2</v>
      </c>
      <c r="C10" s="56">
        <v>-7.4679704665217395E-2</v>
      </c>
      <c r="D10" s="57">
        <v>0</v>
      </c>
    </row>
    <row r="11" spans="1:4" s="64" customFormat="1" ht="18" customHeight="1" x14ac:dyDescent="0.25">
      <c r="A11" s="54">
        <v>2013</v>
      </c>
      <c r="B11" s="67">
        <v>1.6870848668859499E-4</v>
      </c>
      <c r="C11" s="56">
        <v>-2.3240955332692406E-2</v>
      </c>
      <c r="D11" s="57">
        <v>0</v>
      </c>
    </row>
    <row r="12" spans="1:4" s="64" customFormat="1" ht="18" customHeight="1" x14ac:dyDescent="0.25">
      <c r="A12" s="54">
        <v>2014</v>
      </c>
      <c r="B12" s="67">
        <v>-6.6007562232389605E-3</v>
      </c>
      <c r="C12" s="56">
        <v>-6.7694647099275553E-3</v>
      </c>
      <c r="D12" s="57">
        <v>0</v>
      </c>
    </row>
    <row r="13" spans="1:4" s="64" customFormat="1" ht="18" customHeight="1" x14ac:dyDescent="0.25">
      <c r="A13" s="54">
        <v>2015</v>
      </c>
      <c r="B13" s="67">
        <v>-7.8136173329613007E-2</v>
      </c>
      <c r="C13" s="56">
        <v>-7.1535417106374052E-2</v>
      </c>
      <c r="D13" s="57">
        <v>0</v>
      </c>
    </row>
    <row r="14" spans="1:4" s="64" customFormat="1" ht="18" customHeight="1" thickBot="1" x14ac:dyDescent="0.3">
      <c r="A14" s="54">
        <v>2016</v>
      </c>
      <c r="B14" s="67">
        <v>-2.0962835299244399E-2</v>
      </c>
      <c r="C14" s="56">
        <v>5.7173338030368608E-2</v>
      </c>
      <c r="D14" s="57">
        <v>-2.0449499820696947E-2</v>
      </c>
    </row>
    <row r="15" spans="1:4" s="64" customFormat="1" ht="18" customHeight="1" thickTop="1" x14ac:dyDescent="0.25">
      <c r="A15" s="184">
        <v>2017</v>
      </c>
      <c r="B15" s="177">
        <v>6.3334511129193805E-2</v>
      </c>
      <c r="C15" s="179">
        <v>8.4297346428438197E-2</v>
      </c>
      <c r="D15" s="182">
        <v>1.4541577746136403E-2</v>
      </c>
    </row>
    <row r="16" spans="1:4" s="64" customFormat="1" ht="18" customHeight="1" x14ac:dyDescent="0.25">
      <c r="A16" s="54">
        <v>2018</v>
      </c>
      <c r="B16" s="67">
        <v>2.6259058599335701E-2</v>
      </c>
      <c r="C16" s="56">
        <v>-3.7075452529858104E-2</v>
      </c>
      <c r="D16" s="57">
        <v>-1.2240941400664299E-2</v>
      </c>
    </row>
    <row r="17" spans="1:4" s="64" customFormat="1" ht="18" customHeight="1" x14ac:dyDescent="0.25">
      <c r="A17" s="54">
        <v>2019</v>
      </c>
      <c r="B17" s="67">
        <v>2.5865873992428502E-2</v>
      </c>
      <c r="C17" s="56">
        <v>-3.9318460690719939E-4</v>
      </c>
      <c r="D17" s="57">
        <v>-5.5569052340882948E-3</v>
      </c>
    </row>
    <row r="18" spans="1:4" s="64" customFormat="1" ht="18" customHeight="1" x14ac:dyDescent="0.25">
      <c r="A18" s="54">
        <v>2020</v>
      </c>
      <c r="B18" s="67">
        <v>4.3389591807546701E-2</v>
      </c>
      <c r="C18" s="56">
        <v>1.75237178151182E-2</v>
      </c>
      <c r="D18" s="57">
        <v>9.799303581641404E-3</v>
      </c>
    </row>
    <row r="19" spans="1:4" s="64" customFormat="1" ht="18" customHeight="1" x14ac:dyDescent="0.25">
      <c r="A19" s="54">
        <v>2021</v>
      </c>
      <c r="B19" s="67">
        <v>3.4139531036071598E-2</v>
      </c>
      <c r="C19" s="56">
        <v>-9.2500607714751035E-3</v>
      </c>
      <c r="D19" s="57">
        <v>-2.9392889233207029E-3</v>
      </c>
    </row>
    <row r="20" spans="1:4" s="64" customFormat="1" ht="18" customHeight="1" x14ac:dyDescent="0.25">
      <c r="A20" s="54">
        <v>2022</v>
      </c>
      <c r="B20" s="67">
        <v>3.4731959917959895E-2</v>
      </c>
      <c r="C20" s="56">
        <v>5.9242888188829751E-4</v>
      </c>
      <c r="D20" s="57">
        <v>4.2202480939674963E-3</v>
      </c>
    </row>
    <row r="21" spans="1:4" s="64" customFormat="1" ht="18" customHeight="1" x14ac:dyDescent="0.25">
      <c r="A21" s="54">
        <v>2023</v>
      </c>
      <c r="B21" s="67">
        <v>2.6361523743666501E-2</v>
      </c>
      <c r="C21" s="56">
        <v>-8.3704361742933941E-3</v>
      </c>
      <c r="D21" s="57">
        <v>-2.3144012787390984E-3</v>
      </c>
    </row>
    <row r="22" spans="1:4" s="64" customFormat="1" ht="18" customHeight="1" x14ac:dyDescent="0.25">
      <c r="A22" s="54">
        <v>2024</v>
      </c>
      <c r="B22" s="67">
        <v>2.0203671286279697E-2</v>
      </c>
      <c r="C22" s="56">
        <v>-6.1578524573868039E-3</v>
      </c>
      <c r="D22" s="57">
        <v>-9.0665969605034057E-3</v>
      </c>
    </row>
    <row r="23" spans="1:4" ht="18" customHeight="1" x14ac:dyDescent="0.3">
      <c r="A23" s="54">
        <v>2025</v>
      </c>
      <c r="B23" s="67">
        <v>1.9520612894196199E-2</v>
      </c>
      <c r="C23" s="56">
        <v>-6.8305839208349789E-4</v>
      </c>
      <c r="D23" s="57">
        <v>-4.8036030966082978E-3</v>
      </c>
    </row>
    <row r="24" spans="1:4" s="172" customFormat="1" ht="18" customHeight="1" x14ac:dyDescent="0.3">
      <c r="A24" s="54">
        <v>2026</v>
      </c>
      <c r="B24" s="67">
        <v>1.9277897003936399E-2</v>
      </c>
      <c r="C24" s="94" t="s">
        <v>246</v>
      </c>
      <c r="D24" s="95" t="s">
        <v>246</v>
      </c>
    </row>
    <row r="25" spans="1:4" ht="21.75" customHeight="1" x14ac:dyDescent="0.3">
      <c r="A25" s="32" t="s">
        <v>4</v>
      </c>
      <c r="B25" s="3"/>
      <c r="C25" s="3"/>
    </row>
    <row r="26" spans="1:4" ht="21.75" customHeight="1" x14ac:dyDescent="0.3">
      <c r="A26" s="33" t="s">
        <v>61</v>
      </c>
      <c r="B26" s="3"/>
      <c r="C26" s="3"/>
    </row>
    <row r="27" spans="1:4" ht="21.75" customHeight="1" x14ac:dyDescent="0.3">
      <c r="A27" s="154"/>
      <c r="B27" s="3"/>
      <c r="C27" s="3"/>
    </row>
    <row r="28" spans="1:4" ht="21.75" customHeight="1" x14ac:dyDescent="0.3">
      <c r="A28" s="154"/>
      <c r="B28" s="3"/>
      <c r="C28" s="3"/>
    </row>
    <row r="29" spans="1:4" ht="21.75" customHeight="1" x14ac:dyDescent="0.3">
      <c r="A29" s="3"/>
      <c r="B29" s="19"/>
      <c r="C29" s="19"/>
    </row>
    <row r="30" spans="1:4" ht="21.75" customHeight="1" x14ac:dyDescent="0.3">
      <c r="A30" s="196" t="str">
        <f>Headings!F22</f>
        <v>Page 22</v>
      </c>
      <c r="B30" s="197"/>
      <c r="C30" s="197"/>
      <c r="D30" s="197"/>
    </row>
    <row r="32" spans="1:4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203" t="str">
        <f>Headings!E23</f>
        <v>March 2017 Retail Gas Forecast</v>
      </c>
      <c r="B1" s="210"/>
      <c r="C1" s="210"/>
      <c r="D1" s="210"/>
      <c r="E1" s="210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47" t="s">
        <v>90</v>
      </c>
      <c r="B4" s="41" t="s">
        <v>95</v>
      </c>
      <c r="C4" s="41" t="s">
        <v>6</v>
      </c>
      <c r="D4" s="45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70" t="s">
        <v>107</v>
      </c>
      <c r="B5" s="72">
        <v>2.5586666666666602</v>
      </c>
      <c r="C5" s="52">
        <v>-0.26114159206853593</v>
      </c>
      <c r="D5" s="73">
        <v>0</v>
      </c>
      <c r="E5" s="129">
        <v>0</v>
      </c>
    </row>
    <row r="6" spans="1:5" s="64" customFormat="1" ht="18" customHeight="1" x14ac:dyDescent="0.25">
      <c r="A6" s="63" t="s">
        <v>21</v>
      </c>
      <c r="B6" s="74">
        <v>2.9906666666666601</v>
      </c>
      <c r="C6" s="67">
        <v>-0.23316239316239284</v>
      </c>
      <c r="D6" s="75">
        <v>0</v>
      </c>
      <c r="E6" s="76">
        <v>0</v>
      </c>
    </row>
    <row r="7" spans="1:5" s="64" customFormat="1" ht="18" customHeight="1" x14ac:dyDescent="0.25">
      <c r="A7" s="63" t="s">
        <v>8</v>
      </c>
      <c r="B7" s="74">
        <v>3.00633333333333</v>
      </c>
      <c r="C7" s="67">
        <v>-0.2296720191322168</v>
      </c>
      <c r="D7" s="75">
        <v>0</v>
      </c>
      <c r="E7" s="76">
        <v>0</v>
      </c>
    </row>
    <row r="8" spans="1:5" s="64" customFormat="1" ht="18" customHeight="1" x14ac:dyDescent="0.25">
      <c r="A8" s="63" t="s">
        <v>20</v>
      </c>
      <c r="B8" s="74">
        <v>2.4873333333333298</v>
      </c>
      <c r="C8" s="67">
        <v>-0.20986869970351663</v>
      </c>
      <c r="D8" s="75">
        <v>0</v>
      </c>
      <c r="E8" s="76">
        <v>0</v>
      </c>
    </row>
    <row r="9" spans="1:5" s="64" customFormat="1" ht="18" customHeight="1" x14ac:dyDescent="0.25">
      <c r="A9" s="63" t="s">
        <v>25</v>
      </c>
      <c r="B9" s="74">
        <v>2.2543333333333302</v>
      </c>
      <c r="C9" s="67">
        <v>-0.11894215737363112</v>
      </c>
      <c r="D9" s="75">
        <v>0</v>
      </c>
      <c r="E9" s="76">
        <v>0</v>
      </c>
    </row>
    <row r="10" spans="1:5" s="64" customFormat="1" ht="18" customHeight="1" x14ac:dyDescent="0.25">
      <c r="A10" s="63" t="s">
        <v>133</v>
      </c>
      <c r="B10" s="74">
        <v>2.48366666666666</v>
      </c>
      <c r="C10" s="67">
        <v>-0.16952741863575604</v>
      </c>
      <c r="D10" s="75">
        <v>0</v>
      </c>
      <c r="E10" s="76">
        <v>0</v>
      </c>
    </row>
    <row r="11" spans="1:5" s="64" customFormat="1" ht="18" customHeight="1" x14ac:dyDescent="0.25">
      <c r="A11" s="63" t="s">
        <v>134</v>
      </c>
      <c r="B11" s="74">
        <v>2.6269999999999998</v>
      </c>
      <c r="C11" s="67">
        <v>-0.12617806852200819</v>
      </c>
      <c r="D11" s="75">
        <v>-3.9790311691516811E-2</v>
      </c>
      <c r="E11" s="76">
        <v>-0.10886075206943024</v>
      </c>
    </row>
    <row r="12" spans="1:5" s="64" customFormat="1" ht="18" customHeight="1" thickBot="1" x14ac:dyDescent="0.3">
      <c r="A12" s="63" t="s">
        <v>24</v>
      </c>
      <c r="B12" s="74">
        <v>2.6389999999999998</v>
      </c>
      <c r="C12" s="67">
        <v>6.0975609756098947E-2</v>
      </c>
      <c r="D12" s="75">
        <v>-2.158222004135224E-2</v>
      </c>
      <c r="E12" s="76">
        <v>-5.8211818975260066E-2</v>
      </c>
    </row>
    <row r="13" spans="1:5" s="64" customFormat="1" ht="18" customHeight="1" thickTop="1" x14ac:dyDescent="0.25">
      <c r="A13" s="176" t="s">
        <v>156</v>
      </c>
      <c r="B13" s="186">
        <v>2.8227519411216502</v>
      </c>
      <c r="C13" s="177">
        <v>0.25214487998890478</v>
      </c>
      <c r="D13" s="187">
        <v>-2.9331336251858797E-4</v>
      </c>
      <c r="E13" s="188">
        <v>-8.2819378370979635E-4</v>
      </c>
    </row>
    <row r="14" spans="1:5" s="64" customFormat="1" ht="18" customHeight="1" x14ac:dyDescent="0.25">
      <c r="A14" s="63" t="s">
        <v>157</v>
      </c>
      <c r="B14" s="74">
        <v>3.21042254603472</v>
      </c>
      <c r="C14" s="67">
        <v>0.29261409718214804</v>
      </c>
      <c r="D14" s="75">
        <v>1.8238164566829029E-2</v>
      </c>
      <c r="E14" s="76">
        <v>5.750345720792005E-2</v>
      </c>
    </row>
    <row r="15" spans="1:5" s="64" customFormat="1" ht="18" customHeight="1" x14ac:dyDescent="0.25">
      <c r="A15" s="63" t="s">
        <v>158</v>
      </c>
      <c r="B15" s="74">
        <v>3.2170527125066202</v>
      </c>
      <c r="C15" s="67">
        <v>0.22461085363784572</v>
      </c>
      <c r="D15" s="75">
        <v>7.0311829018810501E-2</v>
      </c>
      <c r="E15" s="76">
        <v>0.21133734499938006</v>
      </c>
    </row>
    <row r="16" spans="1:5" s="64" customFormat="1" ht="18" customHeight="1" x14ac:dyDescent="0.25">
      <c r="A16" s="63" t="s">
        <v>159</v>
      </c>
      <c r="B16" s="74">
        <v>3.02570704275408</v>
      </c>
      <c r="C16" s="67">
        <v>0.14653544628801818</v>
      </c>
      <c r="D16" s="75">
        <v>9.9320842685528543E-2</v>
      </c>
      <c r="E16" s="76">
        <v>0.27336493727504019</v>
      </c>
    </row>
    <row r="17" spans="1:5" s="64" customFormat="1" ht="18" customHeight="1" x14ac:dyDescent="0.25">
      <c r="A17" s="63" t="s">
        <v>166</v>
      </c>
      <c r="B17" s="74">
        <v>3.1308912414184</v>
      </c>
      <c r="C17" s="67">
        <v>0.10916272726901655</v>
      </c>
      <c r="D17" s="75">
        <v>0.13363198361367967</v>
      </c>
      <c r="E17" s="76">
        <v>0.36906792779058994</v>
      </c>
    </row>
    <row r="18" spans="1:5" s="64" customFormat="1" ht="18" customHeight="1" x14ac:dyDescent="0.25">
      <c r="A18" s="63" t="s">
        <v>167</v>
      </c>
      <c r="B18" s="74">
        <v>3.5556066016111099</v>
      </c>
      <c r="C18" s="67">
        <v>0.10751982040580166</v>
      </c>
      <c r="D18" s="75">
        <v>0.18115636245751676</v>
      </c>
      <c r="E18" s="76">
        <v>0.54533064270816967</v>
      </c>
    </row>
    <row r="19" spans="1:5" s="64" customFormat="1" ht="18" customHeight="1" x14ac:dyDescent="0.25">
      <c r="A19" s="63" t="s">
        <v>168</v>
      </c>
      <c r="B19" s="74">
        <v>3.20867883219988</v>
      </c>
      <c r="C19" s="67">
        <v>-2.6029664587670087E-3</v>
      </c>
      <c r="D19" s="75">
        <v>6.6173839750731878E-2</v>
      </c>
      <c r="E19" s="76">
        <v>0.19915194965129013</v>
      </c>
    </row>
    <row r="20" spans="1:5" s="64" customFormat="1" ht="18" customHeight="1" x14ac:dyDescent="0.25">
      <c r="A20" s="63" t="s">
        <v>169</v>
      </c>
      <c r="B20" s="74">
        <v>2.88115241076243</v>
      </c>
      <c r="C20" s="67">
        <v>-4.7775488488823625E-2</v>
      </c>
      <c r="D20" s="75">
        <v>2.4265231037582602E-2</v>
      </c>
      <c r="E20" s="76">
        <v>6.8255591211289879E-2</v>
      </c>
    </row>
    <row r="21" spans="1:5" s="64" customFormat="1" ht="18" customHeight="1" x14ac:dyDescent="0.25">
      <c r="A21" s="63" t="s">
        <v>179</v>
      </c>
      <c r="B21" s="74">
        <v>2.9925425096648501</v>
      </c>
      <c r="C21" s="67">
        <v>-4.4188290517198969E-2</v>
      </c>
      <c r="D21" s="75">
        <v>2.5375535300579122E-2</v>
      </c>
      <c r="E21" s="76">
        <v>7.4058104058650098E-2</v>
      </c>
    </row>
    <row r="22" spans="1:5" s="64" customFormat="1" ht="18" customHeight="1" x14ac:dyDescent="0.25">
      <c r="A22" s="63" t="s">
        <v>180</v>
      </c>
      <c r="B22" s="74">
        <v>3.3732669218690501</v>
      </c>
      <c r="C22" s="67">
        <v>-5.1282298682716609E-2</v>
      </c>
      <c r="D22" s="75">
        <v>3.6535080466356229E-2</v>
      </c>
      <c r="E22" s="76">
        <v>0.11889860820680997</v>
      </c>
    </row>
    <row r="23" spans="1:5" s="64" customFormat="1" ht="18" customHeight="1" x14ac:dyDescent="0.25">
      <c r="A23" s="63" t="s">
        <v>181</v>
      </c>
      <c r="B23" s="74">
        <v>3.2459736016155101</v>
      </c>
      <c r="C23" s="67">
        <v>1.1623092046909811E-2</v>
      </c>
      <c r="D23" s="75">
        <v>-6.1494073837797814E-3</v>
      </c>
      <c r="E23" s="76">
        <v>-2.0084320703360081E-2</v>
      </c>
    </row>
    <row r="24" spans="1:5" s="64" customFormat="1" ht="18" customHeight="1" x14ac:dyDescent="0.25">
      <c r="A24" s="63" t="s">
        <v>182</v>
      </c>
      <c r="B24" s="74">
        <v>3.07574559915719</v>
      </c>
      <c r="C24" s="67">
        <v>6.7540053649319365E-2</v>
      </c>
      <c r="D24" s="75">
        <v>6.8621076014354632E-3</v>
      </c>
      <c r="E24" s="76">
        <v>2.0962252027080019E-2</v>
      </c>
    </row>
    <row r="25" spans="1:5" ht="21.75" customHeight="1" x14ac:dyDescent="0.3">
      <c r="A25" s="32" t="s">
        <v>4</v>
      </c>
      <c r="C25" s="19"/>
      <c r="D25" s="19"/>
    </row>
    <row r="26" spans="1:5" ht="21.75" customHeight="1" x14ac:dyDescent="0.3">
      <c r="A26" s="43" t="s">
        <v>146</v>
      </c>
      <c r="B26" s="3"/>
    </row>
    <row r="27" spans="1:5" ht="21.75" customHeight="1" x14ac:dyDescent="0.3">
      <c r="A27" s="37" t="s">
        <v>271</v>
      </c>
      <c r="B27" s="3"/>
      <c r="C27" s="3"/>
    </row>
    <row r="28" spans="1:5" ht="21.75" customHeight="1" x14ac:dyDescent="0.3">
      <c r="A28" s="151"/>
      <c r="C28" s="3"/>
    </row>
    <row r="29" spans="1:5" ht="21.75" customHeight="1" x14ac:dyDescent="0.3">
      <c r="A29" s="3"/>
      <c r="B29" s="19"/>
      <c r="C29" s="19"/>
      <c r="D29" s="19"/>
    </row>
    <row r="30" spans="1:5" ht="21.75" customHeight="1" x14ac:dyDescent="0.3">
      <c r="A30" s="209" t="str">
        <f>Headings!F23</f>
        <v>Page 23</v>
      </c>
      <c r="B30" s="197"/>
      <c r="C30" s="197"/>
      <c r="D30" s="197"/>
      <c r="E30" s="204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1.75" style="2" customWidth="1"/>
    <col min="2" max="2" width="17.25" style="2" customWidth="1"/>
    <col min="3" max="3" width="11.75" style="2" customWidth="1"/>
    <col min="4" max="4" width="17.125" style="1" customWidth="1"/>
    <col min="5" max="5" width="11.75" style="1" customWidth="1"/>
    <col min="6" max="16384" width="10.75" style="1"/>
  </cols>
  <sheetData>
    <row r="1" spans="1:14" ht="23.25" x14ac:dyDescent="0.35">
      <c r="A1" s="203" t="s">
        <v>265</v>
      </c>
      <c r="B1" s="203"/>
      <c r="C1" s="203"/>
      <c r="D1" s="206"/>
      <c r="E1" s="205"/>
    </row>
    <row r="2" spans="1:14" ht="21.75" customHeight="1" x14ac:dyDescent="0.3">
      <c r="A2" s="203" t="s">
        <v>99</v>
      </c>
      <c r="B2" s="203"/>
      <c r="C2" s="203"/>
      <c r="D2" s="207"/>
      <c r="E2" s="204"/>
    </row>
    <row r="3" spans="1:14" ht="21.75" customHeight="1" x14ac:dyDescent="0.3">
      <c r="A3" s="208"/>
      <c r="B3" s="208"/>
      <c r="C3" s="208"/>
      <c r="D3" s="207"/>
    </row>
    <row r="4" spans="1:14" s="24" customFormat="1" ht="66" customHeight="1" x14ac:dyDescent="0.3">
      <c r="A4" s="26" t="s">
        <v>94</v>
      </c>
      <c r="B4" s="41" t="s">
        <v>91</v>
      </c>
      <c r="C4" s="41" t="s">
        <v>36</v>
      </c>
      <c r="D4" s="41" t="s">
        <v>92</v>
      </c>
      <c r="E4" s="42" t="s">
        <v>36</v>
      </c>
    </row>
    <row r="5" spans="1:14" s="77" customFormat="1" ht="18" customHeight="1" x14ac:dyDescent="0.2">
      <c r="A5" s="49">
        <v>2007</v>
      </c>
      <c r="B5" s="52" t="s">
        <v>93</v>
      </c>
      <c r="C5" s="52" t="s">
        <v>93</v>
      </c>
      <c r="D5" s="98" t="s">
        <v>93</v>
      </c>
      <c r="E5" s="99" t="s">
        <v>93</v>
      </c>
    </row>
    <row r="6" spans="1:14" s="77" customFormat="1" ht="18" customHeight="1" x14ac:dyDescent="0.2">
      <c r="A6" s="54">
        <v>2008</v>
      </c>
      <c r="B6" s="67" t="s">
        <v>93</v>
      </c>
      <c r="C6" s="67" t="s">
        <v>93</v>
      </c>
      <c r="D6" s="78" t="s">
        <v>93</v>
      </c>
      <c r="E6" s="79" t="s">
        <v>93</v>
      </c>
    </row>
    <row r="7" spans="1:14" s="77" customFormat="1" ht="18" customHeight="1" x14ac:dyDescent="0.2">
      <c r="A7" s="54">
        <v>2009</v>
      </c>
      <c r="B7" s="67" t="s">
        <v>93</v>
      </c>
      <c r="C7" s="67" t="s">
        <v>93</v>
      </c>
      <c r="D7" s="78" t="s">
        <v>93</v>
      </c>
      <c r="E7" s="79" t="s">
        <v>93</v>
      </c>
    </row>
    <row r="8" spans="1:14" s="71" customFormat="1" ht="18" customHeight="1" x14ac:dyDescent="0.25">
      <c r="A8" s="54">
        <v>2010</v>
      </c>
      <c r="B8" s="67" t="s">
        <v>93</v>
      </c>
      <c r="C8" s="67" t="s">
        <v>93</v>
      </c>
      <c r="D8" s="78" t="s">
        <v>93</v>
      </c>
      <c r="E8" s="79" t="s">
        <v>93</v>
      </c>
    </row>
    <row r="9" spans="1:14" s="71" customFormat="1" ht="18" customHeight="1" x14ac:dyDescent="0.25">
      <c r="A9" s="54">
        <v>2011</v>
      </c>
      <c r="B9" s="67" t="s">
        <v>93</v>
      </c>
      <c r="C9" s="67" t="s">
        <v>93</v>
      </c>
      <c r="D9" s="78" t="s">
        <v>93</v>
      </c>
      <c r="E9" s="79" t="s">
        <v>93</v>
      </c>
    </row>
    <row r="10" spans="1:14" s="71" customFormat="1" ht="18" customHeight="1" x14ac:dyDescent="0.25">
      <c r="A10" s="63">
        <v>2012</v>
      </c>
      <c r="B10" s="74" t="s">
        <v>93</v>
      </c>
      <c r="C10" s="67" t="s">
        <v>93</v>
      </c>
      <c r="D10" s="74" t="s">
        <v>93</v>
      </c>
      <c r="E10" s="57" t="s">
        <v>93</v>
      </c>
    </row>
    <row r="11" spans="1:14" s="71" customFormat="1" ht="18" customHeight="1" x14ac:dyDescent="0.25">
      <c r="A11" s="63">
        <v>2013</v>
      </c>
      <c r="B11" s="74" t="s">
        <v>93</v>
      </c>
      <c r="C11" s="67" t="s">
        <v>93</v>
      </c>
      <c r="D11" s="74" t="s">
        <v>93</v>
      </c>
      <c r="E11" s="57" t="s">
        <v>93</v>
      </c>
      <c r="M11" s="105"/>
      <c r="N11" s="105"/>
    </row>
    <row r="12" spans="1:14" s="71" customFormat="1" ht="18" customHeight="1" x14ac:dyDescent="0.25">
      <c r="A12" s="63">
        <v>2014</v>
      </c>
      <c r="B12" s="130" t="s">
        <v>93</v>
      </c>
      <c r="C12" s="108" t="s">
        <v>93</v>
      </c>
      <c r="D12" s="130" t="s">
        <v>93</v>
      </c>
      <c r="E12" s="94" t="s">
        <v>93</v>
      </c>
      <c r="M12" s="105"/>
      <c r="N12" s="105"/>
    </row>
    <row r="13" spans="1:14" s="71" customFormat="1" ht="18" customHeight="1" x14ac:dyDescent="0.25">
      <c r="A13" s="63">
        <v>2015</v>
      </c>
      <c r="B13" s="130" t="s">
        <v>93</v>
      </c>
      <c r="C13" s="108" t="s">
        <v>93</v>
      </c>
      <c r="D13" s="130" t="s">
        <v>93</v>
      </c>
      <c r="E13" s="94" t="s">
        <v>93</v>
      </c>
      <c r="M13" s="105"/>
      <c r="N13" s="105"/>
    </row>
    <row r="14" spans="1:14" s="71" customFormat="1" ht="18" customHeight="1" thickBot="1" x14ac:dyDescent="0.3">
      <c r="A14" s="80">
        <v>2016</v>
      </c>
      <c r="B14" s="81"/>
      <c r="C14" s="142"/>
      <c r="D14" s="81"/>
      <c r="E14" s="106" t="s">
        <v>93</v>
      </c>
      <c r="M14" s="105"/>
      <c r="N14" s="105"/>
    </row>
    <row r="15" spans="1:14" s="71" customFormat="1" ht="18" customHeight="1" thickTop="1" x14ac:dyDescent="0.25">
      <c r="A15" s="63">
        <v>2017</v>
      </c>
      <c r="B15" s="74">
        <v>1.89</v>
      </c>
      <c r="C15" s="108" t="s">
        <v>93</v>
      </c>
      <c r="D15" s="74">
        <v>2.2200000000000002</v>
      </c>
      <c r="E15" s="94" t="s">
        <v>93</v>
      </c>
      <c r="M15" s="105"/>
      <c r="N15" s="105"/>
    </row>
    <row r="16" spans="1:14" s="71" customFormat="1" ht="18" customHeight="1" x14ac:dyDescent="0.25">
      <c r="A16" s="63">
        <v>2018</v>
      </c>
      <c r="B16" s="74">
        <v>2.0499999999999998</v>
      </c>
      <c r="C16" s="67">
        <v>8.4656084656084651E-2</v>
      </c>
      <c r="D16" s="74">
        <v>2.29</v>
      </c>
      <c r="E16" s="57">
        <v>3.1531531531531432E-2</v>
      </c>
    </row>
    <row r="17" spans="1:7" s="71" customFormat="1" ht="18" customHeight="1" x14ac:dyDescent="0.25">
      <c r="A17" s="63">
        <v>2019</v>
      </c>
      <c r="B17" s="74">
        <v>2.14</v>
      </c>
      <c r="C17" s="67">
        <v>4.3902439024390505E-2</v>
      </c>
      <c r="D17" s="74">
        <v>2.35</v>
      </c>
      <c r="E17" s="57">
        <v>2.6200873362445476E-2</v>
      </c>
    </row>
    <row r="18" spans="1:7" s="71" customFormat="1" ht="18" customHeight="1" x14ac:dyDescent="0.25">
      <c r="A18" s="63">
        <v>2020</v>
      </c>
      <c r="B18" s="74">
        <v>2.23</v>
      </c>
      <c r="C18" s="67">
        <v>4.2056074766354978E-2</v>
      </c>
      <c r="D18" s="74">
        <v>2.42</v>
      </c>
      <c r="E18" s="57">
        <v>2.9787234042553123E-2</v>
      </c>
    </row>
    <row r="19" spans="1:7" s="71" customFormat="1" ht="18" customHeight="1" x14ac:dyDescent="0.25">
      <c r="A19" s="63">
        <v>2021</v>
      </c>
      <c r="B19" s="67" t="s">
        <v>93</v>
      </c>
      <c r="C19" s="67" t="s">
        <v>93</v>
      </c>
      <c r="D19" s="78" t="s">
        <v>93</v>
      </c>
      <c r="E19" s="79" t="s">
        <v>93</v>
      </c>
    </row>
    <row r="20" spans="1:7" s="71" customFormat="1" ht="18" customHeight="1" x14ac:dyDescent="0.25">
      <c r="A20" s="63">
        <v>2022</v>
      </c>
      <c r="B20" s="67" t="s">
        <v>93</v>
      </c>
      <c r="C20" s="67" t="s">
        <v>93</v>
      </c>
      <c r="D20" s="78" t="s">
        <v>93</v>
      </c>
      <c r="E20" s="79" t="s">
        <v>93</v>
      </c>
    </row>
    <row r="21" spans="1:7" s="71" customFormat="1" ht="18" customHeight="1" x14ac:dyDescent="0.25">
      <c r="A21" s="63">
        <v>2023</v>
      </c>
      <c r="B21" s="67" t="s">
        <v>93</v>
      </c>
      <c r="C21" s="67" t="s">
        <v>93</v>
      </c>
      <c r="D21" s="78" t="s">
        <v>93</v>
      </c>
      <c r="E21" s="79" t="s">
        <v>93</v>
      </c>
    </row>
    <row r="22" spans="1:7" s="71" customFormat="1" ht="18" customHeight="1" x14ac:dyDescent="0.25">
      <c r="A22" s="63">
        <v>2024</v>
      </c>
      <c r="B22" s="67" t="s">
        <v>93</v>
      </c>
      <c r="C22" s="67" t="s">
        <v>93</v>
      </c>
      <c r="D22" s="78" t="s">
        <v>93</v>
      </c>
      <c r="E22" s="79" t="s">
        <v>93</v>
      </c>
    </row>
    <row r="23" spans="1:7" ht="18" customHeight="1" x14ac:dyDescent="0.3">
      <c r="A23" s="63">
        <v>2025</v>
      </c>
      <c r="B23" s="67" t="s">
        <v>93</v>
      </c>
      <c r="C23" s="67" t="s">
        <v>93</v>
      </c>
      <c r="D23" s="78" t="s">
        <v>93</v>
      </c>
      <c r="E23" s="79" t="s">
        <v>93</v>
      </c>
    </row>
    <row r="24" spans="1:7" ht="18" customHeight="1" x14ac:dyDescent="0.3">
      <c r="A24" s="63">
        <v>2026</v>
      </c>
      <c r="B24" s="67" t="s">
        <v>93</v>
      </c>
      <c r="C24" s="67" t="s">
        <v>93</v>
      </c>
      <c r="D24" s="78" t="s">
        <v>93</v>
      </c>
      <c r="E24" s="79" t="s">
        <v>93</v>
      </c>
    </row>
    <row r="25" spans="1:7" ht="21.75" customHeight="1" x14ac:dyDescent="0.3">
      <c r="A25" s="32" t="s">
        <v>4</v>
      </c>
      <c r="B25" s="1"/>
      <c r="C25" s="1"/>
    </row>
    <row r="26" spans="1:7" ht="21.75" customHeight="1" x14ac:dyDescent="0.3">
      <c r="A26" s="37" t="s">
        <v>216</v>
      </c>
      <c r="D26" s="2"/>
      <c r="E26" s="2"/>
      <c r="F26" s="2"/>
      <c r="G26" s="2"/>
    </row>
    <row r="27" spans="1:7" ht="21.75" customHeight="1" x14ac:dyDescent="0.3">
      <c r="A27" s="37" t="s">
        <v>257</v>
      </c>
      <c r="D27" s="2"/>
      <c r="E27" s="2"/>
      <c r="F27" s="2"/>
      <c r="G27" s="2"/>
    </row>
    <row r="28" spans="1:7" ht="21.75" customHeight="1" x14ac:dyDescent="0.3">
      <c r="A28" s="37" t="s">
        <v>217</v>
      </c>
      <c r="B28" s="1"/>
      <c r="C28" s="1"/>
    </row>
    <row r="29" spans="1:7" ht="21.75" customHeight="1" x14ac:dyDescent="0.3">
      <c r="A29" s="37" t="s">
        <v>258</v>
      </c>
      <c r="B29" s="1"/>
      <c r="C29" s="1"/>
    </row>
    <row r="30" spans="1:7" ht="21.75" customHeight="1" x14ac:dyDescent="0.3">
      <c r="A30" s="209" t="str">
        <f>Headings!F24</f>
        <v>Page 24</v>
      </c>
      <c r="B30" s="197"/>
      <c r="C30" s="197"/>
      <c r="D30" s="197"/>
      <c r="E30" s="204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203" t="str">
        <f>Headings!E25</f>
        <v>March 2017 Recorded Documents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31" t="str">
        <f>Headings!E50</f>
        <v>% Change from August 2016 Forecast</v>
      </c>
      <c r="E4" s="45" t="str">
        <f>Headings!F51</f>
        <v># Change from August 2016 Forecast</v>
      </c>
    </row>
    <row r="5" spans="1:5" s="64" customFormat="1" ht="18" customHeight="1" x14ac:dyDescent="0.25">
      <c r="A5" s="70" t="s">
        <v>107</v>
      </c>
      <c r="B5" s="82">
        <v>119981.999999999</v>
      </c>
      <c r="C5" s="62">
        <v>0.31592397205434475</v>
      </c>
      <c r="D5" s="73">
        <v>0</v>
      </c>
      <c r="E5" s="83">
        <v>0</v>
      </c>
    </row>
    <row r="6" spans="1:5" s="64" customFormat="1" ht="18" customHeight="1" x14ac:dyDescent="0.25">
      <c r="A6" s="63" t="s">
        <v>21</v>
      </c>
      <c r="B6" s="84">
        <v>135053</v>
      </c>
      <c r="C6" s="56">
        <v>0.22001300836510151</v>
      </c>
      <c r="D6" s="75">
        <v>0</v>
      </c>
      <c r="E6" s="85">
        <v>0</v>
      </c>
    </row>
    <row r="7" spans="1:5" s="64" customFormat="1" ht="18" customHeight="1" x14ac:dyDescent="0.25">
      <c r="A7" s="63" t="s">
        <v>8</v>
      </c>
      <c r="B7" s="84">
        <v>139969.99999999901</v>
      </c>
      <c r="C7" s="56">
        <v>0.1983014716583682</v>
      </c>
      <c r="D7" s="75">
        <v>0</v>
      </c>
      <c r="E7" s="85">
        <v>0</v>
      </c>
    </row>
    <row r="8" spans="1:5" s="64" customFormat="1" ht="18" customHeight="1" x14ac:dyDescent="0.25">
      <c r="A8" s="63" t="s">
        <v>20</v>
      </c>
      <c r="B8" s="84">
        <v>118344</v>
      </c>
      <c r="C8" s="56">
        <v>2.8217708518782914E-3</v>
      </c>
      <c r="D8" s="75">
        <v>0</v>
      </c>
      <c r="E8" s="85">
        <v>0</v>
      </c>
    </row>
    <row r="9" spans="1:5" s="64" customFormat="1" ht="18" customHeight="1" x14ac:dyDescent="0.25">
      <c r="A9" s="63" t="s">
        <v>25</v>
      </c>
      <c r="B9" s="84">
        <v>109858</v>
      </c>
      <c r="C9" s="56">
        <v>-8.4379323565193731E-2</v>
      </c>
      <c r="D9" s="75">
        <v>0</v>
      </c>
      <c r="E9" s="85">
        <v>0</v>
      </c>
    </row>
    <row r="10" spans="1:5" s="64" customFormat="1" ht="18" customHeight="1" x14ac:dyDescent="0.25">
      <c r="A10" s="63" t="s">
        <v>133</v>
      </c>
      <c r="B10" s="84">
        <v>131992</v>
      </c>
      <c r="C10" s="56">
        <v>-2.2665175893908263E-2</v>
      </c>
      <c r="D10" s="75">
        <v>0</v>
      </c>
      <c r="E10" s="85">
        <v>0</v>
      </c>
    </row>
    <row r="11" spans="1:5" s="64" customFormat="1" ht="18" customHeight="1" x14ac:dyDescent="0.25">
      <c r="A11" s="63" t="s">
        <v>134</v>
      </c>
      <c r="B11" s="84">
        <v>147051</v>
      </c>
      <c r="C11" s="56">
        <v>5.0589412016868174E-2</v>
      </c>
      <c r="D11" s="75">
        <v>0.13455030215414632</v>
      </c>
      <c r="E11" s="85">
        <v>17439.294180701007</v>
      </c>
    </row>
    <row r="12" spans="1:5" s="64" customFormat="1" ht="18" customHeight="1" thickBot="1" x14ac:dyDescent="0.3">
      <c r="A12" s="63" t="s">
        <v>24</v>
      </c>
      <c r="B12" s="84">
        <v>143599</v>
      </c>
      <c r="C12" s="56">
        <v>0.21340329885756781</v>
      </c>
      <c r="D12" s="75">
        <v>0.22639496291063965</v>
      </c>
      <c r="E12" s="85">
        <v>26508.662594184003</v>
      </c>
    </row>
    <row r="13" spans="1:5" s="64" customFormat="1" ht="18" customHeight="1" thickTop="1" x14ac:dyDescent="0.25">
      <c r="A13" s="176" t="s">
        <v>156</v>
      </c>
      <c r="B13" s="189">
        <v>131956.69063005599</v>
      </c>
      <c r="C13" s="179">
        <v>0.20115686276881051</v>
      </c>
      <c r="D13" s="187">
        <v>9.6721276439373671E-2</v>
      </c>
      <c r="E13" s="190">
        <v>11637.432250690996</v>
      </c>
    </row>
    <row r="14" spans="1:5" s="64" customFormat="1" ht="18" customHeight="1" x14ac:dyDescent="0.25">
      <c r="A14" s="63" t="s">
        <v>157</v>
      </c>
      <c r="B14" s="84">
        <v>148852.37174334601</v>
      </c>
      <c r="C14" s="56">
        <v>0.12773783065144872</v>
      </c>
      <c r="D14" s="75">
        <v>9.5294199515022493E-2</v>
      </c>
      <c r="E14" s="85">
        <v>12950.646152856003</v>
      </c>
    </row>
    <row r="15" spans="1:5" s="64" customFormat="1" ht="18" customHeight="1" x14ac:dyDescent="0.25">
      <c r="A15" s="63" t="s">
        <v>158</v>
      </c>
      <c r="B15" s="84">
        <v>145656.357096636</v>
      </c>
      <c r="C15" s="56">
        <v>-9.4840762957341118E-3</v>
      </c>
      <c r="D15" s="75">
        <v>8.8262267591649568E-2</v>
      </c>
      <c r="E15" s="85">
        <v>11813.292392227013</v>
      </c>
    </row>
    <row r="16" spans="1:5" s="64" customFormat="1" ht="18" customHeight="1" x14ac:dyDescent="0.25">
      <c r="A16" s="63" t="s">
        <v>159</v>
      </c>
      <c r="B16" s="84">
        <v>138184.96838475199</v>
      </c>
      <c r="C16" s="56">
        <v>-3.7702432574377331E-2</v>
      </c>
      <c r="D16" s="75">
        <v>7.9950942870116615E-2</v>
      </c>
      <c r="E16" s="85">
        <v>10230.111456244995</v>
      </c>
    </row>
    <row r="17" spans="1:5" s="64" customFormat="1" ht="18" customHeight="1" x14ac:dyDescent="0.25">
      <c r="A17" s="63" t="s">
        <v>166</v>
      </c>
      <c r="B17" s="84">
        <v>135368.247698405</v>
      </c>
      <c r="C17" s="56">
        <v>2.5853611909026908E-2</v>
      </c>
      <c r="D17" s="75">
        <v>0.10016263622720456</v>
      </c>
      <c r="E17" s="85">
        <v>12324.39650689</v>
      </c>
    </row>
    <row r="18" spans="1:5" s="64" customFormat="1" ht="18" customHeight="1" x14ac:dyDescent="0.25">
      <c r="A18" s="63" t="s">
        <v>167</v>
      </c>
      <c r="B18" s="84">
        <v>150735.29047246999</v>
      </c>
      <c r="C18" s="56">
        <v>1.2649571565917395E-2</v>
      </c>
      <c r="D18" s="75">
        <v>7.5464650660221011E-2</v>
      </c>
      <c r="E18" s="85">
        <v>10576.996678308991</v>
      </c>
    </row>
    <row r="19" spans="1:5" s="64" customFormat="1" ht="18" customHeight="1" x14ac:dyDescent="0.25">
      <c r="A19" s="63" t="s">
        <v>168</v>
      </c>
      <c r="B19" s="84">
        <v>147358.43115865099</v>
      </c>
      <c r="C19" s="56">
        <v>1.1685546006658276E-2</v>
      </c>
      <c r="D19" s="75">
        <v>5.6608297647342987E-2</v>
      </c>
      <c r="E19" s="85">
        <v>7894.7988109199796</v>
      </c>
    </row>
    <row r="20" spans="1:5" s="64" customFormat="1" ht="18" customHeight="1" x14ac:dyDescent="0.25">
      <c r="A20" s="63" t="s">
        <v>169</v>
      </c>
      <c r="B20" s="84">
        <v>140780.38172052801</v>
      </c>
      <c r="C20" s="56">
        <v>1.8782168322024173E-2</v>
      </c>
      <c r="D20" s="75">
        <v>4.4224564337975503E-2</v>
      </c>
      <c r="E20" s="85">
        <v>5962.2721601760131</v>
      </c>
    </row>
    <row r="21" spans="1:5" s="64" customFormat="1" ht="18" customHeight="1" x14ac:dyDescent="0.25">
      <c r="A21" s="63" t="s">
        <v>179</v>
      </c>
      <c r="B21" s="84">
        <v>134004.03917320399</v>
      </c>
      <c r="C21" s="56">
        <v>-1.0077758620621435E-2</v>
      </c>
      <c r="D21" s="75">
        <v>3.2664901793727052E-2</v>
      </c>
      <c r="E21" s="85">
        <v>4238.769780934992</v>
      </c>
    </row>
    <row r="22" spans="1:5" s="64" customFormat="1" ht="18" customHeight="1" x14ac:dyDescent="0.25">
      <c r="A22" s="63" t="s">
        <v>180</v>
      </c>
      <c r="B22" s="84">
        <v>151125.20923231001</v>
      </c>
      <c r="C22" s="56">
        <v>2.5867781766157893E-3</v>
      </c>
      <c r="D22" s="75">
        <v>2.5736584599175494E-2</v>
      </c>
      <c r="E22" s="85">
        <v>3791.8572768809972</v>
      </c>
    </row>
    <row r="23" spans="1:5" s="64" customFormat="1" ht="18" customHeight="1" x14ac:dyDescent="0.25">
      <c r="A23" s="63" t="s">
        <v>181</v>
      </c>
      <c r="B23" s="84">
        <v>150158.852145426</v>
      </c>
      <c r="C23" s="56">
        <v>1.9004144959713809E-2</v>
      </c>
      <c r="D23" s="75">
        <v>3.4401203337113273E-2</v>
      </c>
      <c r="E23" s="85">
        <v>4993.8507310870045</v>
      </c>
    </row>
    <row r="24" spans="1:5" s="64" customFormat="1" ht="18" customHeight="1" x14ac:dyDescent="0.25">
      <c r="A24" s="63" t="s">
        <v>182</v>
      </c>
      <c r="B24" s="84">
        <v>144636.98904259599</v>
      </c>
      <c r="C24" s="56">
        <v>2.739449399792071E-2</v>
      </c>
      <c r="D24" s="75">
        <v>4.5613670627143499E-2</v>
      </c>
      <c r="E24" s="85">
        <v>6309.6190916609776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33" t="s">
        <v>68</v>
      </c>
    </row>
    <row r="27" spans="1:5" ht="21.75" customHeight="1" x14ac:dyDescent="0.3">
      <c r="A27" s="33"/>
      <c r="B27" s="3"/>
      <c r="C27" s="3"/>
    </row>
    <row r="28" spans="1:5" ht="21.75" customHeight="1" x14ac:dyDescent="0.3">
      <c r="A28" s="3"/>
      <c r="B28" s="19"/>
      <c r="C28" s="19"/>
      <c r="D28" s="19"/>
    </row>
    <row r="29" spans="1:5" ht="21.75" customHeight="1" x14ac:dyDescent="0.3">
      <c r="A29" s="151"/>
    </row>
    <row r="30" spans="1:5" ht="21.75" customHeight="1" x14ac:dyDescent="0.3">
      <c r="A30" s="209" t="str">
        <f>Headings!F25</f>
        <v>Page 25</v>
      </c>
      <c r="B30" s="197"/>
      <c r="C30" s="197"/>
      <c r="D30" s="197"/>
      <c r="E30" s="204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39" customWidth="1"/>
    <col min="2" max="2" width="20.75" style="139" customWidth="1"/>
    <col min="3" max="3" width="10.75" style="139" customWidth="1"/>
    <col min="4" max="5" width="17.75" style="140" customWidth="1"/>
    <col min="6" max="16384" width="10.75" style="140"/>
  </cols>
  <sheetData>
    <row r="1" spans="1:5" ht="23.25" x14ac:dyDescent="0.3">
      <c r="A1" s="203" t="str">
        <f>Headings!E26</f>
        <v>March 2017 Gambling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4429989.9399999995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3791148.31</v>
      </c>
      <c r="C6" s="56">
        <v>-0.14420837036934664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3096005.4100000006</v>
      </c>
      <c r="C7" s="56">
        <v>-0.18335945817957189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3123193.0600000005</v>
      </c>
      <c r="C8" s="56">
        <v>8.7815253526963843E-3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2405747.1</v>
      </c>
      <c r="C9" s="56">
        <v>-0.22971553349955265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1826238.15</v>
      </c>
      <c r="C10" s="56">
        <v>-0.24088523269964668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2102641.6899999995</v>
      </c>
      <c r="C11" s="57">
        <v>0.15135131198524121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2521819.6599999997</v>
      </c>
      <c r="C12" s="56">
        <v>0.19935777550382361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2437669.41</v>
      </c>
      <c r="C13" s="56">
        <v>-3.3368861118324156E-2</v>
      </c>
      <c r="D13" s="57">
        <v>0</v>
      </c>
      <c r="E13" s="58">
        <v>0</v>
      </c>
    </row>
    <row r="14" spans="1:5" s="64" customFormat="1" ht="18" customHeight="1" thickBot="1" x14ac:dyDescent="0.3">
      <c r="A14" s="54">
        <v>2016</v>
      </c>
      <c r="B14" s="55">
        <v>2609974.0699999998</v>
      </c>
      <c r="C14" s="56">
        <v>7.0684178622892002E-2</v>
      </c>
      <c r="D14" s="57">
        <v>5.3503674215524377E-2</v>
      </c>
      <c r="E14" s="58">
        <v>132551.2248034915</v>
      </c>
    </row>
    <row r="15" spans="1:5" s="64" customFormat="1" ht="18" customHeight="1" thickTop="1" x14ac:dyDescent="0.25">
      <c r="A15" s="184">
        <v>2017</v>
      </c>
      <c r="B15" s="178">
        <v>2690388.0100265956</v>
      </c>
      <c r="C15" s="179">
        <v>3.0810244803158415E-2</v>
      </c>
      <c r="D15" s="182">
        <v>0.10111502517705029</v>
      </c>
      <c r="E15" s="183">
        <v>247057.43282917421</v>
      </c>
    </row>
    <row r="16" spans="1:5" s="64" customFormat="1" ht="18" customHeight="1" x14ac:dyDescent="0.25">
      <c r="A16" s="54">
        <v>2018</v>
      </c>
      <c r="B16" s="55">
        <v>2620040.4302661032</v>
      </c>
      <c r="C16" s="56">
        <v>-2.6147745045814741E-2</v>
      </c>
      <c r="D16" s="57">
        <v>9.1951789397252126E-2</v>
      </c>
      <c r="E16" s="58">
        <v>220630.07560901484</v>
      </c>
    </row>
    <row r="17" spans="1:5" s="64" customFormat="1" ht="18" customHeight="1" x14ac:dyDescent="0.25">
      <c r="A17" s="54">
        <v>2019</v>
      </c>
      <c r="B17" s="55">
        <v>2555005.5306681031</v>
      </c>
      <c r="C17" s="56">
        <v>-2.4822097722894676E-2</v>
      </c>
      <c r="D17" s="57">
        <v>6.3299043755910223E-2</v>
      </c>
      <c r="E17" s="58">
        <v>152101.52574864868</v>
      </c>
    </row>
    <row r="18" spans="1:5" s="64" customFormat="1" ht="18" customHeight="1" x14ac:dyDescent="0.25">
      <c r="A18" s="54">
        <v>2020</v>
      </c>
      <c r="B18" s="55">
        <v>2185316.635716056</v>
      </c>
      <c r="C18" s="56">
        <v>-0.14469201358455686</v>
      </c>
      <c r="D18" s="57">
        <v>14.672194086988185</v>
      </c>
      <c r="E18" s="58">
        <v>2045877.5358946461</v>
      </c>
    </row>
    <row r="19" spans="1:5" s="64" customFormat="1" ht="18" customHeight="1" x14ac:dyDescent="0.25">
      <c r="A19" s="54">
        <v>2021</v>
      </c>
      <c r="B19" s="55">
        <v>150785.12655723671</v>
      </c>
      <c r="C19" s="56">
        <v>-0.93100078766945848</v>
      </c>
      <c r="D19" s="57">
        <v>7.8985957742051083E-2</v>
      </c>
      <c r="E19" s="58">
        <v>11038.056194265111</v>
      </c>
    </row>
    <row r="20" spans="1:5" s="64" customFormat="1" ht="18" customHeight="1" x14ac:dyDescent="0.25">
      <c r="A20" s="54">
        <v>2022</v>
      </c>
      <c r="B20" s="55">
        <v>152294.73103021449</v>
      </c>
      <c r="C20" s="56">
        <v>1.0011627190595229E-2</v>
      </c>
      <c r="D20" s="57">
        <v>8.2141136233114143E-2</v>
      </c>
      <c r="E20" s="58">
        <v>11560.102310391696</v>
      </c>
    </row>
    <row r="21" spans="1:5" s="64" customFormat="1" ht="18" customHeight="1" x14ac:dyDescent="0.25">
      <c r="A21" s="54">
        <v>2023</v>
      </c>
      <c r="B21" s="55">
        <v>152787.21072198765</v>
      </c>
      <c r="C21" s="56">
        <v>3.2337277096963213E-3</v>
      </c>
      <c r="D21" s="57">
        <v>8.7306993167037161E-2</v>
      </c>
      <c r="E21" s="58">
        <v>12268.284896854311</v>
      </c>
    </row>
    <row r="22" spans="1:5" s="64" customFormat="1" ht="18" customHeight="1" x14ac:dyDescent="0.25">
      <c r="A22" s="54">
        <v>2024</v>
      </c>
      <c r="B22" s="55">
        <v>151314.4025016753</v>
      </c>
      <c r="C22" s="56">
        <v>-9.6396040830425411E-3</v>
      </c>
      <c r="D22" s="57">
        <v>7.654026117264312E-2</v>
      </c>
      <c r="E22" s="58">
        <v>10758.20784820916</v>
      </c>
    </row>
    <row r="23" spans="1:5" s="64" customFormat="1" ht="18" customHeight="1" x14ac:dyDescent="0.25">
      <c r="A23" s="54">
        <v>2025</v>
      </c>
      <c r="B23" s="55">
        <v>150230.86601966067</v>
      </c>
      <c r="C23" s="56">
        <v>-7.160828474359171E-3</v>
      </c>
      <c r="D23" s="57">
        <v>6.5781777864545976E-2</v>
      </c>
      <c r="E23" s="58">
        <v>9272.4924202632392</v>
      </c>
    </row>
    <row r="24" spans="1:5" s="64" customFormat="1" ht="18" customHeight="1" x14ac:dyDescent="0.25">
      <c r="A24" s="54">
        <v>2026</v>
      </c>
      <c r="B24" s="55">
        <v>150230.86601966067</v>
      </c>
      <c r="C24" s="56">
        <v>0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s="36" customFormat="1" ht="21.75" customHeight="1" x14ac:dyDescent="0.25">
      <c r="A26" s="33" t="s">
        <v>140</v>
      </c>
      <c r="B26" s="37"/>
      <c r="C26" s="37"/>
    </row>
    <row r="27" spans="1:5" ht="21.75" customHeight="1" x14ac:dyDescent="0.3">
      <c r="A27" s="37" t="s">
        <v>259</v>
      </c>
      <c r="B27" s="3"/>
      <c r="C27" s="3"/>
    </row>
    <row r="28" spans="1:5" ht="21.75" customHeight="1" x14ac:dyDescent="0.3">
      <c r="A28" s="155"/>
      <c r="B28" s="3"/>
      <c r="C28" s="3"/>
    </row>
    <row r="29" spans="1:5" ht="21.75" customHeight="1" x14ac:dyDescent="0.3">
      <c r="A29" s="153"/>
    </row>
    <row r="30" spans="1:5" ht="21.75" customHeight="1" x14ac:dyDescent="0.3">
      <c r="A30" s="196" t="str">
        <f>Headings!F26</f>
        <v>Page 26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2" customWidth="1"/>
    <col min="2" max="2" width="17.75" style="2" customWidth="1"/>
    <col min="3" max="3" width="10.75" style="2" customWidth="1"/>
    <col min="4" max="4" width="17.75" style="35" customWidth="1"/>
    <col min="5" max="5" width="17.75" style="19" customWidth="1"/>
    <col min="6" max="16384" width="10.75" style="19"/>
  </cols>
  <sheetData>
    <row r="1" spans="1:5" ht="23.25" x14ac:dyDescent="0.3">
      <c r="A1" s="203" t="str">
        <f>Headings!E27</f>
        <v>March 2017 E-911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70" t="s">
        <v>107</v>
      </c>
      <c r="B5" s="50">
        <v>5740835</v>
      </c>
      <c r="C5" s="51">
        <v>-0.187742201654958</v>
      </c>
      <c r="D5" s="131">
        <v>0</v>
      </c>
      <c r="E5" s="100">
        <v>0</v>
      </c>
    </row>
    <row r="6" spans="1:5" s="64" customFormat="1" ht="18" customHeight="1" x14ac:dyDescent="0.25">
      <c r="A6" s="63" t="s">
        <v>21</v>
      </c>
      <c r="B6" s="55">
        <v>5713071</v>
      </c>
      <c r="C6" s="56">
        <v>1.3463412053384971E-2</v>
      </c>
      <c r="D6" s="115">
        <v>0</v>
      </c>
      <c r="E6" s="91">
        <v>0</v>
      </c>
    </row>
    <row r="7" spans="1:5" s="64" customFormat="1" ht="18" customHeight="1" x14ac:dyDescent="0.25">
      <c r="A7" s="63" t="s">
        <v>8</v>
      </c>
      <c r="B7" s="55">
        <v>5800356</v>
      </c>
      <c r="C7" s="56">
        <v>5.089903899536008E-3</v>
      </c>
      <c r="D7" s="115">
        <v>0</v>
      </c>
      <c r="E7" s="91">
        <v>0</v>
      </c>
    </row>
    <row r="8" spans="1:5" s="64" customFormat="1" ht="18" customHeight="1" x14ac:dyDescent="0.25">
      <c r="A8" s="63" t="s">
        <v>20</v>
      </c>
      <c r="B8" s="55">
        <v>5810268</v>
      </c>
      <c r="C8" s="56">
        <v>-2.0456961358433799E-2</v>
      </c>
      <c r="D8" s="115">
        <v>0</v>
      </c>
      <c r="E8" s="91">
        <v>0</v>
      </c>
    </row>
    <row r="9" spans="1:5" s="64" customFormat="1" ht="18" customHeight="1" x14ac:dyDescent="0.25">
      <c r="A9" s="63" t="s">
        <v>25</v>
      </c>
      <c r="B9" s="55">
        <v>5841575</v>
      </c>
      <c r="C9" s="56">
        <v>1.7547969938171093E-2</v>
      </c>
      <c r="D9" s="115">
        <v>0</v>
      </c>
      <c r="E9" s="91">
        <v>0</v>
      </c>
    </row>
    <row r="10" spans="1:5" s="64" customFormat="1" ht="18" customHeight="1" x14ac:dyDescent="0.25">
      <c r="A10" s="63" t="s">
        <v>133</v>
      </c>
      <c r="B10" s="55">
        <v>5763447</v>
      </c>
      <c r="C10" s="56">
        <v>8.8176744171393207E-3</v>
      </c>
      <c r="D10" s="115">
        <v>-8.006964859559873E-3</v>
      </c>
      <c r="E10" s="91">
        <v>-46520.203231469728</v>
      </c>
    </row>
    <row r="11" spans="1:5" s="64" customFormat="1" ht="18" customHeight="1" thickBot="1" x14ac:dyDescent="0.3">
      <c r="A11" s="63" t="s">
        <v>134</v>
      </c>
      <c r="B11" s="55">
        <v>5839368</v>
      </c>
      <c r="C11" s="56">
        <v>6.7257940719500642E-3</v>
      </c>
      <c r="D11" s="115">
        <v>1.2624583262921041E-2</v>
      </c>
      <c r="E11" s="91">
        <v>72800.511401070282</v>
      </c>
    </row>
    <row r="12" spans="1:5" s="64" customFormat="1" ht="18" customHeight="1" thickTop="1" x14ac:dyDescent="0.25">
      <c r="A12" s="176" t="s">
        <v>24</v>
      </c>
      <c r="B12" s="178">
        <v>5690557</v>
      </c>
      <c r="C12" s="179">
        <v>-2.0603352547593379E-2</v>
      </c>
      <c r="D12" s="180">
        <v>-7.0722724275164017E-3</v>
      </c>
      <c r="E12" s="181">
        <v>-40531.82145159971</v>
      </c>
    </row>
    <row r="13" spans="1:5" s="64" customFormat="1" ht="18" customHeight="1" x14ac:dyDescent="0.25">
      <c r="A13" s="63" t="s">
        <v>156</v>
      </c>
      <c r="B13" s="55">
        <v>5734716.9612285299</v>
      </c>
      <c r="C13" s="56">
        <v>-1.8292675994311502E-2</v>
      </c>
      <c r="D13" s="115">
        <v>-1.1974165166033335E-2</v>
      </c>
      <c r="E13" s="91">
        <v>-69500.660461720079</v>
      </c>
    </row>
    <row r="14" spans="1:5" s="64" customFormat="1" ht="18" customHeight="1" x14ac:dyDescent="0.25">
      <c r="A14" s="63" t="s">
        <v>157</v>
      </c>
      <c r="B14" s="55">
        <v>5754815.5943082599</v>
      </c>
      <c r="C14" s="56">
        <v>-1.4976117055887084E-3</v>
      </c>
      <c r="D14" s="115">
        <v>-4.6370234599366622E-3</v>
      </c>
      <c r="E14" s="91">
        <v>-26809.531344209798</v>
      </c>
    </row>
    <row r="15" spans="1:5" s="64" customFormat="1" ht="18" customHeight="1" x14ac:dyDescent="0.25">
      <c r="A15" s="63" t="s">
        <v>158</v>
      </c>
      <c r="B15" s="55">
        <v>5779140.0738250902</v>
      </c>
      <c r="C15" s="56">
        <v>-1.0314117242638199E-2</v>
      </c>
      <c r="D15" s="115">
        <v>3.1245236962882394E-3</v>
      </c>
      <c r="E15" s="91">
        <v>18000.816128290258</v>
      </c>
    </row>
    <row r="16" spans="1:5" s="64" customFormat="1" ht="18" customHeight="1" x14ac:dyDescent="0.25">
      <c r="A16" s="63" t="s">
        <v>159</v>
      </c>
      <c r="B16" s="55">
        <v>5803757.3491293499</v>
      </c>
      <c r="C16" s="56">
        <v>1.9892665890061334E-2</v>
      </c>
      <c r="D16" s="115">
        <v>1.0183396340275985E-2</v>
      </c>
      <c r="E16" s="91">
        <v>58506.169833210297</v>
      </c>
    </row>
    <row r="17" spans="1:5" s="64" customFormat="1" ht="18" customHeight="1" x14ac:dyDescent="0.25">
      <c r="A17" s="63" t="s">
        <v>166</v>
      </c>
      <c r="B17" s="55">
        <v>5786759.37396082</v>
      </c>
      <c r="C17" s="56">
        <v>9.074974943687808E-3</v>
      </c>
      <c r="D17" s="115">
        <v>-7.0383248923340247E-3</v>
      </c>
      <c r="E17" s="91">
        <v>-41017.789073560387</v>
      </c>
    </row>
    <row r="18" spans="1:5" s="64" customFormat="1" ht="18" customHeight="1" x14ac:dyDescent="0.25">
      <c r="A18" s="63" t="s">
        <v>167</v>
      </c>
      <c r="B18" s="55">
        <v>5775467.2146496102</v>
      </c>
      <c r="C18" s="56">
        <v>3.5885807291158311E-3</v>
      </c>
      <c r="D18" s="115">
        <v>-2.0581532707046879E-3</v>
      </c>
      <c r="E18" s="91">
        <v>-11911.312043519691</v>
      </c>
    </row>
    <row r="19" spans="1:5" s="64" customFormat="1" ht="18" customHeight="1" x14ac:dyDescent="0.25">
      <c r="A19" s="63" t="s">
        <v>168</v>
      </c>
      <c r="B19" s="55">
        <v>5764393.7292614598</v>
      </c>
      <c r="C19" s="56">
        <v>-2.5516503104708876E-3</v>
      </c>
      <c r="D19" s="115">
        <v>2.9801749440707681E-3</v>
      </c>
      <c r="E19" s="91">
        <v>17127.857747199945</v>
      </c>
    </row>
    <row r="20" spans="1:5" s="64" customFormat="1" ht="18" customHeight="1" x14ac:dyDescent="0.25">
      <c r="A20" s="63" t="s">
        <v>169</v>
      </c>
      <c r="B20" s="55">
        <v>5753651.6318439804</v>
      </c>
      <c r="C20" s="56">
        <v>-8.6333239436493514E-3</v>
      </c>
      <c r="D20" s="115">
        <v>8.1397105467420072E-3</v>
      </c>
      <c r="E20" s="91">
        <v>46454.929192900658</v>
      </c>
    </row>
    <row r="21" spans="1:5" s="64" customFormat="1" ht="18" customHeight="1" x14ac:dyDescent="0.25">
      <c r="A21" s="63" t="s">
        <v>179</v>
      </c>
      <c r="B21" s="55">
        <v>5757396.06381418</v>
      </c>
      <c r="C21" s="56">
        <v>-5.0742234554920218E-3</v>
      </c>
      <c r="D21" s="115">
        <v>-1.2578945864461066E-2</v>
      </c>
      <c r="E21" s="91">
        <v>-73344.57079243008</v>
      </c>
    </row>
    <row r="22" spans="1:5" s="64" customFormat="1" ht="18" customHeight="1" x14ac:dyDescent="0.25">
      <c r="A22" s="63" t="s">
        <v>180</v>
      </c>
      <c r="B22" s="55">
        <v>5747630.1049755299</v>
      </c>
      <c r="C22" s="56">
        <v>-4.8198887881262253E-3</v>
      </c>
      <c r="D22" s="115">
        <v>-5.0111944267637876E-3</v>
      </c>
      <c r="E22" s="91">
        <v>-28947.553769269958</v>
      </c>
    </row>
    <row r="23" spans="1:5" s="64" customFormat="1" ht="18" customHeight="1" x14ac:dyDescent="0.25">
      <c r="A23" s="63" t="s">
        <v>181</v>
      </c>
      <c r="B23" s="55">
        <v>5738165.33282723</v>
      </c>
      <c r="C23" s="56">
        <v>-4.5500702530238968E-3</v>
      </c>
      <c r="D23" s="115">
        <v>2.7684371788827544E-3</v>
      </c>
      <c r="E23" s="91">
        <v>15841.89296051953</v>
      </c>
    </row>
    <row r="24" spans="1:5" s="64" customFormat="1" ht="18" customHeight="1" x14ac:dyDescent="0.25">
      <c r="A24" s="63" t="s">
        <v>182</v>
      </c>
      <c r="B24" s="55">
        <v>5729023.6291460004</v>
      </c>
      <c r="C24" s="56">
        <v>-4.2804125577702301E-3</v>
      </c>
      <c r="D24" s="115">
        <v>1.0769934873430032E-2</v>
      </c>
      <c r="E24" s="91">
        <v>61043.77390486002</v>
      </c>
    </row>
    <row r="25" spans="1:5" ht="21.75" customHeight="1" x14ac:dyDescent="0.3">
      <c r="A25" s="32" t="s">
        <v>4</v>
      </c>
      <c r="B25" s="19"/>
      <c r="C25" s="19"/>
      <c r="D25" s="19"/>
    </row>
    <row r="26" spans="1:5" ht="21.75" customHeight="1" x14ac:dyDescent="0.3">
      <c r="A26" s="65" t="s">
        <v>178</v>
      </c>
    </row>
    <row r="27" spans="1:5" ht="21.75" customHeight="1" x14ac:dyDescent="0.3">
      <c r="A27" s="37" t="s">
        <v>260</v>
      </c>
      <c r="B27" s="3"/>
      <c r="C27" s="3"/>
    </row>
    <row r="28" spans="1:5" ht="21.75" customHeight="1" x14ac:dyDescent="0.3">
      <c r="A28" s="37" t="s">
        <v>204</v>
      </c>
      <c r="B28" s="19"/>
      <c r="C28" s="19"/>
      <c r="D28" s="19"/>
    </row>
    <row r="29" spans="1:5" ht="21.75" customHeight="1" x14ac:dyDescent="0.3">
      <c r="A29" s="90" t="s">
        <v>205</v>
      </c>
    </row>
    <row r="30" spans="1:5" ht="21.75" customHeight="1" x14ac:dyDescent="0.3">
      <c r="A30" s="209" t="str">
        <f>Headings!F27</f>
        <v>Page 27</v>
      </c>
      <c r="B30" s="197"/>
      <c r="C30" s="197"/>
      <c r="D30" s="197"/>
      <c r="E30" s="204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10.75" style="117" customWidth="1"/>
    <col min="2" max="2" width="17.75" style="117" customWidth="1"/>
    <col min="3" max="3" width="10.75" style="117" customWidth="1"/>
    <col min="4" max="4" width="17.75" style="35" customWidth="1"/>
    <col min="5" max="5" width="17.75" style="118" customWidth="1"/>
    <col min="6" max="16384" width="10.75" style="118"/>
  </cols>
  <sheetData>
    <row r="1" spans="1:5" ht="23.25" customHeight="1" x14ac:dyDescent="0.3">
      <c r="A1" s="208" t="str">
        <f>Headings!E28</f>
        <v>March 2017 Penalties and Interest on Delinquent Property Taxes Forecast</v>
      </c>
      <c r="B1" s="211"/>
      <c r="C1" s="211"/>
      <c r="D1" s="211"/>
      <c r="E1" s="211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90</v>
      </c>
      <c r="B4" s="41" t="s">
        <v>95</v>
      </c>
      <c r="C4" s="41" t="s">
        <v>6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70" t="s">
        <v>107</v>
      </c>
      <c r="B5" s="50">
        <v>5362505.6099999901</v>
      </c>
      <c r="C5" s="62">
        <v>6.9749066296562523E-2</v>
      </c>
      <c r="D5" s="132">
        <v>0</v>
      </c>
      <c r="E5" s="133">
        <v>0</v>
      </c>
    </row>
    <row r="6" spans="1:5" s="64" customFormat="1" ht="18" customHeight="1" x14ac:dyDescent="0.25">
      <c r="A6" s="63" t="s">
        <v>21</v>
      </c>
      <c r="B6" s="55">
        <v>7440365.8199999901</v>
      </c>
      <c r="C6" s="56">
        <v>-7.727458539521026E-2</v>
      </c>
      <c r="D6" s="119">
        <v>0</v>
      </c>
      <c r="E6" s="120">
        <v>0</v>
      </c>
    </row>
    <row r="7" spans="1:5" s="64" customFormat="1" ht="18" customHeight="1" x14ac:dyDescent="0.25">
      <c r="A7" s="63" t="s">
        <v>8</v>
      </c>
      <c r="B7" s="55">
        <v>2564824</v>
      </c>
      <c r="C7" s="56">
        <v>-8.4596562688076471E-2</v>
      </c>
      <c r="D7" s="119">
        <v>0</v>
      </c>
      <c r="E7" s="120">
        <v>0</v>
      </c>
    </row>
    <row r="8" spans="1:5" s="64" customFormat="1" ht="18" customHeight="1" x14ac:dyDescent="0.25">
      <c r="A8" s="63" t="s">
        <v>20</v>
      </c>
      <c r="B8" s="55">
        <v>4668091</v>
      </c>
      <c r="C8" s="56">
        <v>-6.7427552277099179E-2</v>
      </c>
      <c r="D8" s="119">
        <v>0</v>
      </c>
      <c r="E8" s="120">
        <v>0</v>
      </c>
    </row>
    <row r="9" spans="1:5" s="64" customFormat="1" ht="18" customHeight="1" x14ac:dyDescent="0.25">
      <c r="A9" s="63" t="s">
        <v>25</v>
      </c>
      <c r="B9" s="55">
        <v>4753807.5199999902</v>
      </c>
      <c r="C9" s="56">
        <v>-0.11351001458439514</v>
      </c>
      <c r="D9" s="119">
        <v>-3.0534611074184426E-4</v>
      </c>
      <c r="E9" s="120">
        <v>-1452</v>
      </c>
    </row>
    <row r="10" spans="1:5" s="64" customFormat="1" ht="18" customHeight="1" x14ac:dyDescent="0.25">
      <c r="A10" s="63" t="s">
        <v>133</v>
      </c>
      <c r="B10" s="55">
        <v>6771214.6100000003</v>
      </c>
      <c r="C10" s="56">
        <v>-8.9935256704890221E-2</v>
      </c>
      <c r="D10" s="119">
        <v>0</v>
      </c>
      <c r="E10" s="120">
        <v>0</v>
      </c>
    </row>
    <row r="11" spans="1:5" s="64" customFormat="1" ht="18" customHeight="1" x14ac:dyDescent="0.25">
      <c r="A11" s="63" t="s">
        <v>134</v>
      </c>
      <c r="B11" s="55">
        <v>2476507.2799999998</v>
      </c>
      <c r="C11" s="56">
        <v>-3.4433832496888805E-2</v>
      </c>
      <c r="D11" s="119">
        <v>2.6055415277366878E-2</v>
      </c>
      <c r="E11" s="120">
        <v>62887.856403329875</v>
      </c>
    </row>
    <row r="12" spans="1:5" s="64" customFormat="1" ht="18" customHeight="1" thickBot="1" x14ac:dyDescent="0.3">
      <c r="A12" s="63" t="s">
        <v>24</v>
      </c>
      <c r="B12" s="55">
        <v>3561700</v>
      </c>
      <c r="C12" s="56">
        <v>-0.23701144643495597</v>
      </c>
      <c r="D12" s="119">
        <v>-0.17785496351672148</v>
      </c>
      <c r="E12" s="120">
        <v>-770503.98098510038</v>
      </c>
    </row>
    <row r="13" spans="1:5" s="64" customFormat="1" ht="18" customHeight="1" thickTop="1" x14ac:dyDescent="0.25">
      <c r="A13" s="176" t="s">
        <v>156</v>
      </c>
      <c r="B13" s="178">
        <v>4779096.2149108602</v>
      </c>
      <c r="C13" s="179">
        <v>5.3196716115402332E-3</v>
      </c>
      <c r="D13" s="191">
        <v>0.10015805581549464</v>
      </c>
      <c r="E13" s="192">
        <v>435087.47030520998</v>
      </c>
    </row>
    <row r="14" spans="1:5" s="64" customFormat="1" ht="18" customHeight="1" x14ac:dyDescent="0.25">
      <c r="A14" s="63" t="s">
        <v>157</v>
      </c>
      <c r="B14" s="55">
        <v>6251905.8329248503</v>
      </c>
      <c r="C14" s="56">
        <v>-7.6693592949810485E-2</v>
      </c>
      <c r="D14" s="119">
        <v>2.8998806660472942E-2</v>
      </c>
      <c r="E14" s="120">
        <v>176188.55078836996</v>
      </c>
    </row>
    <row r="15" spans="1:5" s="64" customFormat="1" ht="18" customHeight="1" x14ac:dyDescent="0.25">
      <c r="A15" s="63" t="s">
        <v>158</v>
      </c>
      <c r="B15" s="55">
        <v>2278754.4758540099</v>
      </c>
      <c r="C15" s="56">
        <v>-7.9851493166614107E-2</v>
      </c>
      <c r="D15" s="119">
        <v>-0.13244144358381427</v>
      </c>
      <c r="E15" s="120">
        <v>-347874.53840799024</v>
      </c>
    </row>
    <row r="16" spans="1:5" s="64" customFormat="1" ht="18" customHeight="1" x14ac:dyDescent="0.25">
      <c r="A16" s="63" t="s">
        <v>159</v>
      </c>
      <c r="B16" s="55">
        <v>3784317.0863347701</v>
      </c>
      <c r="C16" s="56">
        <v>6.2503042461400371E-2</v>
      </c>
      <c r="D16" s="119">
        <v>-0.18446376002325704</v>
      </c>
      <c r="E16" s="120">
        <v>-855963.62815890973</v>
      </c>
    </row>
    <row r="17" spans="1:5" s="64" customFormat="1" ht="18" customHeight="1" x14ac:dyDescent="0.25">
      <c r="A17" s="63" t="s">
        <v>166</v>
      </c>
      <c r="B17" s="55">
        <v>4283868.7184500499</v>
      </c>
      <c r="C17" s="56">
        <v>-0.10362367154603258</v>
      </c>
      <c r="D17" s="119">
        <v>-8.1061529546244793E-2</v>
      </c>
      <c r="E17" s="120">
        <v>-377889.22964712046</v>
      </c>
    </row>
    <row r="18" spans="1:5" s="64" customFormat="1" ht="18" customHeight="1" x14ac:dyDescent="0.25">
      <c r="A18" s="63" t="s">
        <v>167</v>
      </c>
      <c r="B18" s="55">
        <v>5772661.3649685504</v>
      </c>
      <c r="C18" s="56">
        <v>-7.6655739987704363E-2</v>
      </c>
      <c r="D18" s="119">
        <v>-6.6805768573000912E-2</v>
      </c>
      <c r="E18" s="120">
        <v>-413254.88972287998</v>
      </c>
    </row>
    <row r="19" spans="1:5" s="64" customFormat="1" ht="18" customHeight="1" x14ac:dyDescent="0.25">
      <c r="A19" s="63" t="s">
        <v>168</v>
      </c>
      <c r="B19" s="55">
        <v>2410973.0231904499</v>
      </c>
      <c r="C19" s="56">
        <v>5.8022287498475933E-2</v>
      </c>
      <c r="D19" s="119">
        <v>-8.478114090836375E-2</v>
      </c>
      <c r="E19" s="120">
        <v>-223340.06950889016</v>
      </c>
    </row>
    <row r="20" spans="1:5" s="64" customFormat="1" ht="18" customHeight="1" x14ac:dyDescent="0.25">
      <c r="A20" s="63" t="s">
        <v>169</v>
      </c>
      <c r="B20" s="55">
        <v>4237630.76196812</v>
      </c>
      <c r="C20" s="56">
        <v>0.11978744520914297</v>
      </c>
      <c r="D20" s="119">
        <v>-9.1637474781361639E-2</v>
      </c>
      <c r="E20" s="120">
        <v>-427500.88351466041</v>
      </c>
    </row>
    <row r="21" spans="1:5" s="64" customFormat="1" ht="18" customHeight="1" x14ac:dyDescent="0.25">
      <c r="A21" s="63" t="s">
        <v>179</v>
      </c>
      <c r="B21" s="55">
        <v>4377962.7184472298</v>
      </c>
      <c r="C21" s="56">
        <v>2.1964725387575434E-2</v>
      </c>
      <c r="D21" s="119">
        <v>-8.4771059046068187E-2</v>
      </c>
      <c r="E21" s="120">
        <v>-405499.1265028799</v>
      </c>
    </row>
    <row r="22" spans="1:5" s="64" customFormat="1" ht="18" customHeight="1" x14ac:dyDescent="0.25">
      <c r="A22" s="63" t="s">
        <v>180</v>
      </c>
      <c r="B22" s="55">
        <v>5904366.2592482902</v>
      </c>
      <c r="C22" s="56">
        <v>2.2815281540502719E-2</v>
      </c>
      <c r="D22" s="119">
        <v>-7.1118064187682295E-2</v>
      </c>
      <c r="E22" s="120">
        <v>-452056.48040253017</v>
      </c>
    </row>
    <row r="23" spans="1:5" s="64" customFormat="1" ht="18" customHeight="1" x14ac:dyDescent="0.25">
      <c r="A23" s="63" t="s">
        <v>181</v>
      </c>
      <c r="B23" s="55">
        <v>2472816.9052746198</v>
      </c>
      <c r="C23" s="56">
        <v>2.5651005419518036E-2</v>
      </c>
      <c r="D23" s="119">
        <v>-8.7223528234577019E-2</v>
      </c>
      <c r="E23" s="120">
        <v>-236298.61398486001</v>
      </c>
    </row>
    <row r="24" spans="1:5" s="64" customFormat="1" ht="18" customHeight="1" x14ac:dyDescent="0.25">
      <c r="A24" s="63" t="s">
        <v>182</v>
      </c>
      <c r="B24" s="55">
        <v>4357784.7719066497</v>
      </c>
      <c r="C24" s="56">
        <v>2.8354053641692412E-2</v>
      </c>
      <c r="D24" s="119">
        <v>-9.1618882237918031E-2</v>
      </c>
      <c r="E24" s="120">
        <v>-439524.07423343044</v>
      </c>
    </row>
    <row r="25" spans="1:5" ht="21.75" customHeight="1" x14ac:dyDescent="0.3">
      <c r="A25" s="32" t="s">
        <v>4</v>
      </c>
      <c r="B25" s="118"/>
      <c r="C25" s="118"/>
      <c r="D25" s="128"/>
    </row>
    <row r="26" spans="1:5" ht="21.75" customHeight="1" x14ac:dyDescent="0.3">
      <c r="A26" s="37" t="s">
        <v>240</v>
      </c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118"/>
      <c r="C28" s="118"/>
      <c r="D28" s="118"/>
    </row>
    <row r="29" spans="1:5" ht="21.75" customHeight="1" x14ac:dyDescent="0.3">
      <c r="A29" s="151"/>
    </row>
    <row r="30" spans="1:5" ht="21.75" customHeight="1" x14ac:dyDescent="0.3">
      <c r="A30" s="209" t="str">
        <f>Headings!F28</f>
        <v>Page 28</v>
      </c>
      <c r="B30" s="197"/>
      <c r="C30" s="197"/>
      <c r="D30" s="197"/>
      <c r="E30" s="204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Headings!E29</f>
        <v>March 2017 Current Expense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>
        <v>268539194</v>
      </c>
      <c r="C7" s="56" t="s">
        <v>93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274290793</v>
      </c>
      <c r="C8" s="56">
        <v>2.1418098841839761E-2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278152152</v>
      </c>
      <c r="C9" s="56">
        <v>1.4077610691074049E-2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284318327</v>
      </c>
      <c r="C10" s="56">
        <v>2.2168352664767355E-2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313137887</v>
      </c>
      <c r="C11" s="57">
        <v>0.10136370843234466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87">
        <v>320290885</v>
      </c>
      <c r="C12" s="67">
        <v>2.2842965661322268E-2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87">
        <v>327660659</v>
      </c>
      <c r="C13" s="67">
        <v>2.3009627638950869E-2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87">
        <v>336385866</v>
      </c>
      <c r="C14" s="67">
        <v>2.6628790366926447E-2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86">
        <v>346643924</v>
      </c>
      <c r="C15" s="68">
        <v>3.0494913838026605E-2</v>
      </c>
      <c r="D15" s="57">
        <v>5.5379447925845149E-3</v>
      </c>
      <c r="E15" s="58">
        <v>1909122.2998977304</v>
      </c>
    </row>
    <row r="16" spans="1:5" s="64" customFormat="1" ht="18" customHeight="1" thickTop="1" x14ac:dyDescent="0.25">
      <c r="A16" s="54">
        <v>2018</v>
      </c>
      <c r="B16" s="87">
        <v>355623283.26585132</v>
      </c>
      <c r="C16" s="67">
        <v>2.5903697264433534E-2</v>
      </c>
      <c r="D16" s="182">
        <v>6.8343754773263488E-3</v>
      </c>
      <c r="E16" s="183">
        <v>2413965.1024193168</v>
      </c>
    </row>
    <row r="17" spans="1:5" s="64" customFormat="1" ht="18" customHeight="1" x14ac:dyDescent="0.25">
      <c r="A17" s="54">
        <v>2019</v>
      </c>
      <c r="B17" s="87">
        <v>364592627.30455756</v>
      </c>
      <c r="C17" s="67">
        <v>2.5221475816590733E-2</v>
      </c>
      <c r="D17" s="57">
        <v>8.0362224941794569E-3</v>
      </c>
      <c r="E17" s="58">
        <v>2906589.4730522037</v>
      </c>
    </row>
    <row r="18" spans="1:5" s="64" customFormat="1" ht="18" customHeight="1" x14ac:dyDescent="0.25">
      <c r="A18" s="54">
        <v>2020</v>
      </c>
      <c r="B18" s="87">
        <v>373169813.15815669</v>
      </c>
      <c r="C18" s="67">
        <v>2.3525395773936753E-2</v>
      </c>
      <c r="D18" s="57">
        <v>8.1939101880645904E-3</v>
      </c>
      <c r="E18" s="58">
        <v>3032868.8787104487</v>
      </c>
    </row>
    <row r="19" spans="1:5" s="64" customFormat="1" ht="18" customHeight="1" x14ac:dyDescent="0.25">
      <c r="A19" s="54">
        <v>2021</v>
      </c>
      <c r="B19" s="87">
        <v>381717526.6566875</v>
      </c>
      <c r="C19" s="67">
        <v>2.2905693861438037E-2</v>
      </c>
      <c r="D19" s="57">
        <v>8.2759563098875333E-3</v>
      </c>
      <c r="E19" s="58">
        <v>3133147.7791960239</v>
      </c>
    </row>
    <row r="20" spans="1:5" s="64" customFormat="1" ht="18" customHeight="1" x14ac:dyDescent="0.25">
      <c r="A20" s="54">
        <v>2022</v>
      </c>
      <c r="B20" s="87">
        <v>390379334.35055119</v>
      </c>
      <c r="C20" s="67">
        <v>2.2691668809994292E-2</v>
      </c>
      <c r="D20" s="57">
        <v>8.2716285030079995E-3</v>
      </c>
      <c r="E20" s="58">
        <v>3202582.2583082318</v>
      </c>
    </row>
    <row r="21" spans="1:5" s="64" customFormat="1" ht="18" customHeight="1" x14ac:dyDescent="0.25">
      <c r="A21" s="54">
        <v>2023</v>
      </c>
      <c r="B21" s="87">
        <v>399088774.39817274</v>
      </c>
      <c r="C21" s="67">
        <v>2.2310197495753359E-2</v>
      </c>
      <c r="D21" s="57">
        <v>8.1611219815593827E-3</v>
      </c>
      <c r="E21" s="58">
        <v>3230646.4694182873</v>
      </c>
    </row>
    <row r="22" spans="1:5" s="64" customFormat="1" ht="18" customHeight="1" x14ac:dyDescent="0.25">
      <c r="A22" s="54">
        <v>2024</v>
      </c>
      <c r="B22" s="87">
        <v>407927162.25205696</v>
      </c>
      <c r="C22" s="67">
        <v>2.2146420598305516E-2</v>
      </c>
      <c r="D22" s="57">
        <v>8.1451109362040697E-3</v>
      </c>
      <c r="E22" s="58">
        <v>3295767.5977304578</v>
      </c>
    </row>
    <row r="23" spans="1:5" s="64" customFormat="1" ht="18" customHeight="1" x14ac:dyDescent="0.25">
      <c r="A23" s="54">
        <v>2025</v>
      </c>
      <c r="B23" s="87">
        <v>416893429.34555793</v>
      </c>
      <c r="C23" s="67">
        <v>2.1980068804442032E-2</v>
      </c>
      <c r="D23" s="57">
        <v>8.1479909316632959E-3</v>
      </c>
      <c r="E23" s="58">
        <v>3369390.1216213703</v>
      </c>
    </row>
    <row r="24" spans="1:5" s="64" customFormat="1" ht="18" customHeight="1" x14ac:dyDescent="0.25">
      <c r="A24" s="54">
        <v>2026</v>
      </c>
      <c r="B24" s="87">
        <v>425989628.31063765</v>
      </c>
      <c r="C24" s="67">
        <v>2.1819002950847599E-2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136</v>
      </c>
      <c r="B26" s="3"/>
      <c r="C26" s="3"/>
    </row>
    <row r="27" spans="1:5" ht="21.75" customHeight="1" x14ac:dyDescent="0.3">
      <c r="A27" s="37" t="s">
        <v>230</v>
      </c>
      <c r="B27" s="3"/>
      <c r="C27" s="3"/>
    </row>
    <row r="28" spans="1:5" ht="21.75" customHeight="1" x14ac:dyDescent="0.3">
      <c r="A28" s="37" t="s">
        <v>215</v>
      </c>
      <c r="B28" s="3"/>
      <c r="C28" s="3"/>
    </row>
    <row r="29" spans="1:5" ht="21.75" customHeight="1" x14ac:dyDescent="0.3">
      <c r="A29" s="90" t="s">
        <v>177</v>
      </c>
      <c r="B29" s="19"/>
      <c r="C29" s="19"/>
    </row>
    <row r="30" spans="1:5" ht="21.75" customHeight="1" x14ac:dyDescent="0.3">
      <c r="A30" s="196" t="str">
        <f>Headings!F29</f>
        <v>Page 29</v>
      </c>
      <c r="B30" s="197"/>
      <c r="C30" s="197"/>
      <c r="D30" s="197"/>
      <c r="E30" s="204"/>
    </row>
    <row r="34" spans="1:2" ht="21.75" customHeight="1" x14ac:dyDescent="0.3">
      <c r="A34" s="37"/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6" ht="23.25" x14ac:dyDescent="0.3">
      <c r="A1" s="203" t="str">
        <f>Headings!E3</f>
        <v>March 2017 Unincorporated Assessed Value Forecast</v>
      </c>
      <c r="B1" s="204"/>
      <c r="C1" s="204"/>
      <c r="D1" s="204"/>
      <c r="E1" s="204"/>
    </row>
    <row r="2" spans="1:6" ht="21.75" customHeight="1" x14ac:dyDescent="0.3">
      <c r="A2" s="203" t="s">
        <v>99</v>
      </c>
      <c r="B2" s="204"/>
      <c r="C2" s="204"/>
      <c r="D2" s="204"/>
      <c r="E2" s="204"/>
    </row>
    <row r="4" spans="1:6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6" ht="18" customHeight="1" x14ac:dyDescent="0.3">
      <c r="A5" s="49">
        <v>2007</v>
      </c>
      <c r="B5" s="50">
        <v>45145645420</v>
      </c>
      <c r="C5" s="93" t="s">
        <v>93</v>
      </c>
      <c r="D5" s="62">
        <v>0</v>
      </c>
      <c r="E5" s="53">
        <v>0</v>
      </c>
    </row>
    <row r="6" spans="1:6" ht="18" customHeight="1" x14ac:dyDescent="0.3">
      <c r="A6" s="54">
        <v>2008</v>
      </c>
      <c r="B6" s="55">
        <v>50369419770</v>
      </c>
      <c r="C6" s="56">
        <v>0.11570937354870137</v>
      </c>
      <c r="D6" s="57">
        <v>0</v>
      </c>
      <c r="E6" s="58">
        <v>0</v>
      </c>
    </row>
    <row r="7" spans="1:6" ht="18" customHeight="1" x14ac:dyDescent="0.3">
      <c r="A7" s="54">
        <v>2009</v>
      </c>
      <c r="B7" s="55">
        <v>52536624390</v>
      </c>
      <c r="C7" s="56">
        <v>4.3026197837815694E-2</v>
      </c>
      <c r="D7" s="57">
        <v>0</v>
      </c>
      <c r="E7" s="58">
        <v>0</v>
      </c>
    </row>
    <row r="8" spans="1:6" ht="18" customHeight="1" x14ac:dyDescent="0.3">
      <c r="A8" s="54">
        <v>2010</v>
      </c>
      <c r="B8" s="55">
        <v>43743564380</v>
      </c>
      <c r="C8" s="56">
        <v>-0.16737009870915309</v>
      </c>
      <c r="D8" s="57">
        <v>0</v>
      </c>
      <c r="E8" s="58">
        <v>0</v>
      </c>
    </row>
    <row r="9" spans="1:6" ht="18" customHeight="1" x14ac:dyDescent="0.3">
      <c r="A9" s="54">
        <v>2011</v>
      </c>
      <c r="B9" s="55">
        <v>39449376049.999992</v>
      </c>
      <c r="C9" s="56">
        <v>-9.8167316515326175E-2</v>
      </c>
      <c r="D9" s="57">
        <v>0</v>
      </c>
      <c r="E9" s="58">
        <v>0</v>
      </c>
    </row>
    <row r="10" spans="1:6" ht="18" customHeight="1" x14ac:dyDescent="0.3">
      <c r="A10" s="54">
        <v>2012</v>
      </c>
      <c r="B10" s="55">
        <v>32758485327</v>
      </c>
      <c r="C10" s="56">
        <v>-0.16960701012151991</v>
      </c>
      <c r="D10" s="57">
        <v>0</v>
      </c>
      <c r="E10" s="58">
        <v>0</v>
      </c>
    </row>
    <row r="11" spans="1:6" ht="18" customHeight="1" x14ac:dyDescent="0.3">
      <c r="A11" s="63">
        <v>2013</v>
      </c>
      <c r="B11" s="55">
        <v>30016733777.777802</v>
      </c>
      <c r="C11" s="57">
        <v>-8.3695919449682465E-2</v>
      </c>
      <c r="D11" s="57">
        <v>0</v>
      </c>
      <c r="E11" s="58">
        <v>0</v>
      </c>
      <c r="F11" s="46"/>
    </row>
    <row r="12" spans="1:6" ht="18" customHeight="1" x14ac:dyDescent="0.3">
      <c r="A12" s="54">
        <v>2014</v>
      </c>
      <c r="B12" s="55">
        <v>31876016756</v>
      </c>
      <c r="C12" s="56">
        <v>6.1941548737014074E-2</v>
      </c>
      <c r="D12" s="57">
        <v>0</v>
      </c>
      <c r="E12" s="58">
        <v>0</v>
      </c>
    </row>
    <row r="13" spans="1:6" ht="18" customHeight="1" x14ac:dyDescent="0.3">
      <c r="A13" s="54">
        <v>2015</v>
      </c>
      <c r="B13" s="55">
        <v>36080918262</v>
      </c>
      <c r="C13" s="56">
        <v>0.13191427078819418</v>
      </c>
      <c r="D13" s="57">
        <v>0</v>
      </c>
      <c r="E13" s="58">
        <v>0</v>
      </c>
    </row>
    <row r="14" spans="1:6" ht="18" customHeight="1" x14ac:dyDescent="0.3">
      <c r="A14" s="54">
        <v>2016</v>
      </c>
      <c r="B14" s="55">
        <v>36633108444.444504</v>
      </c>
      <c r="C14" s="56">
        <v>1.5304216440246821E-2</v>
      </c>
      <c r="D14" s="57">
        <v>0</v>
      </c>
      <c r="E14" s="58">
        <v>0</v>
      </c>
    </row>
    <row r="15" spans="1:6" ht="18" customHeight="1" thickBot="1" x14ac:dyDescent="0.35">
      <c r="A15" s="59">
        <v>2017</v>
      </c>
      <c r="B15" s="60">
        <v>39044967515</v>
      </c>
      <c r="C15" s="61">
        <v>6.5838231396966318E-2</v>
      </c>
      <c r="D15" s="57">
        <v>3.8281671901607695E-4</v>
      </c>
      <c r="E15" s="58">
        <v>14941346.560913086</v>
      </c>
    </row>
    <row r="16" spans="1:6" ht="18" customHeight="1" thickTop="1" x14ac:dyDescent="0.3">
      <c r="A16" s="54">
        <v>2018</v>
      </c>
      <c r="B16" s="55">
        <v>41321763796.484123</v>
      </c>
      <c r="C16" s="56">
        <v>5.8312157145717691E-2</v>
      </c>
      <c r="D16" s="182">
        <v>4.0671643208600727E-4</v>
      </c>
      <c r="E16" s="183">
        <v>16799407.743629456</v>
      </c>
    </row>
    <row r="17" spans="1:5" ht="18" customHeight="1" x14ac:dyDescent="0.3">
      <c r="A17" s="54">
        <v>2019</v>
      </c>
      <c r="B17" s="55">
        <v>42876182386.937439</v>
      </c>
      <c r="C17" s="56">
        <v>3.7617430807384222E-2</v>
      </c>
      <c r="D17" s="57">
        <v>8.5899631997365944E-4</v>
      </c>
      <c r="E17" s="58">
        <v>36798872.788597107</v>
      </c>
    </row>
    <row r="18" spans="1:5" ht="18" customHeight="1" x14ac:dyDescent="0.3">
      <c r="A18" s="54">
        <v>2020</v>
      </c>
      <c r="B18" s="55">
        <v>43851377277.913933</v>
      </c>
      <c r="C18" s="56">
        <v>2.274444310773327E-2</v>
      </c>
      <c r="D18" s="57">
        <v>-1.7050193108523848E-2</v>
      </c>
      <c r="E18" s="58">
        <v>-760643570.42568207</v>
      </c>
    </row>
    <row r="19" spans="1:5" ht="18" customHeight="1" x14ac:dyDescent="0.3">
      <c r="A19" s="54">
        <v>2021</v>
      </c>
      <c r="B19" s="55">
        <v>43289261966.649216</v>
      </c>
      <c r="C19" s="56">
        <v>-1.2818646668774747E-2</v>
      </c>
      <c r="D19" s="57">
        <v>6.7884116429753449E-2</v>
      </c>
      <c r="E19" s="58">
        <v>2751846622.9527664</v>
      </c>
    </row>
    <row r="20" spans="1:5" ht="18" customHeight="1" x14ac:dyDescent="0.3">
      <c r="A20" s="54">
        <v>2022</v>
      </c>
      <c r="B20" s="55">
        <v>40930705081.958748</v>
      </c>
      <c r="C20" s="56">
        <v>-5.4483647388295475E-2</v>
      </c>
      <c r="D20" s="57">
        <v>-3.9673609565496593E-2</v>
      </c>
      <c r="E20" s="58">
        <v>-1690955105.302681</v>
      </c>
    </row>
    <row r="21" spans="1:5" ht="18" customHeight="1" x14ac:dyDescent="0.3">
      <c r="A21" s="54">
        <v>2023</v>
      </c>
      <c r="B21" s="55">
        <v>42615320294.678047</v>
      </c>
      <c r="C21" s="56">
        <v>4.1157737433207275E-2</v>
      </c>
      <c r="D21" s="57">
        <v>-4.8049511506680798E-2</v>
      </c>
      <c r="E21" s="58">
        <v>-2150999813.1319733</v>
      </c>
    </row>
    <row r="22" spans="1:5" ht="18" customHeight="1" x14ac:dyDescent="0.3">
      <c r="A22" s="54">
        <v>2024</v>
      </c>
      <c r="B22" s="55">
        <v>44236768997.93</v>
      </c>
      <c r="C22" s="56">
        <v>3.8048492702621894E-2</v>
      </c>
      <c r="D22" s="57">
        <v>-5.9422719966442661E-2</v>
      </c>
      <c r="E22" s="58">
        <v>-2794740200.7099533</v>
      </c>
    </row>
    <row r="23" spans="1:5" ht="18" customHeight="1" x14ac:dyDescent="0.3">
      <c r="A23" s="54">
        <v>2025</v>
      </c>
      <c r="B23" s="55">
        <v>45935899354.787399</v>
      </c>
      <c r="C23" s="56">
        <v>3.8409910925838897E-2</v>
      </c>
      <c r="D23" s="57">
        <v>-7.1250056858887856E-2</v>
      </c>
      <c r="E23" s="58">
        <v>-3524022224.7803345</v>
      </c>
    </row>
    <row r="24" spans="1:5" s="172" customFormat="1" ht="18" customHeight="1" x14ac:dyDescent="0.3">
      <c r="A24" s="54">
        <v>2026</v>
      </c>
      <c r="B24" s="55">
        <v>47680036860.044762</v>
      </c>
      <c r="C24" s="56">
        <v>3.7968942151027862E-2</v>
      </c>
      <c r="D24" s="94" t="s">
        <v>246</v>
      </c>
      <c r="E24" s="95" t="s">
        <v>246</v>
      </c>
    </row>
    <row r="25" spans="1:5" s="128" customFormat="1" ht="21.75" customHeight="1" x14ac:dyDescent="0.3">
      <c r="A25" s="32" t="s">
        <v>4</v>
      </c>
      <c r="B25" s="124"/>
      <c r="C25" s="56"/>
      <c r="D25" s="56"/>
      <c r="E25" s="89"/>
    </row>
    <row r="26" spans="1:5" ht="21.75" customHeight="1" x14ac:dyDescent="0.3">
      <c r="A26" s="33" t="s">
        <v>170</v>
      </c>
      <c r="B26" s="3"/>
      <c r="C26" s="3"/>
    </row>
    <row r="27" spans="1:5" ht="21.75" customHeight="1" x14ac:dyDescent="0.3">
      <c r="A27" s="37" t="s">
        <v>219</v>
      </c>
      <c r="B27" s="3"/>
      <c r="C27" s="3"/>
    </row>
    <row r="28" spans="1:5" ht="21.75" customHeight="1" x14ac:dyDescent="0.3">
      <c r="A28" s="153"/>
      <c r="B28" s="3"/>
      <c r="C28" s="3"/>
    </row>
    <row r="29" spans="1:5" ht="21.75" customHeight="1" x14ac:dyDescent="0.3">
      <c r="A29" s="151"/>
      <c r="B29" s="3"/>
      <c r="C29" s="3"/>
    </row>
    <row r="30" spans="1:5" ht="21.75" customHeight="1" x14ac:dyDescent="0.3">
      <c r="A30" s="196" t="str">
        <f>Headings!F3</f>
        <v>Page 3</v>
      </c>
      <c r="B30" s="197"/>
      <c r="C30" s="197"/>
      <c r="D30" s="197"/>
      <c r="E30" s="204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Headings!E30</f>
        <v>March 2017 Dev. Disabilities &amp; Mental Health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5148117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5328411</v>
      </c>
      <c r="C6" s="56">
        <v>3.5021348582404022E-2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5509017</v>
      </c>
      <c r="C7" s="56">
        <v>3.3894907881542924E-2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5640234</v>
      </c>
      <c r="C8" s="56">
        <v>2.3818586873120884E-2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5737359</v>
      </c>
      <c r="C9" s="56">
        <v>1.7220030232788286E-2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5838960</v>
      </c>
      <c r="C10" s="56">
        <v>1.7708670487588396E-2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5944036</v>
      </c>
      <c r="C11" s="57">
        <v>1.7995670461863122E-2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6068166</v>
      </c>
      <c r="C12" s="56">
        <v>2.0883117127823647E-2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6196773</v>
      </c>
      <c r="C13" s="56">
        <v>2.1193718167894504E-2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6366874</v>
      </c>
      <c r="C14" s="56">
        <v>2.7449932408368127E-2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6554111</v>
      </c>
      <c r="C15" s="56">
        <v>2.9407995195130265E-2</v>
      </c>
      <c r="D15" s="57">
        <v>4.0243087049709469E-3</v>
      </c>
      <c r="E15" s="58">
        <v>26270.047171135433</v>
      </c>
    </row>
    <row r="16" spans="1:5" s="64" customFormat="1" ht="18" customHeight="1" thickTop="1" x14ac:dyDescent="0.25">
      <c r="A16" s="184">
        <v>2018</v>
      </c>
      <c r="B16" s="178">
        <v>6730319.3102794075</v>
      </c>
      <c r="C16" s="179">
        <v>2.6885158075505178E-2</v>
      </c>
      <c r="D16" s="182">
        <v>6.4071642963283715E-3</v>
      </c>
      <c r="E16" s="183">
        <v>42847.729147340171</v>
      </c>
    </row>
    <row r="17" spans="1:5" s="64" customFormat="1" ht="18" customHeight="1" x14ac:dyDescent="0.25">
      <c r="A17" s="54">
        <v>2019</v>
      </c>
      <c r="B17" s="55">
        <v>6899337.5780955823</v>
      </c>
      <c r="C17" s="56">
        <v>2.5112964188493736E-2</v>
      </c>
      <c r="D17" s="57">
        <v>7.5928594700467311E-3</v>
      </c>
      <c r="E17" s="58">
        <v>51990.940759986639</v>
      </c>
    </row>
    <row r="18" spans="1:5" s="64" customFormat="1" ht="18" customHeight="1" x14ac:dyDescent="0.25">
      <c r="A18" s="54">
        <v>2020</v>
      </c>
      <c r="B18" s="55">
        <v>7061117.1697982857</v>
      </c>
      <c r="C18" s="56">
        <v>2.3448568775114031E-2</v>
      </c>
      <c r="D18" s="57">
        <v>7.7715484520954892E-3</v>
      </c>
      <c r="E18" s="58">
        <v>54452.632935805246</v>
      </c>
    </row>
    <row r="19" spans="1:5" s="64" customFormat="1" ht="18" customHeight="1" x14ac:dyDescent="0.25">
      <c r="A19" s="54">
        <v>2021</v>
      </c>
      <c r="B19" s="55">
        <v>7222218.4504702743</v>
      </c>
      <c r="C19" s="56">
        <v>2.2815268009012568E-2</v>
      </c>
      <c r="D19" s="57">
        <v>7.8758049400970975E-3</v>
      </c>
      <c r="E19" s="58">
        <v>56436.302441107109</v>
      </c>
    </row>
    <row r="20" spans="1:5" s="64" customFormat="1" ht="18" customHeight="1" x14ac:dyDescent="0.25">
      <c r="A20" s="54">
        <v>2022</v>
      </c>
      <c r="B20" s="55">
        <v>7385233.120594955</v>
      </c>
      <c r="C20" s="56">
        <v>2.2571273804943726E-2</v>
      </c>
      <c r="D20" s="57">
        <v>7.8837635126602912E-3</v>
      </c>
      <c r="E20" s="58">
        <v>57768.002141157165</v>
      </c>
    </row>
    <row r="21" spans="1:5" s="64" customFormat="1" ht="18" customHeight="1" x14ac:dyDescent="0.25">
      <c r="A21" s="54">
        <v>2023</v>
      </c>
      <c r="B21" s="55">
        <v>7549140.0708945766</v>
      </c>
      <c r="C21" s="56">
        <v>2.219387629654368E-2</v>
      </c>
      <c r="D21" s="57">
        <v>7.7890032619329919E-3</v>
      </c>
      <c r="E21" s="58">
        <v>58345.820848081261</v>
      </c>
    </row>
    <row r="22" spans="1:5" s="64" customFormat="1" ht="18" customHeight="1" x14ac:dyDescent="0.25">
      <c r="A22" s="54">
        <v>2024</v>
      </c>
      <c r="B22" s="55">
        <v>7715505.8102759048</v>
      </c>
      <c r="C22" s="56">
        <v>2.2037707317518862E-2</v>
      </c>
      <c r="D22" s="57">
        <v>7.7990183733724905E-3</v>
      </c>
      <c r="E22" s="58">
        <v>59707.710046519525</v>
      </c>
    </row>
    <row r="23" spans="1:5" s="64" customFormat="1" ht="18" customHeight="1" x14ac:dyDescent="0.25">
      <c r="A23" s="54">
        <v>2025</v>
      </c>
      <c r="B23" s="55">
        <v>7884175.453662849</v>
      </c>
      <c r="C23" s="56">
        <v>2.1861125833422479E-2</v>
      </c>
      <c r="D23" s="57">
        <v>7.8199219809809151E-3</v>
      </c>
      <c r="E23" s="58">
        <v>61175.251240142621</v>
      </c>
    </row>
    <row r="24" spans="1:5" s="64" customFormat="1" ht="18" customHeight="1" x14ac:dyDescent="0.25">
      <c r="A24" s="54">
        <v>2026</v>
      </c>
      <c r="B24" s="55">
        <v>8055253.0922620865</v>
      </c>
      <c r="C24" s="56">
        <v>2.1698862437131261E-2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19"/>
    </row>
    <row r="26" spans="1:5" ht="21.75" customHeight="1" x14ac:dyDescent="0.3">
      <c r="A26" s="33" t="s">
        <v>136</v>
      </c>
      <c r="B26" s="3"/>
      <c r="C26" s="3"/>
    </row>
    <row r="27" spans="1:5" ht="21.75" customHeight="1" x14ac:dyDescent="0.3">
      <c r="A27" s="33"/>
      <c r="B27" s="3"/>
      <c r="C27" s="3"/>
    </row>
    <row r="28" spans="1:5" ht="21.75" customHeight="1" x14ac:dyDescent="0.3">
      <c r="A28" s="154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Headings!F30</f>
        <v>Page 30</v>
      </c>
      <c r="B30" s="197"/>
      <c r="C30" s="197"/>
      <c r="D30" s="197"/>
      <c r="E30" s="204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Headings!E31</f>
        <v>March 2017 Veterans Aid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2316652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2397784</v>
      </c>
      <c r="C6" s="56">
        <v>3.5021228911377378E-2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2479057</v>
      </c>
      <c r="C7" s="56">
        <v>3.3895046426200226E-2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2538104</v>
      </c>
      <c r="C8" s="56">
        <v>2.3818330921798081E-2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2556438</v>
      </c>
      <c r="C9" s="56">
        <v>7.2235022678346361E-3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2601709</v>
      </c>
      <c r="C10" s="56">
        <v>1.7708624265481809E-2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2648529</v>
      </c>
      <c r="C11" s="57">
        <v>1.7995863488191821E-2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2703839</v>
      </c>
      <c r="C12" s="56">
        <v>2.088329030945113E-2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2761143</v>
      </c>
      <c r="C13" s="56">
        <v>2.1193569587538263E-2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2836936</v>
      </c>
      <c r="C14" s="56">
        <v>2.7449864059920115E-2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2920364</v>
      </c>
      <c r="C15" s="56">
        <v>2.9407783608794924E-2</v>
      </c>
      <c r="D15" s="57">
        <v>4.0241023360432226E-3</v>
      </c>
      <c r="E15" s="58">
        <v>11704.742512808181</v>
      </c>
    </row>
    <row r="16" spans="1:5" s="64" customFormat="1" ht="18" customHeight="1" thickTop="1" x14ac:dyDescent="0.25">
      <c r="A16" s="184">
        <v>2018</v>
      </c>
      <c r="B16" s="178">
        <v>2998878.4477780145</v>
      </c>
      <c r="C16" s="179">
        <v>2.6885158075505178E-2</v>
      </c>
      <c r="D16" s="182">
        <v>6.4069574376242056E-3</v>
      </c>
      <c r="E16" s="183">
        <v>19091.368986996822</v>
      </c>
    </row>
    <row r="17" spans="1:5" s="64" customFormat="1" ht="18" customHeight="1" x14ac:dyDescent="0.25">
      <c r="A17" s="54">
        <v>2019</v>
      </c>
      <c r="B17" s="55">
        <v>3074189.1748427092</v>
      </c>
      <c r="C17" s="56">
        <v>2.5112964188493736E-2</v>
      </c>
      <c r="D17" s="57">
        <v>7.5926523676326241E-3</v>
      </c>
      <c r="E17" s="58">
        <v>23165.36316742003</v>
      </c>
    </row>
    <row r="18" spans="1:5" s="64" customFormat="1" ht="18" customHeight="1" x14ac:dyDescent="0.25">
      <c r="A18" s="54">
        <v>2020</v>
      </c>
      <c r="B18" s="55">
        <v>3146274.5111367195</v>
      </c>
      <c r="C18" s="56">
        <v>2.3448568775114031E-2</v>
      </c>
      <c r="D18" s="57">
        <v>7.771341312952984E-3</v>
      </c>
      <c r="E18" s="58">
        <v>24262.223073770758</v>
      </c>
    </row>
    <row r="19" spans="1:5" s="64" customFormat="1" ht="18" customHeight="1" x14ac:dyDescent="0.25">
      <c r="A19" s="54">
        <v>2021</v>
      </c>
      <c r="B19" s="55">
        <v>3218057.6073382287</v>
      </c>
      <c r="C19" s="56">
        <v>2.2815268009012568E-2</v>
      </c>
      <c r="D19" s="57">
        <v>7.8755977795255117E-3</v>
      </c>
      <c r="E19" s="58">
        <v>25146.086880736519</v>
      </c>
    </row>
    <row r="20" spans="1:5" s="64" customFormat="1" ht="18" customHeight="1" x14ac:dyDescent="0.25">
      <c r="A20" s="54">
        <v>2022</v>
      </c>
      <c r="B20" s="55">
        <v>3290693.2667135419</v>
      </c>
      <c r="C20" s="56">
        <v>2.2571273804943726E-2</v>
      </c>
      <c r="D20" s="57">
        <v>7.8835563504529027E-3</v>
      </c>
      <c r="E20" s="58">
        <v>25739.447416058276</v>
      </c>
    </row>
    <row r="21" spans="1:5" s="64" customFormat="1" ht="18" customHeight="1" x14ac:dyDescent="0.25">
      <c r="A21" s="54">
        <v>2023</v>
      </c>
      <c r="B21" s="55">
        <v>3363726.5060048513</v>
      </c>
      <c r="C21" s="56">
        <v>2.219387629654368E-2</v>
      </c>
      <c r="D21" s="57">
        <v>7.788796119202912E-3</v>
      </c>
      <c r="E21" s="58">
        <v>25996.895437733736</v>
      </c>
    </row>
    <row r="22" spans="1:5" s="64" customFormat="1" ht="18" customHeight="1" x14ac:dyDescent="0.25">
      <c r="A22" s="54">
        <v>2024</v>
      </c>
      <c r="B22" s="55">
        <v>3437855.3262403668</v>
      </c>
      <c r="C22" s="56">
        <v>2.2037707317518862E-2</v>
      </c>
      <c r="D22" s="57">
        <v>7.7988112285840572E-3</v>
      </c>
      <c r="E22" s="58">
        <v>26603.707428316586</v>
      </c>
    </row>
    <row r="23" spans="1:5" s="64" customFormat="1" ht="18" customHeight="1" x14ac:dyDescent="0.25">
      <c r="A23" s="54">
        <v>2025</v>
      </c>
      <c r="B23" s="55">
        <v>3513010.714124409</v>
      </c>
      <c r="C23" s="56">
        <v>2.1861125833422479E-2</v>
      </c>
      <c r="D23" s="57">
        <v>7.8197148318954746E-3</v>
      </c>
      <c r="E23" s="58">
        <v>27257.595363103785</v>
      </c>
    </row>
    <row r="24" spans="1:5" s="64" customFormat="1" ht="18" customHeight="1" x14ac:dyDescent="0.25">
      <c r="A24" s="54">
        <v>2026</v>
      </c>
      <c r="B24" s="55">
        <v>3589239.0503503629</v>
      </c>
      <c r="C24" s="56">
        <v>2.1698862437131261E-2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7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Headings!F31</f>
        <v>Page 31</v>
      </c>
      <c r="B30" s="197"/>
      <c r="C30" s="197"/>
      <c r="D30" s="197"/>
      <c r="E30" s="204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Headings!E32</f>
        <v>March 2017 Inter County River Improvement Property Tax Forecast</v>
      </c>
      <c r="B1" s="203"/>
      <c r="C1" s="203"/>
      <c r="D1" s="203"/>
      <c r="E1" s="204"/>
    </row>
    <row r="2" spans="1:5" ht="21.75" customHeight="1" x14ac:dyDescent="0.3">
      <c r="A2" s="203" t="s">
        <v>99</v>
      </c>
      <c r="B2" s="203"/>
      <c r="C2" s="203"/>
      <c r="D2" s="203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50000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50000</v>
      </c>
      <c r="C6" s="56">
        <v>0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50000</v>
      </c>
      <c r="C7" s="56">
        <v>0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50000</v>
      </c>
      <c r="C8" s="56">
        <v>0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50000</v>
      </c>
      <c r="C9" s="56">
        <v>0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50000</v>
      </c>
      <c r="C10" s="56">
        <v>0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50000</v>
      </c>
      <c r="C11" s="57">
        <v>0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50000</v>
      </c>
      <c r="C12" s="56">
        <v>0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49873</v>
      </c>
      <c r="C13" s="56">
        <v>-2.5399999999999867E-3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50000</v>
      </c>
      <c r="C14" s="56">
        <v>2.546468028793214E-3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50000</v>
      </c>
      <c r="C15" s="56">
        <v>0</v>
      </c>
      <c r="D15" s="57">
        <v>0</v>
      </c>
      <c r="E15" s="58">
        <v>0</v>
      </c>
    </row>
    <row r="16" spans="1:5" s="64" customFormat="1" ht="18" customHeight="1" thickTop="1" x14ac:dyDescent="0.25">
      <c r="A16" s="184">
        <v>2018</v>
      </c>
      <c r="B16" s="178">
        <v>50000</v>
      </c>
      <c r="C16" s="179">
        <v>0</v>
      </c>
      <c r="D16" s="182">
        <v>0</v>
      </c>
      <c r="E16" s="183">
        <v>0</v>
      </c>
    </row>
    <row r="17" spans="1:5" s="64" customFormat="1" ht="18" customHeight="1" x14ac:dyDescent="0.25">
      <c r="A17" s="54">
        <v>2019</v>
      </c>
      <c r="B17" s="55">
        <v>50000</v>
      </c>
      <c r="C17" s="56">
        <v>0</v>
      </c>
      <c r="D17" s="57">
        <v>0</v>
      </c>
      <c r="E17" s="58">
        <v>0</v>
      </c>
    </row>
    <row r="18" spans="1:5" s="64" customFormat="1" ht="18" customHeight="1" x14ac:dyDescent="0.25">
      <c r="A18" s="54">
        <v>2020</v>
      </c>
      <c r="B18" s="55">
        <v>50000</v>
      </c>
      <c r="C18" s="56">
        <v>0</v>
      </c>
      <c r="D18" s="57">
        <v>0</v>
      </c>
      <c r="E18" s="58">
        <v>0</v>
      </c>
    </row>
    <row r="19" spans="1:5" s="64" customFormat="1" ht="18" customHeight="1" x14ac:dyDescent="0.25">
      <c r="A19" s="54">
        <v>2021</v>
      </c>
      <c r="B19" s="55">
        <v>50000</v>
      </c>
      <c r="C19" s="56">
        <v>0</v>
      </c>
      <c r="D19" s="57">
        <v>0</v>
      </c>
      <c r="E19" s="58">
        <v>0</v>
      </c>
    </row>
    <row r="20" spans="1:5" s="64" customFormat="1" ht="18" customHeight="1" x14ac:dyDescent="0.25">
      <c r="A20" s="54">
        <v>2022</v>
      </c>
      <c r="B20" s="55">
        <v>50000</v>
      </c>
      <c r="C20" s="56">
        <v>0</v>
      </c>
      <c r="D20" s="57">
        <v>0</v>
      </c>
      <c r="E20" s="58">
        <v>0</v>
      </c>
    </row>
    <row r="21" spans="1:5" s="64" customFormat="1" ht="18" customHeight="1" x14ac:dyDescent="0.25">
      <c r="A21" s="54">
        <v>2023</v>
      </c>
      <c r="B21" s="55">
        <v>50000</v>
      </c>
      <c r="C21" s="56">
        <v>0</v>
      </c>
      <c r="D21" s="57">
        <v>0</v>
      </c>
      <c r="E21" s="58">
        <v>0</v>
      </c>
    </row>
    <row r="22" spans="1:5" s="64" customFormat="1" ht="18" customHeight="1" x14ac:dyDescent="0.25">
      <c r="A22" s="54">
        <v>2024</v>
      </c>
      <c r="B22" s="55">
        <v>50000</v>
      </c>
      <c r="C22" s="56">
        <v>0</v>
      </c>
      <c r="D22" s="57">
        <v>0</v>
      </c>
      <c r="E22" s="58">
        <v>0</v>
      </c>
    </row>
    <row r="23" spans="1:5" ht="18" customHeight="1" x14ac:dyDescent="0.3">
      <c r="A23" s="54">
        <v>2025</v>
      </c>
      <c r="B23" s="55">
        <v>50000</v>
      </c>
      <c r="C23" s="56">
        <v>0</v>
      </c>
      <c r="D23" s="57">
        <v>0</v>
      </c>
      <c r="E23" s="58">
        <v>0</v>
      </c>
    </row>
    <row r="24" spans="1:5" s="172" customFormat="1" ht="18" customHeight="1" x14ac:dyDescent="0.3">
      <c r="A24" s="54">
        <v>2026</v>
      </c>
      <c r="B24" s="55">
        <v>50000</v>
      </c>
      <c r="C24" s="56">
        <v>0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Headings!F32</f>
        <v>Page 32</v>
      </c>
      <c r="B30" s="196"/>
      <c r="C30" s="196"/>
      <c r="D30" s="196"/>
      <c r="E30" s="212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Headings!E33</f>
        <v>March 2017 AFIS Lid Lift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16877743</v>
      </c>
      <c r="C5" s="51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17468824</v>
      </c>
      <c r="C6" s="56">
        <v>3.5021329569954851E-2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17234054</v>
      </c>
      <c r="C7" s="56">
        <v>-1.3439370618193891E-2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15555595</v>
      </c>
      <c r="C8" s="56">
        <v>-9.7392000744572327E-2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11592601</v>
      </c>
      <c r="C9" s="56">
        <v>-0.25476325399317734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11212493</v>
      </c>
      <c r="C10" s="56">
        <v>-3.2788845229815067E-2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18528341</v>
      </c>
      <c r="C11" s="56">
        <v>0.65247291570215471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18945323</v>
      </c>
      <c r="C12" s="56">
        <v>2.2505090984670462E-2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19590685</v>
      </c>
      <c r="C13" s="56">
        <v>3.4064449574177313E-2</v>
      </c>
      <c r="D13" s="57">
        <v>3.4966819806081517E-5</v>
      </c>
      <c r="E13" s="58">
        <v>685</v>
      </c>
    </row>
    <row r="14" spans="1:5" s="64" customFormat="1" ht="18" customHeight="1" x14ac:dyDescent="0.25">
      <c r="A14" s="54">
        <v>2016</v>
      </c>
      <c r="B14" s="55">
        <v>20234950</v>
      </c>
      <c r="C14" s="56">
        <v>3.2886292643672155E-2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21022256</v>
      </c>
      <c r="C15" s="56">
        <v>3.8908225619534553E-2</v>
      </c>
      <c r="D15" s="57">
        <v>3.9875293334517004E-3</v>
      </c>
      <c r="E15" s="58">
        <v>83493.927968394011</v>
      </c>
    </row>
    <row r="16" spans="1:5" s="64" customFormat="1" ht="18" customHeight="1" thickTop="1" x14ac:dyDescent="0.25">
      <c r="A16" s="184">
        <v>2018</v>
      </c>
      <c r="B16" s="178">
        <v>21970226.252131946</v>
      </c>
      <c r="C16" s="179">
        <v>4.5093649898086507E-2</v>
      </c>
      <c r="D16" s="182">
        <v>7.5343380540571214E-3</v>
      </c>
      <c r="E16" s="183">
        <v>164293.27066647634</v>
      </c>
    </row>
    <row r="17" spans="1:5" s="64" customFormat="1" ht="18" customHeight="1" x14ac:dyDescent="0.25">
      <c r="A17" s="54">
        <v>2019</v>
      </c>
      <c r="B17" s="55" t="s">
        <v>93</v>
      </c>
      <c r="C17" s="56" t="s">
        <v>93</v>
      </c>
      <c r="D17" s="57" t="s">
        <v>93</v>
      </c>
      <c r="E17" s="58" t="s">
        <v>93</v>
      </c>
    </row>
    <row r="18" spans="1:5" s="64" customFormat="1" ht="18" customHeight="1" x14ac:dyDescent="0.25">
      <c r="A18" s="54">
        <v>2020</v>
      </c>
      <c r="B18" s="55" t="s">
        <v>93</v>
      </c>
      <c r="C18" s="56" t="s">
        <v>93</v>
      </c>
      <c r="D18" s="57" t="s">
        <v>93</v>
      </c>
      <c r="E18" s="58" t="s">
        <v>93</v>
      </c>
    </row>
    <row r="19" spans="1:5" s="64" customFormat="1" ht="18" customHeight="1" x14ac:dyDescent="0.25">
      <c r="A19" s="54">
        <v>2021</v>
      </c>
      <c r="B19" s="55" t="s">
        <v>93</v>
      </c>
      <c r="C19" s="56" t="s">
        <v>93</v>
      </c>
      <c r="D19" s="57" t="s">
        <v>93</v>
      </c>
      <c r="E19" s="58" t="s">
        <v>93</v>
      </c>
    </row>
    <row r="20" spans="1:5" s="64" customFormat="1" ht="18" customHeight="1" x14ac:dyDescent="0.25">
      <c r="A20" s="54">
        <v>2022</v>
      </c>
      <c r="B20" s="55" t="s">
        <v>93</v>
      </c>
      <c r="C20" s="56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56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56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56" t="s">
        <v>93</v>
      </c>
      <c r="D23" s="57" t="s">
        <v>93</v>
      </c>
      <c r="E23" s="58" t="s">
        <v>93</v>
      </c>
    </row>
    <row r="24" spans="1:5" s="172" customFormat="1" ht="18" customHeight="1" x14ac:dyDescent="0.3">
      <c r="A24" s="54">
        <v>2026</v>
      </c>
      <c r="B24" s="55" t="s">
        <v>93</v>
      </c>
      <c r="C24" s="56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231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Headings!F33</f>
        <v>Page 33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8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Headings!E34</f>
        <v>March 2017 Parks Lid Lift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12609307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33946016</v>
      </c>
      <c r="C6" s="56">
        <v>1.6921397028401324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36596350</v>
      </c>
      <c r="C7" s="56">
        <v>7.8074964673321201E-2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37102038</v>
      </c>
      <c r="C8" s="56">
        <v>1.3817990045455364E-2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38260504</v>
      </c>
      <c r="C9" s="56">
        <v>3.1223783448230069E-2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40076386</v>
      </c>
      <c r="C10" s="56">
        <v>4.7461005741064044E-2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41283924</v>
      </c>
      <c r="C11" s="57">
        <v>3.0130910506750874E-2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63633007.528015107</v>
      </c>
      <c r="C12" s="57">
        <v>0.54135075745258865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65762804</v>
      </c>
      <c r="C13" s="57">
        <v>3.3469995442966027E-2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67925490</v>
      </c>
      <c r="C14" s="57">
        <v>3.2886158564650048E-2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70568324</v>
      </c>
      <c r="C15" s="57">
        <v>3.8907838574296694E-2</v>
      </c>
      <c r="D15" s="57">
        <v>3.9874273134767879E-3</v>
      </c>
      <c r="E15" s="58">
        <v>280268.51226297021</v>
      </c>
    </row>
    <row r="16" spans="1:5" s="64" customFormat="1" ht="18" customHeight="1" thickTop="1" x14ac:dyDescent="0.25">
      <c r="A16" s="184">
        <v>2018</v>
      </c>
      <c r="B16" s="178">
        <v>73751097.181650579</v>
      </c>
      <c r="C16" s="182">
        <v>4.5102008964398532E-2</v>
      </c>
      <c r="D16" s="182">
        <v>7.5414861277314227E-3</v>
      </c>
      <c r="E16" s="183">
        <v>552029.75158670545</v>
      </c>
    </row>
    <row r="17" spans="1:5" s="64" customFormat="1" ht="18" customHeight="1" x14ac:dyDescent="0.25">
      <c r="A17" s="54">
        <v>2019</v>
      </c>
      <c r="B17" s="55">
        <v>76712899.379097685</v>
      </c>
      <c r="C17" s="57">
        <v>4.0159432342438572E-2</v>
      </c>
      <c r="D17" s="57">
        <v>9.0965987866904463E-3</v>
      </c>
      <c r="E17" s="58">
        <v>691535.84330226481</v>
      </c>
    </row>
    <row r="18" spans="1:5" s="64" customFormat="1" ht="18" customHeight="1" x14ac:dyDescent="0.25">
      <c r="A18" s="54">
        <v>2020</v>
      </c>
      <c r="B18" s="55" t="s">
        <v>93</v>
      </c>
      <c r="C18" s="56" t="s">
        <v>93</v>
      </c>
      <c r="D18" s="57" t="s">
        <v>93</v>
      </c>
      <c r="E18" s="58" t="s">
        <v>93</v>
      </c>
    </row>
    <row r="19" spans="1:5" s="64" customFormat="1" ht="18" customHeight="1" x14ac:dyDescent="0.25">
      <c r="A19" s="54">
        <v>2021</v>
      </c>
      <c r="B19" s="55" t="s">
        <v>93</v>
      </c>
      <c r="C19" s="56" t="s">
        <v>93</v>
      </c>
      <c r="D19" s="57" t="s">
        <v>93</v>
      </c>
      <c r="E19" s="58" t="s">
        <v>93</v>
      </c>
    </row>
    <row r="20" spans="1:5" s="64" customFormat="1" ht="18" customHeight="1" x14ac:dyDescent="0.25">
      <c r="A20" s="54">
        <v>2022</v>
      </c>
      <c r="B20" s="55" t="s">
        <v>93</v>
      </c>
      <c r="C20" s="56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56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56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56" t="s">
        <v>93</v>
      </c>
      <c r="D23" s="57" t="s">
        <v>93</v>
      </c>
      <c r="E23" s="58" t="s">
        <v>93</v>
      </c>
    </row>
    <row r="24" spans="1:5" s="172" customFormat="1" ht="18" customHeight="1" x14ac:dyDescent="0.3">
      <c r="A24" s="54">
        <v>2026</v>
      </c>
      <c r="B24" s="55" t="s">
        <v>93</v>
      </c>
      <c r="C24" s="56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232</v>
      </c>
      <c r="B27" s="3"/>
      <c r="C27" s="3"/>
    </row>
    <row r="28" spans="1:5" ht="21.75" customHeight="1" x14ac:dyDescent="0.3">
      <c r="A28" s="37" t="s">
        <v>190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Headings!F34</f>
        <v>Page 34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Headings!E35</f>
        <v>March 2017 Children and Family Justice Center Lid Lift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4" customFormat="1" ht="18" customHeight="1" x14ac:dyDescent="0.25">
      <c r="A9" s="54">
        <v>2011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5" s="64" customFormat="1" ht="18" customHeight="1" x14ac:dyDescent="0.25">
      <c r="A10" s="54">
        <v>2012</v>
      </c>
      <c r="B10" s="55" t="s">
        <v>93</v>
      </c>
      <c r="C10" s="56" t="s">
        <v>93</v>
      </c>
      <c r="D10" s="57" t="s">
        <v>93</v>
      </c>
      <c r="E10" s="58" t="s">
        <v>93</v>
      </c>
    </row>
    <row r="11" spans="1:5" s="64" customFormat="1" ht="18" customHeight="1" x14ac:dyDescent="0.25">
      <c r="A11" s="54">
        <v>2013</v>
      </c>
      <c r="B11" s="55">
        <v>21908512</v>
      </c>
      <c r="C11" s="57" t="s">
        <v>93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22366030</v>
      </c>
      <c r="C12" s="57">
        <v>2.0883116114869038E-2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23080793</v>
      </c>
      <c r="C13" s="57">
        <v>3.1957526659849744E-2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23821948</v>
      </c>
      <c r="C14" s="57">
        <v>3.2111331703377877E-2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24512139</v>
      </c>
      <c r="C15" s="57">
        <v>2.8972903475400047E-2</v>
      </c>
      <c r="D15" s="57">
        <v>4.0256864271652759E-3</v>
      </c>
      <c r="E15" s="58">
        <v>98282.530623529106</v>
      </c>
    </row>
    <row r="16" spans="1:5" s="64" customFormat="1" ht="18" customHeight="1" thickTop="1" x14ac:dyDescent="0.25">
      <c r="A16" s="184">
        <v>2018</v>
      </c>
      <c r="B16" s="178">
        <v>25182311.387950819</v>
      </c>
      <c r="C16" s="182">
        <v>2.7340428672945283E-2</v>
      </c>
      <c r="D16" s="182">
        <v>6.853788311006026E-3</v>
      </c>
      <c r="E16" s="183">
        <v>171419.35943289101</v>
      </c>
    </row>
    <row r="17" spans="1:5" s="64" customFormat="1" ht="18" customHeight="1" x14ac:dyDescent="0.25">
      <c r="A17" s="54">
        <v>2019</v>
      </c>
      <c r="B17" s="55">
        <v>25814675.740913276</v>
      </c>
      <c r="C17" s="57">
        <v>2.5111449986478629E-2</v>
      </c>
      <c r="D17" s="57">
        <v>8.0395091395275564E-3</v>
      </c>
      <c r="E17" s="58">
        <v>205882.13028492406</v>
      </c>
    </row>
    <row r="18" spans="1:5" s="64" customFormat="1" ht="18" customHeight="1" x14ac:dyDescent="0.25">
      <c r="A18" s="54">
        <v>2020</v>
      </c>
      <c r="B18" s="55">
        <v>26420008.866016626</v>
      </c>
      <c r="C18" s="57">
        <v>2.3449185694940589E-2</v>
      </c>
      <c r="D18" s="57">
        <v>8.2182588208725704E-3</v>
      </c>
      <c r="E18" s="58">
        <v>215356.61451381072</v>
      </c>
    </row>
    <row r="19" spans="1:5" s="64" customFormat="1" ht="18" customHeight="1" x14ac:dyDescent="0.25">
      <c r="A19" s="54">
        <v>2021</v>
      </c>
      <c r="B19" s="55">
        <v>27022822.245760549</v>
      </c>
      <c r="C19" s="57">
        <v>2.2816547216201188E-2</v>
      </c>
      <c r="D19" s="57">
        <v>8.3230529448721224E-3</v>
      </c>
      <c r="E19" s="58">
        <v>223055.87441888079</v>
      </c>
    </row>
    <row r="20" spans="1:5" s="64" customFormat="1" ht="18" customHeight="1" x14ac:dyDescent="0.25">
      <c r="A20" s="54">
        <v>2022</v>
      </c>
      <c r="B20" s="55" t="s">
        <v>93</v>
      </c>
      <c r="C20" s="67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67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67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67" t="s">
        <v>93</v>
      </c>
      <c r="D23" s="57" t="s">
        <v>93</v>
      </c>
      <c r="E23" s="58" t="s">
        <v>93</v>
      </c>
    </row>
    <row r="24" spans="1:5" s="172" customFormat="1" ht="18" customHeight="1" x14ac:dyDescent="0.3">
      <c r="A24" s="54">
        <v>2026</v>
      </c>
      <c r="B24" s="55" t="s">
        <v>93</v>
      </c>
      <c r="C24" s="67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233</v>
      </c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151"/>
    </row>
    <row r="30" spans="1:5" ht="21.75" customHeight="1" x14ac:dyDescent="0.3">
      <c r="A30" s="196" t="str">
        <f>Headings!F35</f>
        <v>Page 35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Headings!E36</f>
        <v>March 2017 Veterans and Human Services Lid Lift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13880852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14366946</v>
      </c>
      <c r="C6" s="56">
        <v>3.5019031972965298E-2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14853888</v>
      </c>
      <c r="C7" s="56">
        <v>3.3893215718914682E-2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15207674</v>
      </c>
      <c r="C8" s="56">
        <v>2.3817737147338036E-2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15469686</v>
      </c>
      <c r="C9" s="56">
        <v>1.7228933234628707E-2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15882255</v>
      </c>
      <c r="C10" s="56">
        <v>2.666951352470881E-2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16409992</v>
      </c>
      <c r="C11" s="57">
        <v>3.322809009174077E-2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16774932</v>
      </c>
      <c r="C12" s="57">
        <v>2.2238889574108356E-2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17350514</v>
      </c>
      <c r="C13" s="57">
        <v>3.431203178647757E-2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17918894</v>
      </c>
      <c r="C14" s="57">
        <v>3.2758683690869317E-2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18616034</v>
      </c>
      <c r="C15" s="57">
        <v>3.8905302972382039E-2</v>
      </c>
      <c r="D15" s="57">
        <v>3.9869324534926864E-3</v>
      </c>
      <c r="E15" s="58">
        <v>73926.131616618484</v>
      </c>
    </row>
    <row r="16" spans="1:5" s="64" customFormat="1" ht="18" customHeight="1" thickTop="1" x14ac:dyDescent="0.25">
      <c r="A16" s="184">
        <v>2018</v>
      </c>
      <c r="B16" s="178">
        <v>19455533.263364941</v>
      </c>
      <c r="C16" s="182">
        <v>4.5095494742056319E-2</v>
      </c>
      <c r="D16" s="182">
        <v>7.5334559983886162E-3</v>
      </c>
      <c r="E16" s="183">
        <v>145471.50061583519</v>
      </c>
    </row>
    <row r="17" spans="1:5" s="64" customFormat="1" ht="18" customHeight="1" x14ac:dyDescent="0.25">
      <c r="A17" s="54">
        <v>2019</v>
      </c>
      <c r="B17" s="55">
        <v>20236881.270882994</v>
      </c>
      <c r="C17" s="57">
        <v>4.0160708881176843E-2</v>
      </c>
      <c r="D17" s="57">
        <v>9.0896049913264942E-3</v>
      </c>
      <c r="E17" s="58">
        <v>182288.32811163738</v>
      </c>
    </row>
    <row r="18" spans="1:5" s="64" customFormat="1" ht="18" customHeight="1" x14ac:dyDescent="0.25">
      <c r="A18" s="54">
        <v>2020</v>
      </c>
      <c r="B18" s="55">
        <v>21000119.537840176</v>
      </c>
      <c r="C18" s="57">
        <v>3.7715211980580143E-2</v>
      </c>
      <c r="D18" s="57">
        <v>8.7164395645182857E-3</v>
      </c>
      <c r="E18" s="58">
        <v>181464.54803320765</v>
      </c>
    </row>
    <row r="19" spans="1:5" s="64" customFormat="1" ht="18" customHeight="1" x14ac:dyDescent="0.25">
      <c r="A19" s="54">
        <v>2021</v>
      </c>
      <c r="B19" s="55">
        <v>21800788.11113622</v>
      </c>
      <c r="C19" s="57">
        <v>3.8126857890180998E-2</v>
      </c>
      <c r="D19" s="57">
        <v>1.118892624650103E-2</v>
      </c>
      <c r="E19" s="58">
        <v>241228.32436125353</v>
      </c>
    </row>
    <row r="20" spans="1:5" s="64" customFormat="1" ht="18" customHeight="1" x14ac:dyDescent="0.25">
      <c r="A20" s="54">
        <v>2022</v>
      </c>
      <c r="B20" s="55">
        <v>22604555.022597123</v>
      </c>
      <c r="C20" s="57">
        <v>3.6868708936734551E-2</v>
      </c>
      <c r="D20" s="57">
        <v>1.2754833187253123E-2</v>
      </c>
      <c r="E20" s="58">
        <v>284686.20354834199</v>
      </c>
    </row>
    <row r="21" spans="1:5" s="64" customFormat="1" ht="18" customHeight="1" x14ac:dyDescent="0.25">
      <c r="A21" s="54">
        <v>2023</v>
      </c>
      <c r="B21" s="55">
        <v>23503127.058244791</v>
      </c>
      <c r="C21" s="57">
        <v>3.9751812621367399E-2</v>
      </c>
      <c r="D21" s="57">
        <v>1.2743341344945369E-2</v>
      </c>
      <c r="E21" s="58">
        <v>295739.65934852138</v>
      </c>
    </row>
    <row r="22" spans="1:5" s="64" customFormat="1" ht="18" customHeight="1" x14ac:dyDescent="0.25">
      <c r="A22" s="54">
        <v>2024</v>
      </c>
      <c r="B22" s="107" t="s">
        <v>93</v>
      </c>
      <c r="C22" s="107" t="s">
        <v>93</v>
      </c>
      <c r="D22" s="94" t="s">
        <v>93</v>
      </c>
      <c r="E22" s="95" t="s">
        <v>93</v>
      </c>
    </row>
    <row r="23" spans="1:5" ht="18" customHeight="1" x14ac:dyDescent="0.3">
      <c r="A23" s="54">
        <v>2025</v>
      </c>
      <c r="B23" s="107" t="s">
        <v>93</v>
      </c>
      <c r="C23" s="107" t="s">
        <v>93</v>
      </c>
      <c r="D23" s="94" t="s">
        <v>93</v>
      </c>
      <c r="E23" s="95" t="s">
        <v>93</v>
      </c>
    </row>
    <row r="24" spans="1:5" s="172" customFormat="1" ht="18" customHeight="1" x14ac:dyDescent="0.3">
      <c r="A24" s="54">
        <v>2026</v>
      </c>
      <c r="B24" s="107" t="s">
        <v>93</v>
      </c>
      <c r="C24" s="107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241</v>
      </c>
      <c r="B27" s="3"/>
      <c r="C27" s="3"/>
    </row>
    <row r="28" spans="1:5" ht="21.75" customHeight="1" x14ac:dyDescent="0.3">
      <c r="A28" s="90" t="s">
        <v>242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Headings!F36</f>
        <v>Page 36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12" customWidth="1"/>
    <col min="2" max="2" width="20.75" style="112" customWidth="1"/>
    <col min="3" max="3" width="10.75" style="112" customWidth="1"/>
    <col min="4" max="5" width="17.75" style="113" customWidth="1"/>
    <col min="6" max="16384" width="10.75" style="113"/>
  </cols>
  <sheetData>
    <row r="1" spans="1:7" ht="23.25" x14ac:dyDescent="0.3">
      <c r="A1" s="203" t="str">
        <f>+Headings!E37</f>
        <v>March 2017 PSERN Forecast</v>
      </c>
      <c r="B1" s="204"/>
      <c r="C1" s="204"/>
      <c r="D1" s="204"/>
      <c r="E1" s="204"/>
    </row>
    <row r="2" spans="1:7" ht="21.75" customHeight="1" x14ac:dyDescent="0.3">
      <c r="A2" s="203" t="s">
        <v>99</v>
      </c>
      <c r="B2" s="204"/>
      <c r="C2" s="204"/>
      <c r="D2" s="204"/>
      <c r="E2" s="204"/>
    </row>
    <row r="3" spans="1:7" ht="21.75" customHeight="1" x14ac:dyDescent="0.3">
      <c r="A3" s="203"/>
      <c r="B3" s="204"/>
      <c r="C3" s="204"/>
      <c r="D3" s="204"/>
      <c r="E3" s="204"/>
    </row>
    <row r="4" spans="1:7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7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7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7" s="64" customFormat="1" ht="18" customHeight="1" x14ac:dyDescent="0.25">
      <c r="A9" s="54">
        <v>2011</v>
      </c>
      <c r="B9" s="55" t="s">
        <v>93</v>
      </c>
      <c r="C9" s="56" t="s">
        <v>93</v>
      </c>
      <c r="D9" s="57" t="s">
        <v>93</v>
      </c>
      <c r="E9" s="58" t="s">
        <v>93</v>
      </c>
    </row>
    <row r="10" spans="1:7" s="64" customFormat="1" ht="18" customHeight="1" x14ac:dyDescent="0.25">
      <c r="A10" s="54">
        <v>2012</v>
      </c>
      <c r="B10" s="55" t="s">
        <v>93</v>
      </c>
      <c r="C10" s="56" t="s">
        <v>93</v>
      </c>
      <c r="D10" s="57" t="s">
        <v>93</v>
      </c>
      <c r="E10" s="58" t="s">
        <v>93</v>
      </c>
    </row>
    <row r="11" spans="1:7" s="64" customFormat="1" ht="18" customHeight="1" x14ac:dyDescent="0.25">
      <c r="A11" s="54">
        <v>2013</v>
      </c>
      <c r="B11" s="55" t="s">
        <v>93</v>
      </c>
      <c r="C11" s="56" t="s">
        <v>93</v>
      </c>
      <c r="D11" s="57" t="s">
        <v>93</v>
      </c>
      <c r="E11" s="58" t="s">
        <v>93</v>
      </c>
    </row>
    <row r="12" spans="1:7" s="64" customFormat="1" ht="18" customHeight="1" x14ac:dyDescent="0.25">
      <c r="A12" s="54">
        <v>2014</v>
      </c>
      <c r="B12" s="55" t="s">
        <v>93</v>
      </c>
      <c r="C12" s="56" t="s">
        <v>93</v>
      </c>
      <c r="D12" s="57" t="s">
        <v>93</v>
      </c>
      <c r="E12" s="58" t="s">
        <v>93</v>
      </c>
      <c r="F12" s="69"/>
      <c r="G12" s="89"/>
    </row>
    <row r="13" spans="1:7" s="64" customFormat="1" ht="18" customHeight="1" x14ac:dyDescent="0.25">
      <c r="A13" s="54">
        <v>2015</v>
      </c>
      <c r="B13" s="55" t="s">
        <v>93</v>
      </c>
      <c r="C13" s="56" t="s">
        <v>93</v>
      </c>
      <c r="D13" s="57" t="s">
        <v>93</v>
      </c>
      <c r="E13" s="58" t="s">
        <v>93</v>
      </c>
    </row>
    <row r="14" spans="1:7" s="64" customFormat="1" ht="18" customHeight="1" x14ac:dyDescent="0.25">
      <c r="A14" s="54">
        <v>2016</v>
      </c>
      <c r="B14" s="55">
        <v>29727603</v>
      </c>
      <c r="C14" s="67" t="s">
        <v>93</v>
      </c>
      <c r="D14" s="57">
        <v>0</v>
      </c>
      <c r="E14" s="58">
        <v>0</v>
      </c>
    </row>
    <row r="15" spans="1:7" s="64" customFormat="1" ht="18" customHeight="1" thickBot="1" x14ac:dyDescent="0.3">
      <c r="A15" s="54">
        <v>2017</v>
      </c>
      <c r="B15" s="55">
        <v>30601830</v>
      </c>
      <c r="C15" s="57">
        <v>2.9407920981721958E-2</v>
      </c>
      <c r="D15" s="57">
        <v>4.0242469781823775E-3</v>
      </c>
      <c r="E15" s="58">
        <v>122655.72497377172</v>
      </c>
    </row>
    <row r="16" spans="1:7" s="64" customFormat="1" ht="18" customHeight="1" thickTop="1" x14ac:dyDescent="0.25">
      <c r="A16" s="184">
        <v>2018</v>
      </c>
      <c r="B16" s="178">
        <v>31438406.701721247</v>
      </c>
      <c r="C16" s="182">
        <v>2.733747301129541E-2</v>
      </c>
      <c r="D16" s="182">
        <v>6.8498698336367791E-3</v>
      </c>
      <c r="E16" s="183">
        <v>213883.91669485345</v>
      </c>
    </row>
    <row r="17" spans="1:5" s="64" customFormat="1" ht="18" customHeight="1" x14ac:dyDescent="0.25">
      <c r="A17" s="54">
        <v>2019</v>
      </c>
      <c r="B17" s="55">
        <v>32227912.982855685</v>
      </c>
      <c r="C17" s="57">
        <v>2.5112795588690284E-2</v>
      </c>
      <c r="D17" s="57">
        <v>8.0363197262680597E-3</v>
      </c>
      <c r="E17" s="58">
        <v>256929.04885699227</v>
      </c>
    </row>
    <row r="18" spans="1:5" s="64" customFormat="1" ht="18" customHeight="1" x14ac:dyDescent="0.25">
      <c r="A18" s="54">
        <v>2020</v>
      </c>
      <c r="B18" s="55">
        <v>32983602.629816122</v>
      </c>
      <c r="C18" s="57">
        <v>2.3448296120274437E-2</v>
      </c>
      <c r="D18" s="57">
        <v>8.2139511123568987E-3</v>
      </c>
      <c r="E18" s="58">
        <v>268718.45922366157</v>
      </c>
    </row>
    <row r="19" spans="1:5" s="64" customFormat="1" ht="18" customHeight="1" x14ac:dyDescent="0.25">
      <c r="A19" s="54">
        <v>2021</v>
      </c>
      <c r="B19" s="55">
        <v>33736103.385198131</v>
      </c>
      <c r="C19" s="57">
        <v>2.2814389435487969E-2</v>
      </c>
      <c r="D19" s="57">
        <v>8.318259330197364E-3</v>
      </c>
      <c r="E19" s="58">
        <v>278310.59702800587</v>
      </c>
    </row>
    <row r="20" spans="1:5" s="64" customFormat="1" ht="18" customHeight="1" x14ac:dyDescent="0.25">
      <c r="A20" s="54">
        <v>2022</v>
      </c>
      <c r="B20" s="55">
        <v>34497565.496481501</v>
      </c>
      <c r="C20" s="57">
        <v>2.2571134033738671E-2</v>
      </c>
      <c r="D20" s="57">
        <v>8.3255714140426651E-3</v>
      </c>
      <c r="E20" s="58">
        <v>284840.48534918576</v>
      </c>
    </row>
    <row r="21" spans="1:5" s="64" customFormat="1" ht="18" customHeight="1" x14ac:dyDescent="0.25">
      <c r="A21" s="54">
        <v>2023</v>
      </c>
      <c r="B21" s="55">
        <v>35263198.924015693</v>
      </c>
      <c r="C21" s="57">
        <v>2.2193839377224522E-2</v>
      </c>
      <c r="D21" s="57">
        <v>8.2305775062672115E-3</v>
      </c>
      <c r="E21" s="58">
        <v>287867.17873692513</v>
      </c>
    </row>
    <row r="22" spans="1:5" s="64" customFormat="1" ht="18" customHeight="1" x14ac:dyDescent="0.25">
      <c r="A22" s="54">
        <v>2024</v>
      </c>
      <c r="B22" s="55">
        <v>36040283.813116618</v>
      </c>
      <c r="C22" s="57">
        <v>2.2036710020987282E-2</v>
      </c>
      <c r="D22" s="57">
        <v>8.2391977941145278E-3</v>
      </c>
      <c r="E22" s="58">
        <v>294516.44762667269</v>
      </c>
    </row>
    <row r="23" spans="1:5" ht="18" customHeight="1" x14ac:dyDescent="0.3">
      <c r="A23" s="54">
        <v>2025</v>
      </c>
      <c r="B23" s="107" t="s">
        <v>93</v>
      </c>
      <c r="C23" s="94" t="s">
        <v>93</v>
      </c>
      <c r="D23" s="94" t="s">
        <v>93</v>
      </c>
      <c r="E23" s="95" t="s">
        <v>93</v>
      </c>
    </row>
    <row r="24" spans="1:5" s="172" customFormat="1" ht="18" customHeight="1" x14ac:dyDescent="0.3">
      <c r="A24" s="54">
        <v>2026</v>
      </c>
      <c r="B24" s="107" t="s">
        <v>93</v>
      </c>
      <c r="C24" s="94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234</v>
      </c>
      <c r="B27" s="3"/>
      <c r="C27" s="3"/>
    </row>
    <row r="28" spans="1:5" ht="21.75" customHeight="1" x14ac:dyDescent="0.3">
      <c r="A28" s="37" t="s">
        <v>201</v>
      </c>
      <c r="B28" s="113"/>
      <c r="C28" s="113"/>
    </row>
    <row r="29" spans="1:5" ht="21.75" customHeight="1" x14ac:dyDescent="0.3">
      <c r="A29" s="3"/>
      <c r="B29" s="113"/>
      <c r="C29" s="113"/>
    </row>
    <row r="30" spans="1:5" ht="21.75" customHeight="1" x14ac:dyDescent="0.3">
      <c r="A30" s="196" t="str">
        <f>+Headings!F37</f>
        <v>Page 37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12" customWidth="1"/>
    <col min="2" max="2" width="20.75" style="112" customWidth="1"/>
    <col min="3" max="3" width="10.75" style="112" customWidth="1"/>
    <col min="4" max="5" width="17.75" style="113" customWidth="1"/>
    <col min="6" max="16384" width="10.75" style="113"/>
  </cols>
  <sheetData>
    <row r="1" spans="1:7" ht="23.25" x14ac:dyDescent="0.3">
      <c r="A1" s="203" t="str">
        <f>Headings!E38</f>
        <v>March 2017 Best Start For Kids Forecast</v>
      </c>
      <c r="B1" s="204"/>
      <c r="C1" s="204"/>
      <c r="D1" s="204"/>
      <c r="E1" s="204"/>
    </row>
    <row r="2" spans="1:7" ht="21.75" customHeight="1" x14ac:dyDescent="0.3">
      <c r="A2" s="203" t="s">
        <v>99</v>
      </c>
      <c r="B2" s="204"/>
      <c r="C2" s="204"/>
      <c r="D2" s="204"/>
      <c r="E2" s="204"/>
    </row>
    <row r="4" spans="1:7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7" s="64" customFormat="1" ht="18" customHeight="1" x14ac:dyDescent="0.25">
      <c r="A5" s="49">
        <v>2007</v>
      </c>
      <c r="B5" s="138" t="s">
        <v>93</v>
      </c>
      <c r="C5" s="104" t="s">
        <v>93</v>
      </c>
      <c r="D5" s="104" t="s">
        <v>93</v>
      </c>
      <c r="E5" s="134" t="s">
        <v>93</v>
      </c>
    </row>
    <row r="6" spans="1:7" s="64" customFormat="1" ht="18" customHeight="1" x14ac:dyDescent="0.25">
      <c r="A6" s="54">
        <v>2008</v>
      </c>
      <c r="B6" s="107" t="s">
        <v>93</v>
      </c>
      <c r="C6" s="94" t="s">
        <v>93</v>
      </c>
      <c r="D6" s="94" t="s">
        <v>93</v>
      </c>
      <c r="E6" s="95" t="s">
        <v>93</v>
      </c>
    </row>
    <row r="7" spans="1:7" s="64" customFormat="1" ht="18" customHeight="1" x14ac:dyDescent="0.25">
      <c r="A7" s="54">
        <v>2009</v>
      </c>
      <c r="B7" s="107" t="s">
        <v>93</v>
      </c>
      <c r="C7" s="94" t="s">
        <v>93</v>
      </c>
      <c r="D7" s="94" t="s">
        <v>93</v>
      </c>
      <c r="E7" s="95" t="s">
        <v>93</v>
      </c>
    </row>
    <row r="8" spans="1:7" s="64" customFormat="1" ht="18" customHeight="1" x14ac:dyDescent="0.25">
      <c r="A8" s="54">
        <v>2010</v>
      </c>
      <c r="B8" s="107" t="s">
        <v>93</v>
      </c>
      <c r="C8" s="94" t="s">
        <v>93</v>
      </c>
      <c r="D8" s="94" t="s">
        <v>93</v>
      </c>
      <c r="E8" s="95" t="s">
        <v>93</v>
      </c>
    </row>
    <row r="9" spans="1:7" s="64" customFormat="1" ht="18" customHeight="1" x14ac:dyDescent="0.25">
      <c r="A9" s="54">
        <v>2011</v>
      </c>
      <c r="B9" s="107" t="s">
        <v>93</v>
      </c>
      <c r="C9" s="94" t="s">
        <v>93</v>
      </c>
      <c r="D9" s="94" t="s">
        <v>93</v>
      </c>
      <c r="E9" s="95" t="s">
        <v>93</v>
      </c>
    </row>
    <row r="10" spans="1:7" s="64" customFormat="1" ht="18" customHeight="1" x14ac:dyDescent="0.25">
      <c r="A10" s="54">
        <v>2012</v>
      </c>
      <c r="B10" s="107" t="s">
        <v>93</v>
      </c>
      <c r="C10" s="94" t="s">
        <v>93</v>
      </c>
      <c r="D10" s="94" t="s">
        <v>93</v>
      </c>
      <c r="E10" s="95" t="s">
        <v>93</v>
      </c>
    </row>
    <row r="11" spans="1:7" s="64" customFormat="1" ht="18" customHeight="1" x14ac:dyDescent="0.25">
      <c r="A11" s="54">
        <v>2013</v>
      </c>
      <c r="B11" s="107" t="s">
        <v>93</v>
      </c>
      <c r="C11" s="94" t="s">
        <v>93</v>
      </c>
      <c r="D11" s="94" t="s">
        <v>93</v>
      </c>
      <c r="E11" s="95" t="s">
        <v>93</v>
      </c>
    </row>
    <row r="12" spans="1:7" s="64" customFormat="1" ht="18" customHeight="1" x14ac:dyDescent="0.25">
      <c r="A12" s="54">
        <v>2014</v>
      </c>
      <c r="B12" s="107" t="s">
        <v>93</v>
      </c>
      <c r="C12" s="94" t="s">
        <v>93</v>
      </c>
      <c r="D12" s="94" t="s">
        <v>93</v>
      </c>
      <c r="E12" s="95" t="s">
        <v>93</v>
      </c>
      <c r="F12" s="69"/>
      <c r="G12" s="89"/>
    </row>
    <row r="13" spans="1:7" s="64" customFormat="1" ht="18" customHeight="1" x14ac:dyDescent="0.25">
      <c r="A13" s="54">
        <v>2015</v>
      </c>
      <c r="B13" s="107" t="s">
        <v>93</v>
      </c>
      <c r="C13" s="94" t="s">
        <v>93</v>
      </c>
      <c r="D13" s="94" t="s">
        <v>93</v>
      </c>
      <c r="E13" s="95" t="s">
        <v>93</v>
      </c>
    </row>
    <row r="14" spans="1:7" s="64" customFormat="1" ht="18" customHeight="1" x14ac:dyDescent="0.25">
      <c r="A14" s="54">
        <v>2016</v>
      </c>
      <c r="B14" s="55">
        <v>59455206</v>
      </c>
      <c r="C14" s="94" t="s">
        <v>93</v>
      </c>
      <c r="D14" s="94" t="s">
        <v>93</v>
      </c>
      <c r="E14" s="95" t="s">
        <v>93</v>
      </c>
    </row>
    <row r="15" spans="1:7" s="64" customFormat="1" ht="18" customHeight="1" thickBot="1" x14ac:dyDescent="0.3">
      <c r="A15" s="54">
        <v>2017</v>
      </c>
      <c r="B15" s="55">
        <v>62379867</v>
      </c>
      <c r="C15" s="57">
        <v>4.9190999355043896E-2</v>
      </c>
      <c r="D15" s="57">
        <v>3.948072867482999E-3</v>
      </c>
      <c r="E15" s="58">
        <v>245311.75170890242</v>
      </c>
    </row>
    <row r="16" spans="1:7" s="64" customFormat="1" ht="18" customHeight="1" thickTop="1" x14ac:dyDescent="0.25">
      <c r="A16" s="184">
        <v>2018</v>
      </c>
      <c r="B16" s="178">
        <v>65346113.237749673</v>
      </c>
      <c r="C16" s="182">
        <v>4.7551339565210515E-2</v>
      </c>
      <c r="D16" s="182">
        <v>6.9249603122387704E-3</v>
      </c>
      <c r="E16" s="183">
        <v>449407.11429991573</v>
      </c>
    </row>
    <row r="17" spans="1:5" s="64" customFormat="1" ht="18" customHeight="1" x14ac:dyDescent="0.25">
      <c r="A17" s="54">
        <v>2019</v>
      </c>
      <c r="B17" s="55">
        <v>68294053.525377512</v>
      </c>
      <c r="C17" s="57">
        <v>4.5112710482141605E-2</v>
      </c>
      <c r="D17" s="57">
        <v>8.0882325967468471E-3</v>
      </c>
      <c r="E17" s="58">
        <v>547946.27298153937</v>
      </c>
    </row>
    <row r="18" spans="1:5" s="64" customFormat="1" ht="18" customHeight="1" x14ac:dyDescent="0.25">
      <c r="A18" s="54">
        <v>2020</v>
      </c>
      <c r="B18" s="55">
        <v>71261359.099754468</v>
      </c>
      <c r="C18" s="57">
        <v>4.3448959626833927E-2</v>
      </c>
      <c r="D18" s="57">
        <v>8.2640270388349979E-3</v>
      </c>
      <c r="E18" s="58">
        <v>584078.95415455103</v>
      </c>
    </row>
    <row r="19" spans="1:5" s="64" customFormat="1" ht="18" customHeight="1" x14ac:dyDescent="0.25">
      <c r="A19" s="54">
        <v>2021</v>
      </c>
      <c r="B19" s="55">
        <v>74312436.095061451</v>
      </c>
      <c r="C19" s="57">
        <v>4.2815307395919433E-2</v>
      </c>
      <c r="D19" s="57">
        <v>8.3665869987814556E-3</v>
      </c>
      <c r="E19" s="58">
        <v>616582.76830771565</v>
      </c>
    </row>
    <row r="20" spans="1:5" s="64" customFormat="1" ht="18" customHeight="1" x14ac:dyDescent="0.25">
      <c r="A20" s="54">
        <v>2022</v>
      </c>
      <c r="B20" s="107" t="s">
        <v>93</v>
      </c>
      <c r="C20" s="94" t="s">
        <v>93</v>
      </c>
      <c r="D20" s="94" t="s">
        <v>93</v>
      </c>
      <c r="E20" s="95" t="s">
        <v>93</v>
      </c>
    </row>
    <row r="21" spans="1:5" s="64" customFormat="1" ht="18" customHeight="1" x14ac:dyDescent="0.25">
      <c r="A21" s="54">
        <v>2023</v>
      </c>
      <c r="B21" s="107" t="s">
        <v>93</v>
      </c>
      <c r="C21" s="94" t="s">
        <v>93</v>
      </c>
      <c r="D21" s="94" t="s">
        <v>93</v>
      </c>
      <c r="E21" s="95" t="s">
        <v>93</v>
      </c>
    </row>
    <row r="22" spans="1:5" s="64" customFormat="1" ht="18" customHeight="1" x14ac:dyDescent="0.25">
      <c r="A22" s="54">
        <v>2024</v>
      </c>
      <c r="B22" s="107" t="s">
        <v>93</v>
      </c>
      <c r="C22" s="94" t="s">
        <v>93</v>
      </c>
      <c r="D22" s="94" t="s">
        <v>93</v>
      </c>
      <c r="E22" s="95" t="s">
        <v>93</v>
      </c>
    </row>
    <row r="23" spans="1:5" ht="18" customHeight="1" x14ac:dyDescent="0.3">
      <c r="A23" s="54">
        <v>2025</v>
      </c>
      <c r="B23" s="107" t="s">
        <v>93</v>
      </c>
      <c r="C23" s="94" t="s">
        <v>93</v>
      </c>
      <c r="D23" s="94" t="s">
        <v>93</v>
      </c>
      <c r="E23" s="95" t="s">
        <v>93</v>
      </c>
    </row>
    <row r="24" spans="1:5" s="172" customFormat="1" ht="18" customHeight="1" x14ac:dyDescent="0.3">
      <c r="A24" s="54">
        <v>2026</v>
      </c>
      <c r="B24" s="107" t="s">
        <v>93</v>
      </c>
      <c r="C24" s="94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235</v>
      </c>
      <c r="B27" s="3"/>
      <c r="C27" s="3"/>
    </row>
    <row r="28" spans="1:5" ht="21.75" customHeight="1" x14ac:dyDescent="0.3">
      <c r="A28" s="3"/>
      <c r="B28" s="113"/>
      <c r="C28" s="113"/>
    </row>
    <row r="29" spans="1:5" ht="21.75" customHeight="1" x14ac:dyDescent="0.3">
      <c r="A29" s="3"/>
      <c r="B29" s="113"/>
      <c r="C29" s="113"/>
    </row>
    <row r="30" spans="1:5" ht="21.75" customHeight="1" x14ac:dyDescent="0.3">
      <c r="A30" s="196" t="str">
        <f>Headings!F38</f>
        <v>Page 38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2.5" customHeight="1" x14ac:dyDescent="0.3">
      <c r="A1" s="208" t="str">
        <f>Headings!E39</f>
        <v>March 2017 Emergency Medical Services (EMS) Property Tax Forecast</v>
      </c>
      <c r="B1" s="211"/>
      <c r="C1" s="211"/>
      <c r="D1" s="211"/>
      <c r="E1" s="211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61271823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101838056</v>
      </c>
      <c r="C6" s="56">
        <v>0.66206995342704267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105583802</v>
      </c>
      <c r="C7" s="56">
        <v>3.6781397319681775E-2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102097238</v>
      </c>
      <c r="C8" s="56">
        <v>-3.3021769759721264E-2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98589189</v>
      </c>
      <c r="C9" s="56">
        <v>-3.4359881508253975E-2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95268834</v>
      </c>
      <c r="C10" s="56">
        <v>-3.3678692701285984E-2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93870870</v>
      </c>
      <c r="C11" s="57">
        <v>-1.4673885900608363E-2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113541014.793615</v>
      </c>
      <c r="C12" s="57">
        <v>0.2095447159871322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116769207</v>
      </c>
      <c r="C13" s="57">
        <v>2.8431947805406921E-2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119879727</v>
      </c>
      <c r="C14" s="57">
        <v>2.6638187240579647E-2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123483769</v>
      </c>
      <c r="C15" s="57">
        <v>3.0063815544057793E-2</v>
      </c>
      <c r="D15" s="57">
        <v>4.5148768378833193E-3</v>
      </c>
      <c r="E15" s="58">
        <v>555008.21477888525</v>
      </c>
    </row>
    <row r="16" spans="1:5" s="64" customFormat="1" ht="18" customHeight="1" thickTop="1" x14ac:dyDescent="0.25">
      <c r="A16" s="184">
        <v>2018</v>
      </c>
      <c r="B16" s="178">
        <v>126806128.44825353</v>
      </c>
      <c r="C16" s="182">
        <v>2.6905231960109077E-2</v>
      </c>
      <c r="D16" s="182">
        <v>6.8089161169866408E-3</v>
      </c>
      <c r="E16" s="183">
        <v>857573.14809443057</v>
      </c>
    </row>
    <row r="17" spans="1:5" s="64" customFormat="1" ht="18" customHeight="1" x14ac:dyDescent="0.25">
      <c r="A17" s="54">
        <v>2019</v>
      </c>
      <c r="B17" s="55">
        <v>130002496.47081818</v>
      </c>
      <c r="C17" s="57">
        <v>2.5206731422835027E-2</v>
      </c>
      <c r="D17" s="57">
        <v>8.008572038882722E-3</v>
      </c>
      <c r="E17" s="58">
        <v>1032862.6036535203</v>
      </c>
    </row>
    <row r="18" spans="1:5" s="64" customFormat="1" ht="18" customHeight="1" x14ac:dyDescent="0.25">
      <c r="A18" s="54">
        <v>2020</v>
      </c>
      <c r="B18" s="55" t="s">
        <v>93</v>
      </c>
      <c r="C18" s="67" t="s">
        <v>93</v>
      </c>
      <c r="D18" s="57" t="s">
        <v>93</v>
      </c>
      <c r="E18" s="58" t="s">
        <v>93</v>
      </c>
    </row>
    <row r="19" spans="1:5" s="64" customFormat="1" ht="18" customHeight="1" x14ac:dyDescent="0.25">
      <c r="A19" s="54">
        <v>2021</v>
      </c>
      <c r="B19" s="55" t="s">
        <v>93</v>
      </c>
      <c r="C19" s="67" t="s">
        <v>93</v>
      </c>
      <c r="D19" s="57" t="s">
        <v>93</v>
      </c>
      <c r="E19" s="58" t="s">
        <v>93</v>
      </c>
    </row>
    <row r="20" spans="1:5" s="64" customFormat="1" ht="18" customHeight="1" x14ac:dyDescent="0.25">
      <c r="A20" s="54">
        <v>2022</v>
      </c>
      <c r="B20" s="55" t="s">
        <v>93</v>
      </c>
      <c r="C20" s="67" t="s">
        <v>93</v>
      </c>
      <c r="D20" s="57" t="s">
        <v>93</v>
      </c>
      <c r="E20" s="58" t="s">
        <v>93</v>
      </c>
    </row>
    <row r="21" spans="1:5" s="64" customFormat="1" ht="18" customHeight="1" x14ac:dyDescent="0.25">
      <c r="A21" s="54">
        <v>2023</v>
      </c>
      <c r="B21" s="55" t="s">
        <v>93</v>
      </c>
      <c r="C21" s="67" t="s">
        <v>93</v>
      </c>
      <c r="D21" s="57" t="s">
        <v>93</v>
      </c>
      <c r="E21" s="58" t="s">
        <v>93</v>
      </c>
    </row>
    <row r="22" spans="1:5" s="64" customFormat="1" ht="18" customHeight="1" x14ac:dyDescent="0.25">
      <c r="A22" s="54">
        <v>2024</v>
      </c>
      <c r="B22" s="55" t="s">
        <v>93</v>
      </c>
      <c r="C22" s="67" t="s">
        <v>93</v>
      </c>
      <c r="D22" s="57" t="s">
        <v>93</v>
      </c>
      <c r="E22" s="58" t="s">
        <v>93</v>
      </c>
    </row>
    <row r="23" spans="1:5" ht="18" customHeight="1" x14ac:dyDescent="0.3">
      <c r="A23" s="54">
        <v>2025</v>
      </c>
      <c r="B23" s="55" t="s">
        <v>93</v>
      </c>
      <c r="C23" s="67" t="s">
        <v>93</v>
      </c>
      <c r="D23" s="57" t="s">
        <v>93</v>
      </c>
      <c r="E23" s="58" t="s">
        <v>93</v>
      </c>
    </row>
    <row r="24" spans="1:5" s="172" customFormat="1" ht="18" customHeight="1" x14ac:dyDescent="0.3">
      <c r="A24" s="54">
        <v>2026</v>
      </c>
      <c r="B24" s="55" t="s">
        <v>93</v>
      </c>
      <c r="C24" s="67" t="s">
        <v>93</v>
      </c>
      <c r="D24" s="57" t="s">
        <v>93</v>
      </c>
      <c r="E24" s="58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 t="s">
        <v>236</v>
      </c>
      <c r="B27" s="3"/>
      <c r="C27" s="3"/>
    </row>
    <row r="28" spans="1:5" ht="21.75" customHeight="1" x14ac:dyDescent="0.3">
      <c r="A28" s="65" t="s">
        <v>174</v>
      </c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Headings!F39</f>
        <v>Page 39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Headings!E4</f>
        <v>March 2017 Countywide New Construction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5950400000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6663100000</v>
      </c>
      <c r="C6" s="56">
        <v>0.11977346060769034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8005200000</v>
      </c>
      <c r="C7" s="56">
        <v>0.2014227611772299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5205200000</v>
      </c>
      <c r="C8" s="56">
        <v>-0.34977264777894368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2457642885</v>
      </c>
      <c r="C9" s="56">
        <v>-0.52784851974948133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1925434669</v>
      </c>
      <c r="C10" s="56">
        <v>-0.21655229864692083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1983503613</v>
      </c>
      <c r="C11" s="57">
        <v>3.0158875258104123E-2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3406198290</v>
      </c>
      <c r="C12" s="56">
        <v>0.71726346636102645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4994659235</v>
      </c>
      <c r="C13" s="56">
        <v>0.46634423769850453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6111997054</v>
      </c>
      <c r="C14" s="56">
        <v>0.22370651658681173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60">
        <v>8438451607.000001</v>
      </c>
      <c r="C15" s="61">
        <v>0.38063738127580593</v>
      </c>
      <c r="D15" s="66">
        <v>0.30023727731488781</v>
      </c>
      <c r="E15" s="96">
        <v>1948519535.1967707</v>
      </c>
    </row>
    <row r="16" spans="1:5" s="64" customFormat="1" ht="18" customHeight="1" thickTop="1" x14ac:dyDescent="0.25">
      <c r="A16" s="54">
        <v>2018</v>
      </c>
      <c r="B16" s="55">
        <v>7928193230.1112299</v>
      </c>
      <c r="C16" s="56">
        <v>-6.0468247097073213E-2</v>
      </c>
      <c r="D16" s="57">
        <v>0.19384464837248405</v>
      </c>
      <c r="E16" s="58">
        <v>1287301351.1557999</v>
      </c>
    </row>
    <row r="17" spans="1:5" s="64" customFormat="1" ht="18" customHeight="1" x14ac:dyDescent="0.25">
      <c r="A17" s="54">
        <v>2019</v>
      </c>
      <c r="B17" s="55">
        <v>7645996364.9376698</v>
      </c>
      <c r="C17" s="56">
        <v>-3.559409527277646E-2</v>
      </c>
      <c r="D17" s="57">
        <v>0.12889648470165604</v>
      </c>
      <c r="E17" s="58">
        <v>873013661.42757034</v>
      </c>
    </row>
    <row r="18" spans="1:5" s="64" customFormat="1" ht="18" customHeight="1" x14ac:dyDescent="0.25">
      <c r="A18" s="54">
        <v>2020</v>
      </c>
      <c r="B18" s="55">
        <v>7155531073.6648397</v>
      </c>
      <c r="C18" s="56">
        <v>-6.4146681199321764E-2</v>
      </c>
      <c r="D18" s="57">
        <v>6.0365077103506248E-2</v>
      </c>
      <c r="E18" s="58">
        <v>407354216.30275917</v>
      </c>
    </row>
    <row r="19" spans="1:5" s="64" customFormat="1" ht="18" customHeight="1" x14ac:dyDescent="0.25">
      <c r="A19" s="54">
        <v>2021</v>
      </c>
      <c r="B19" s="55">
        <v>7080997304.1354599</v>
      </c>
      <c r="C19" s="56">
        <v>-1.0416245665355817E-2</v>
      </c>
      <c r="D19" s="57">
        <v>4.7264669407588222E-2</v>
      </c>
      <c r="E19" s="58">
        <v>319576327.20036983</v>
      </c>
    </row>
    <row r="20" spans="1:5" s="64" customFormat="1" ht="18" customHeight="1" x14ac:dyDescent="0.25">
      <c r="A20" s="54">
        <v>2022</v>
      </c>
      <c r="B20" s="55">
        <v>7247113421.5890493</v>
      </c>
      <c r="C20" s="56">
        <v>2.3459423908631427E-2</v>
      </c>
      <c r="D20" s="57">
        <v>3.2015646071262172E-2</v>
      </c>
      <c r="E20" s="58">
        <v>224823159.63634872</v>
      </c>
    </row>
    <row r="21" spans="1:5" s="64" customFormat="1" ht="18" customHeight="1" x14ac:dyDescent="0.25">
      <c r="A21" s="54">
        <v>2023</v>
      </c>
      <c r="B21" s="55">
        <v>7408555346.4138298</v>
      </c>
      <c r="C21" s="56">
        <v>2.2276721148567491E-2</v>
      </c>
      <c r="D21" s="57">
        <v>2.0510017626554244E-2</v>
      </c>
      <c r="E21" s="58">
        <v>148895746.35988998</v>
      </c>
    </row>
    <row r="22" spans="1:5" s="64" customFormat="1" ht="18" customHeight="1" x14ac:dyDescent="0.25">
      <c r="A22" s="54">
        <v>2024</v>
      </c>
      <c r="B22" s="55">
        <v>7687971379.4741201</v>
      </c>
      <c r="C22" s="56">
        <v>3.7715319653452317E-2</v>
      </c>
      <c r="D22" s="57">
        <v>2.559330636705992E-2</v>
      </c>
      <c r="E22" s="58">
        <v>191850517.77789974</v>
      </c>
    </row>
    <row r="23" spans="1:5" s="64" customFormat="1" ht="18" customHeight="1" x14ac:dyDescent="0.25">
      <c r="A23" s="54">
        <v>2025</v>
      </c>
      <c r="B23" s="55">
        <v>7934192570.0538902</v>
      </c>
      <c r="C23" s="56">
        <v>3.2026808949516816E-2</v>
      </c>
      <c r="D23" s="57">
        <v>1.945102667910481E-2</v>
      </c>
      <c r="E23" s="58">
        <v>151383624.43952084</v>
      </c>
    </row>
    <row r="24" spans="1:5" s="64" customFormat="1" ht="18" customHeight="1" x14ac:dyDescent="0.25">
      <c r="A24" s="54">
        <v>2026</v>
      </c>
      <c r="B24" s="55">
        <v>8217253699.9131098</v>
      </c>
      <c r="C24" s="56">
        <v>3.5676110374177172E-2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184</v>
      </c>
      <c r="B26" s="3"/>
      <c r="C26" s="3"/>
    </row>
    <row r="27" spans="1:5" ht="21.75" customHeight="1" x14ac:dyDescent="0.3">
      <c r="A27" s="153" t="s">
        <v>220</v>
      </c>
      <c r="B27" s="3"/>
      <c r="C27" s="3"/>
    </row>
    <row r="28" spans="1:5" ht="21.75" customHeight="1" x14ac:dyDescent="0.3">
      <c r="A28" s="151"/>
      <c r="B28" s="3"/>
      <c r="C28" s="3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Headings!F4</f>
        <v>Page 4</v>
      </c>
      <c r="B30" s="197"/>
      <c r="C30" s="197"/>
      <c r="D30" s="197"/>
      <c r="E30" s="204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Headings!E40</f>
        <v>March 2017 Conservation Futures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15259661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15755647</v>
      </c>
      <c r="C6" s="56">
        <v>3.2503081162812197E-2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16360030</v>
      </c>
      <c r="C7" s="56">
        <v>3.8359770309654762E-2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16738720</v>
      </c>
      <c r="C8" s="56">
        <v>2.3147268067356785E-2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17061273</v>
      </c>
      <c r="C9" s="56">
        <v>1.9269872487263084E-2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17416782</v>
      </c>
      <c r="C10" s="56">
        <v>2.0837190753585588E-2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17566647</v>
      </c>
      <c r="C11" s="57">
        <v>8.6046320152597389E-3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17955638</v>
      </c>
      <c r="C12" s="67">
        <v>2.2143724980640878E-2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18389600</v>
      </c>
      <c r="C13" s="57">
        <v>2.4168564770575163E-2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18877155</v>
      </c>
      <c r="C14" s="57">
        <v>2.6512539696350146E-2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60">
        <v>19443654</v>
      </c>
      <c r="C15" s="66">
        <v>3.0009765772437635E-2</v>
      </c>
      <c r="D15" s="66">
        <v>4.482947676875515E-3</v>
      </c>
      <c r="E15" s="96">
        <v>86775.871836215258</v>
      </c>
    </row>
    <row r="16" spans="1:5" s="64" customFormat="1" ht="18" customHeight="1" thickTop="1" x14ac:dyDescent="0.25">
      <c r="A16" s="54">
        <v>2018</v>
      </c>
      <c r="B16" s="55">
        <v>19968781.2900302</v>
      </c>
      <c r="C16" s="57">
        <v>2.7007644243731255E-2</v>
      </c>
      <c r="D16" s="57">
        <v>6.9001676202906648E-3</v>
      </c>
      <c r="E16" s="58">
        <v>136843.69365016744</v>
      </c>
    </row>
    <row r="17" spans="1:5" s="64" customFormat="1" ht="18" customHeight="1" x14ac:dyDescent="0.25">
      <c r="A17" s="54">
        <v>2019</v>
      </c>
      <c r="B17" s="55">
        <v>20473002.349962477</v>
      </c>
      <c r="C17" s="57">
        <v>2.5250467347449845E-2</v>
      </c>
      <c r="D17" s="57">
        <v>8.0793287628821986E-3</v>
      </c>
      <c r="E17" s="58">
        <v>164082.44076544791</v>
      </c>
    </row>
    <row r="18" spans="1:5" s="64" customFormat="1" ht="18" customHeight="1" x14ac:dyDescent="0.25">
      <c r="A18" s="54">
        <v>2020</v>
      </c>
      <c r="B18" s="55">
        <v>20952462.140002087</v>
      </c>
      <c r="C18" s="57">
        <v>2.341912445687222E-2</v>
      </c>
      <c r="D18" s="57">
        <v>8.1396430239732975E-3</v>
      </c>
      <c r="E18" s="58">
        <v>169168.59035656229</v>
      </c>
    </row>
    <row r="19" spans="1:5" s="64" customFormat="1" ht="18" customHeight="1" x14ac:dyDescent="0.25">
      <c r="A19" s="54">
        <v>2021</v>
      </c>
      <c r="B19" s="55">
        <v>21433601.812786624</v>
      </c>
      <c r="C19" s="57">
        <v>2.296339540287029E-2</v>
      </c>
      <c r="D19" s="57">
        <v>8.3012460512772446E-3</v>
      </c>
      <c r="E19" s="58">
        <v>176460.75824049488</v>
      </c>
    </row>
    <row r="20" spans="1:5" s="64" customFormat="1" ht="18" customHeight="1" x14ac:dyDescent="0.25">
      <c r="A20" s="54">
        <v>2022</v>
      </c>
      <c r="B20" s="55">
        <v>21920642.528880376</v>
      </c>
      <c r="C20" s="57">
        <v>2.2723232443517594E-2</v>
      </c>
      <c r="D20" s="57">
        <v>8.4184173087262781E-3</v>
      </c>
      <c r="E20" s="58">
        <v>182996.57494953647</v>
      </c>
    </row>
    <row r="21" spans="1:5" s="64" customFormat="1" ht="18" customHeight="1" x14ac:dyDescent="0.25">
      <c r="A21" s="54">
        <v>2023</v>
      </c>
      <c r="B21" s="55">
        <v>22409579.081333358</v>
      </c>
      <c r="C21" s="57">
        <v>2.2304845846047083E-2</v>
      </c>
      <c r="D21" s="57">
        <v>8.3074517794003988E-3</v>
      </c>
      <c r="E21" s="58">
        <v>184632.6706068702</v>
      </c>
    </row>
    <row r="22" spans="1:5" s="64" customFormat="1" ht="18" customHeight="1" x14ac:dyDescent="0.25">
      <c r="A22" s="54">
        <v>2024</v>
      </c>
      <c r="B22" s="55">
        <v>22903960.164821424</v>
      </c>
      <c r="C22" s="57">
        <v>2.2061149907981692E-2</v>
      </c>
      <c r="D22" s="57">
        <v>8.2068587655828029E-3</v>
      </c>
      <c r="E22" s="58">
        <v>186439.48373389244</v>
      </c>
    </row>
    <row r="23" spans="1:5" ht="18" customHeight="1" x14ac:dyDescent="0.3">
      <c r="A23" s="54">
        <v>2025</v>
      </c>
      <c r="B23" s="55">
        <v>23409088.904215492</v>
      </c>
      <c r="C23" s="57">
        <v>2.2054209654533974E-2</v>
      </c>
      <c r="D23" s="57">
        <v>8.2460645632007612E-3</v>
      </c>
      <c r="E23" s="58">
        <v>191454.11547278985</v>
      </c>
    </row>
    <row r="24" spans="1:5" s="172" customFormat="1" ht="18" customHeight="1" x14ac:dyDescent="0.3">
      <c r="A24" s="54">
        <v>2026</v>
      </c>
      <c r="B24" s="55">
        <v>23918727.059781402</v>
      </c>
      <c r="C24" s="57">
        <v>2.1770952199431148E-2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Headings!F40</f>
        <v>Page 40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Headings!E41</f>
        <v>March 2017 Unincorporated Area/Roads Property Tax Levy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2008</v>
      </c>
      <c r="B5" s="50">
        <v>81135147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83470224</v>
      </c>
      <c r="C6" s="56">
        <v>2.8780092060472828E-2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84675096</v>
      </c>
      <c r="C7" s="56">
        <v>1.443475220576862E-2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86104033</v>
      </c>
      <c r="C8" s="56">
        <v>1.6875528549740393E-2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73706592</v>
      </c>
      <c r="C9" s="56">
        <v>-0.14398211753914014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67537651</v>
      </c>
      <c r="C10" s="56">
        <v>-8.3695919626836091E-2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71721037.701000005</v>
      </c>
      <c r="C11" s="56">
        <v>6.1941548737014962E-2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81182066</v>
      </c>
      <c r="C12" s="56">
        <v>0.13191426954030372</v>
      </c>
      <c r="D12" s="57">
        <v>0</v>
      </c>
      <c r="E12" s="58">
        <v>0</v>
      </c>
    </row>
    <row r="13" spans="1:5" s="64" customFormat="1" ht="18" customHeight="1" x14ac:dyDescent="0.25">
      <c r="A13" s="54">
        <v>2016</v>
      </c>
      <c r="B13" s="55">
        <v>82424494.000000134</v>
      </c>
      <c r="C13" s="56">
        <v>1.5304217559579447E-2</v>
      </c>
      <c r="D13" s="57">
        <v>-3.9733317747092656E-9</v>
      </c>
      <c r="E13" s="58">
        <v>-0.3274998664855957</v>
      </c>
    </row>
    <row r="14" spans="1:5" s="64" customFormat="1" ht="18" customHeight="1" thickBot="1" x14ac:dyDescent="0.3">
      <c r="A14" s="54">
        <v>2017</v>
      </c>
      <c r="B14" s="55">
        <v>87678035</v>
      </c>
      <c r="C14" s="56">
        <v>6.3737619062603557E-2</v>
      </c>
      <c r="D14" s="57">
        <v>6.6150393726882584E-4</v>
      </c>
      <c r="E14" s="58">
        <v>57961.023918971419</v>
      </c>
    </row>
    <row r="15" spans="1:5" s="64" customFormat="1" ht="18" customHeight="1" thickTop="1" x14ac:dyDescent="0.25">
      <c r="A15" s="184">
        <v>2018</v>
      </c>
      <c r="B15" s="178">
        <v>89345788.942528278</v>
      </c>
      <c r="C15" s="179">
        <v>1.9021342603404268E-2</v>
      </c>
      <c r="D15" s="182">
        <v>1.3120764818792541E-3</v>
      </c>
      <c r="E15" s="183">
        <v>117074.89720720053</v>
      </c>
    </row>
    <row r="16" spans="1:5" s="64" customFormat="1" ht="18" customHeight="1" x14ac:dyDescent="0.25">
      <c r="A16" s="54">
        <v>2019</v>
      </c>
      <c r="B16" s="55">
        <v>90969365.620250717</v>
      </c>
      <c r="C16" s="56">
        <v>1.8171832124811216E-2</v>
      </c>
      <c r="D16" s="57">
        <v>1.4846071915721737E-3</v>
      </c>
      <c r="E16" s="58">
        <v>134853.56983299553</v>
      </c>
    </row>
    <row r="17" spans="1:5" s="64" customFormat="1" ht="18" customHeight="1" x14ac:dyDescent="0.25">
      <c r="A17" s="54">
        <v>2020</v>
      </c>
      <c r="B17" s="55">
        <v>92545375.684714451</v>
      </c>
      <c r="C17" s="56">
        <v>1.7324624105248265E-2</v>
      </c>
      <c r="D17" s="57">
        <v>1.1226476160015597E-3</v>
      </c>
      <c r="E17" s="58">
        <v>103779.33775828779</v>
      </c>
    </row>
    <row r="18" spans="1:5" s="64" customFormat="1" ht="18" customHeight="1" x14ac:dyDescent="0.25">
      <c r="A18" s="54">
        <v>2021</v>
      </c>
      <c r="B18" s="55">
        <v>94101176.921505451</v>
      </c>
      <c r="C18" s="56">
        <v>1.6811226117783962E-2</v>
      </c>
      <c r="D18" s="57">
        <v>3.1707249804970195E-2</v>
      </c>
      <c r="E18" s="58">
        <v>2891992.398188442</v>
      </c>
    </row>
    <row r="19" spans="1:5" s="64" customFormat="1" ht="18" customHeight="1" x14ac:dyDescent="0.25">
      <c r="A19" s="54">
        <v>2022</v>
      </c>
      <c r="B19" s="55">
        <v>92094086.434407175</v>
      </c>
      <c r="C19" s="56">
        <v>-2.1329068910291071E-2</v>
      </c>
      <c r="D19" s="57">
        <v>-2.0859408056534856E-2</v>
      </c>
      <c r="E19" s="58">
        <v>-1961953.3132786453</v>
      </c>
    </row>
    <row r="20" spans="1:5" s="64" customFormat="1" ht="18" customHeight="1" x14ac:dyDescent="0.25">
      <c r="A20" s="54">
        <v>2023</v>
      </c>
      <c r="B20" s="55">
        <v>95698412.113965929</v>
      </c>
      <c r="C20" s="56">
        <v>3.9137428027215204E-2</v>
      </c>
      <c r="D20" s="57">
        <v>1.6885784210574073E-4</v>
      </c>
      <c r="E20" s="58">
        <v>16156.699177145958</v>
      </c>
    </row>
    <row r="21" spans="1:5" s="64" customFormat="1" ht="18" customHeight="1" x14ac:dyDescent="0.25">
      <c r="A21" s="54">
        <v>2024</v>
      </c>
      <c r="B21" s="55">
        <v>97316868.624679193</v>
      </c>
      <c r="C21" s="56">
        <v>1.6912051882176149E-2</v>
      </c>
      <c r="D21" s="57">
        <v>-8.7868960963799481E-5</v>
      </c>
      <c r="E21" s="58">
        <v>-8551.883575424552</v>
      </c>
    </row>
    <row r="22" spans="1:5" s="64" customFormat="1" ht="18" customHeight="1" x14ac:dyDescent="0.25">
      <c r="A22" s="54">
        <v>2025</v>
      </c>
      <c r="B22" s="55">
        <v>98960185.77212806</v>
      </c>
      <c r="C22" s="56">
        <v>1.6886251794502538E-2</v>
      </c>
      <c r="D22" s="57">
        <v>-2.918353523296835E-4</v>
      </c>
      <c r="E22" s="58">
        <v>-28888.511370316148</v>
      </c>
    </row>
    <row r="23" spans="1:5" s="64" customFormat="1" ht="18" customHeight="1" x14ac:dyDescent="0.25">
      <c r="A23" s="54">
        <v>2026</v>
      </c>
      <c r="B23" s="55">
        <v>100241837</v>
      </c>
      <c r="C23" s="56">
        <v>1.2951180496196146E-2</v>
      </c>
      <c r="D23" s="94" t="s">
        <v>246</v>
      </c>
      <c r="E23" s="95" t="s">
        <v>246</v>
      </c>
    </row>
    <row r="24" spans="1:5" ht="18" customHeight="1" x14ac:dyDescent="0.3">
      <c r="A24" s="32" t="s">
        <v>4</v>
      </c>
      <c r="B24" s="3"/>
      <c r="C24" s="3"/>
    </row>
    <row r="25" spans="1:5" ht="21.75" customHeight="1" x14ac:dyDescent="0.3">
      <c r="A25" s="37" t="s">
        <v>136</v>
      </c>
      <c r="B25" s="3"/>
      <c r="C25" s="3"/>
    </row>
    <row r="26" spans="1:5" ht="21.75" customHeight="1" x14ac:dyDescent="0.3">
      <c r="A26" s="37" t="s">
        <v>237</v>
      </c>
      <c r="B26" s="3"/>
      <c r="C26" s="3"/>
    </row>
    <row r="27" spans="1:5" ht="21.75" customHeight="1" x14ac:dyDescent="0.3">
      <c r="A27" s="37" t="s">
        <v>206</v>
      </c>
      <c r="B27" s="19"/>
      <c r="C27" s="19"/>
    </row>
    <row r="28" spans="1:5" ht="21.75" customHeight="1" x14ac:dyDescent="0.3">
      <c r="A28" s="90" t="s">
        <v>266</v>
      </c>
    </row>
    <row r="29" spans="1:5" ht="21.75" customHeight="1" x14ac:dyDescent="0.3">
      <c r="A29" s="90"/>
    </row>
    <row r="30" spans="1:5" ht="21.75" customHeight="1" x14ac:dyDescent="0.3">
      <c r="A30" s="196" t="str">
        <f>Headings!F41</f>
        <v>Page 41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5" zoomScaleNormal="75" workbookViewId="0">
      <selection activeCell="A27" sqref="A27:E27"/>
    </sheetView>
  </sheetViews>
  <sheetFormatPr defaultColWidth="10.75" defaultRowHeight="21.75" customHeight="1" x14ac:dyDescent="0.3"/>
  <cols>
    <col min="1" max="1" width="7.75" style="121" customWidth="1"/>
    <col min="2" max="3" width="15.25" style="121" customWidth="1"/>
    <col min="4" max="4" width="17.75" style="121" customWidth="1"/>
    <col min="5" max="5" width="17.75" style="122" customWidth="1"/>
    <col min="6" max="10" width="10.75" style="122"/>
    <col min="11" max="11" width="13.75" style="122" bestFit="1" customWidth="1"/>
    <col min="12" max="16384" width="10.75" style="122"/>
  </cols>
  <sheetData>
    <row r="1" spans="1:5" ht="23.25" x14ac:dyDescent="0.3">
      <c r="A1" s="203" t="s">
        <v>263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209</v>
      </c>
      <c r="C4" s="42" t="s">
        <v>207</v>
      </c>
      <c r="D4" s="136" t="s">
        <v>210</v>
      </c>
      <c r="E4" s="137" t="s">
        <v>208</v>
      </c>
    </row>
    <row r="5" spans="1:5" s="64" customFormat="1" ht="18" customHeight="1" x14ac:dyDescent="0.25">
      <c r="A5" s="49">
        <v>2009</v>
      </c>
      <c r="B5" s="50"/>
      <c r="C5" s="123"/>
      <c r="D5" s="52"/>
      <c r="E5" s="62"/>
    </row>
    <row r="6" spans="1:5" s="64" customFormat="1" ht="18" customHeight="1" x14ac:dyDescent="0.25">
      <c r="A6" s="54">
        <v>2010</v>
      </c>
      <c r="B6" s="55"/>
      <c r="C6" s="124"/>
      <c r="D6" s="67"/>
      <c r="E6" s="57"/>
    </row>
    <row r="7" spans="1:5" s="64" customFormat="1" ht="18" customHeight="1" x14ac:dyDescent="0.25">
      <c r="A7" s="54">
        <v>2011</v>
      </c>
      <c r="B7" s="55"/>
      <c r="C7" s="124"/>
      <c r="D7" s="67"/>
      <c r="E7" s="57"/>
    </row>
    <row r="8" spans="1:5" s="64" customFormat="1" ht="18" customHeight="1" x14ac:dyDescent="0.25">
      <c r="A8" s="54">
        <v>2012</v>
      </c>
      <c r="B8" s="55"/>
      <c r="C8" s="124"/>
      <c r="D8" s="67"/>
      <c r="E8" s="57"/>
    </row>
    <row r="9" spans="1:5" s="64" customFormat="1" ht="18" customHeight="1" x14ac:dyDescent="0.25">
      <c r="A9" s="54">
        <v>2013</v>
      </c>
      <c r="B9" s="55"/>
      <c r="C9" s="124"/>
      <c r="D9" s="67"/>
      <c r="E9" s="57"/>
    </row>
    <row r="10" spans="1:5" s="64" customFormat="1" ht="18" customHeight="1" x14ac:dyDescent="0.25">
      <c r="A10" s="54">
        <v>2014</v>
      </c>
      <c r="B10" s="55"/>
      <c r="C10" s="124"/>
      <c r="D10" s="67"/>
      <c r="E10" s="57"/>
    </row>
    <row r="11" spans="1:5" s="64" customFormat="1" ht="18" customHeight="1" x14ac:dyDescent="0.25">
      <c r="A11" s="54">
        <v>2015</v>
      </c>
      <c r="B11" s="55"/>
      <c r="C11" s="124"/>
      <c r="D11" s="67"/>
      <c r="E11" s="57"/>
    </row>
    <row r="12" spans="1:5" s="64" customFormat="1" ht="18" customHeight="1" thickBot="1" x14ac:dyDescent="0.3">
      <c r="A12" s="59">
        <v>2016</v>
      </c>
      <c r="B12" s="81"/>
      <c r="C12" s="135"/>
      <c r="D12" s="60"/>
      <c r="E12" s="86"/>
    </row>
    <row r="13" spans="1:5" s="64" customFormat="1" ht="18" customHeight="1" thickTop="1" x14ac:dyDescent="0.25">
      <c r="A13" s="54">
        <v>2017</v>
      </c>
      <c r="B13" s="74">
        <v>2.2455655768266811</v>
      </c>
      <c r="C13" s="127"/>
      <c r="D13" s="55"/>
      <c r="E13" s="87"/>
    </row>
    <row r="14" spans="1:5" s="64" customFormat="1" ht="18" x14ac:dyDescent="0.25">
      <c r="A14" s="54">
        <v>2018</v>
      </c>
      <c r="B14" s="74">
        <v>2.1621968844933548</v>
      </c>
      <c r="C14" s="193"/>
      <c r="D14" s="55"/>
      <c r="E14" s="87"/>
    </row>
    <row r="15" spans="1:5" s="64" customFormat="1" ht="36" x14ac:dyDescent="0.25">
      <c r="A15" s="143">
        <v>2019</v>
      </c>
      <c r="B15" s="144">
        <v>2.1216759645085665</v>
      </c>
      <c r="C15" s="145" t="s">
        <v>213</v>
      </c>
      <c r="D15" s="146">
        <v>126619265.7958539</v>
      </c>
      <c r="E15" s="147">
        <v>268645.05288278486</v>
      </c>
    </row>
    <row r="16" spans="1:5" s="64" customFormat="1" ht="18" x14ac:dyDescent="0.25">
      <c r="A16" s="143">
        <v>2020</v>
      </c>
      <c r="B16" s="144">
        <v>2.1104325891110749</v>
      </c>
      <c r="C16" s="145" t="s">
        <v>261</v>
      </c>
      <c r="D16" s="146">
        <v>1852222339.6039641</v>
      </c>
      <c r="E16" s="147">
        <v>3908990.3877797667</v>
      </c>
    </row>
    <row r="17" spans="1:5" s="64" customFormat="1" ht="54" customHeight="1" x14ac:dyDescent="0.25">
      <c r="A17" s="143">
        <v>2021</v>
      </c>
      <c r="B17" s="144">
        <v>2.1737764204435406</v>
      </c>
      <c r="C17" s="148" t="s">
        <v>262</v>
      </c>
      <c r="D17" s="146">
        <v>4112826316.1560302</v>
      </c>
      <c r="E17" s="147">
        <v>8940364.86743965</v>
      </c>
    </row>
    <row r="18" spans="1:5" s="64" customFormat="1" ht="18" customHeight="1" x14ac:dyDescent="0.25">
      <c r="A18" s="54">
        <v>2022</v>
      </c>
      <c r="B18" s="74">
        <v>2.25</v>
      </c>
      <c r="C18" s="125"/>
      <c r="D18" s="55"/>
      <c r="E18" s="87"/>
    </row>
    <row r="19" spans="1:5" s="64" customFormat="1" ht="18" customHeight="1" x14ac:dyDescent="0.3">
      <c r="A19" s="54">
        <v>2023</v>
      </c>
      <c r="B19" s="74">
        <v>2.24563399857673</v>
      </c>
      <c r="C19" s="125"/>
      <c r="D19" s="55"/>
      <c r="E19" s="126"/>
    </row>
    <row r="20" spans="1:5" s="64" customFormat="1" ht="18" customHeight="1" x14ac:dyDescent="0.25">
      <c r="A20" s="54">
        <v>2024</v>
      </c>
      <c r="B20" s="74">
        <v>2.1999090536931618</v>
      </c>
      <c r="C20" s="125"/>
      <c r="D20" s="55"/>
      <c r="E20" s="87"/>
    </row>
    <row r="21" spans="1:5" ht="18" customHeight="1" x14ac:dyDescent="0.3">
      <c r="A21" s="54">
        <v>2025</v>
      </c>
      <c r="B21" s="74">
        <v>2.1543104012790928</v>
      </c>
      <c r="C21" s="125"/>
      <c r="D21" s="55"/>
      <c r="E21" s="126"/>
    </row>
    <row r="22" spans="1:5" ht="21.75" customHeight="1" x14ac:dyDescent="0.3">
      <c r="A22" s="54">
        <v>2026</v>
      </c>
      <c r="B22" s="74">
        <v>2.1023858956787285</v>
      </c>
      <c r="C22" s="125"/>
      <c r="D22" s="55"/>
      <c r="E22" s="126"/>
    </row>
    <row r="23" spans="1:5" ht="21.75" customHeight="1" x14ac:dyDescent="0.3">
      <c r="A23" s="37"/>
      <c r="B23" s="3"/>
      <c r="C23" s="3"/>
      <c r="D23" s="3"/>
    </row>
    <row r="24" spans="1:5" ht="21.75" customHeight="1" x14ac:dyDescent="0.3">
      <c r="A24" s="64"/>
      <c r="B24" s="122"/>
      <c r="C24" s="122"/>
      <c r="D24" s="122"/>
    </row>
    <row r="25" spans="1:5" ht="21.75" customHeight="1" x14ac:dyDescent="0.3">
      <c r="A25" s="109"/>
    </row>
    <row r="26" spans="1:5" ht="21.75" customHeight="1" x14ac:dyDescent="0.3">
      <c r="A26" s="122"/>
      <c r="B26" s="122"/>
      <c r="C26" s="122"/>
      <c r="D26" s="122"/>
    </row>
    <row r="27" spans="1:5" ht="21.75" customHeight="1" x14ac:dyDescent="0.3">
      <c r="A27" s="196" t="str">
        <f>Headings!F42</f>
        <v>Page 42</v>
      </c>
      <c r="B27" s="204"/>
      <c r="C27" s="204"/>
      <c r="D27" s="204"/>
      <c r="E27" s="204"/>
    </row>
    <row r="28" spans="1:5" ht="21.75" customHeight="1" x14ac:dyDescent="0.3">
      <c r="E28" s="194"/>
    </row>
    <row r="29" spans="1:5" ht="21.75" customHeight="1" x14ac:dyDescent="0.3">
      <c r="B29" s="7"/>
      <c r="C29" s="7"/>
    </row>
    <row r="31" spans="1:5" ht="21.75" customHeight="1" x14ac:dyDescent="0.3">
      <c r="A31" s="6"/>
      <c r="B31" s="6"/>
      <c r="C31" s="6"/>
    </row>
    <row r="32" spans="1:5" ht="21.75" customHeight="1" x14ac:dyDescent="0.3">
      <c r="A32" s="6"/>
      <c r="B32" s="6"/>
      <c r="C32" s="6"/>
    </row>
    <row r="33" spans="1:3" ht="21.75" customHeight="1" x14ac:dyDescent="0.3">
      <c r="A33" s="6"/>
      <c r="B33" s="6"/>
      <c r="C33" s="6"/>
    </row>
    <row r="34" spans="1:3" ht="21.75" customHeight="1" x14ac:dyDescent="0.3">
      <c r="A34" s="6"/>
      <c r="B34" s="6"/>
      <c r="C34" s="6"/>
    </row>
  </sheetData>
  <mergeCells count="3">
    <mergeCell ref="A1:E1"/>
    <mergeCell ref="A2:E2"/>
    <mergeCell ref="A27:E27"/>
  </mergeCells>
  <pageMargins left="0.75" right="0.75" top="1" bottom="1" header="0.5" footer="0.5"/>
  <pageSetup scale="95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Headings!E43</f>
        <v>March 2017 Flood District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4" customFormat="1" ht="18" customHeight="1" x14ac:dyDescent="0.25">
      <c r="A9" s="54">
        <v>2011</v>
      </c>
      <c r="B9" s="55">
        <v>36070313</v>
      </c>
      <c r="C9" s="56" t="s">
        <v>93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36896149</v>
      </c>
      <c r="C10" s="56">
        <v>2.2895171439183182E-2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41346031</v>
      </c>
      <c r="C11" s="57">
        <v>0.12060559490910561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52104009</v>
      </c>
      <c r="C12" s="57">
        <v>0.26019372935699692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53571768</v>
      </c>
      <c r="C13" s="57">
        <v>2.8169790159525032E-2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55124711</v>
      </c>
      <c r="C14" s="57">
        <v>2.8988085664822583E-2</v>
      </c>
      <c r="D14" s="57">
        <v>0</v>
      </c>
      <c r="E14" s="58">
        <v>0</v>
      </c>
    </row>
    <row r="15" spans="1:5" s="64" customFormat="1" ht="18" customHeight="1" thickBot="1" x14ac:dyDescent="0.3">
      <c r="A15" s="59">
        <v>2017</v>
      </c>
      <c r="B15" s="60">
        <v>55124711</v>
      </c>
      <c r="C15" s="66">
        <v>0</v>
      </c>
      <c r="D15" s="57">
        <v>-2.4630541068288103E-2</v>
      </c>
      <c r="E15" s="58">
        <v>-1392038.109999992</v>
      </c>
    </row>
    <row r="16" spans="1:5" s="64" customFormat="1" ht="18" customHeight="1" thickTop="1" x14ac:dyDescent="0.25">
      <c r="A16" s="54">
        <v>2018</v>
      </c>
      <c r="B16" s="55">
        <v>56634515.109999999</v>
      </c>
      <c r="C16" s="57">
        <v>2.7388880279118455E-2</v>
      </c>
      <c r="D16" s="182">
        <v>-2.1836108862539727E-2</v>
      </c>
      <c r="E16" s="183">
        <v>-1264284.4910999909</v>
      </c>
    </row>
    <row r="17" spans="1:5" s="64" customFormat="1" ht="18" customHeight="1" x14ac:dyDescent="0.25">
      <c r="A17" s="54">
        <v>2019</v>
      </c>
      <c r="B17" s="55">
        <v>58056775.261100009</v>
      </c>
      <c r="C17" s="57">
        <v>2.5112957148791359E-2</v>
      </c>
      <c r="D17" s="57">
        <v>-2.0683687525759331E-2</v>
      </c>
      <c r="E17" s="58">
        <v>-1226190.3360109851</v>
      </c>
    </row>
    <row r="18" spans="1:5" s="64" customFormat="1" ht="18" customHeight="1" x14ac:dyDescent="0.25">
      <c r="A18" s="54">
        <v>2020</v>
      </c>
      <c r="B18" s="55">
        <v>59418124.013711013</v>
      </c>
      <c r="C18" s="57">
        <v>2.3448576785199959E-2</v>
      </c>
      <c r="D18" s="57">
        <v>-2.051000489761079E-2</v>
      </c>
      <c r="E18" s="58">
        <v>-1244184.2393710911</v>
      </c>
    </row>
    <row r="19" spans="1:5" s="64" customFormat="1" ht="18" customHeight="1" x14ac:dyDescent="0.25">
      <c r="A19" s="54">
        <v>2021</v>
      </c>
      <c r="B19" s="55">
        <v>60773764.253848128</v>
      </c>
      <c r="C19" s="57">
        <v>2.2815264915201583E-2</v>
      </c>
      <c r="D19" s="57">
        <v>-2.0408684217217421E-2</v>
      </c>
      <c r="E19" s="58">
        <v>-1266153.0817647949</v>
      </c>
    </row>
    <row r="20" spans="1:5" s="64" customFormat="1" ht="18" customHeight="1" x14ac:dyDescent="0.25">
      <c r="A20" s="54">
        <v>2022</v>
      </c>
      <c r="B20" s="55">
        <v>62145505.896386608</v>
      </c>
      <c r="C20" s="57">
        <v>2.2571279883352391E-2</v>
      </c>
      <c r="D20" s="57">
        <v>-2.0400945587147334E-2</v>
      </c>
      <c r="E20" s="58">
        <v>-1294230.6125824451</v>
      </c>
    </row>
    <row r="21" spans="1:5" s="64" customFormat="1" ht="18" customHeight="1" x14ac:dyDescent="0.25">
      <c r="A21" s="54">
        <v>2023</v>
      </c>
      <c r="B21" s="55">
        <v>63524755.955350474</v>
      </c>
      <c r="C21" s="57">
        <v>2.2193882551434285E-2</v>
      </c>
      <c r="D21" s="57">
        <v>-2.0493043697436986E-2</v>
      </c>
      <c r="E21" s="58">
        <v>-1329051.9187082723</v>
      </c>
    </row>
    <row r="22" spans="1:5" s="64" customFormat="1" ht="18" customHeight="1" x14ac:dyDescent="0.25">
      <c r="A22" s="54">
        <v>2024</v>
      </c>
      <c r="B22" s="55">
        <v>64924695.51490397</v>
      </c>
      <c r="C22" s="57">
        <v>2.2037700712104646E-2</v>
      </c>
      <c r="D22" s="57">
        <v>-2.0483309136286487E-2</v>
      </c>
      <c r="E22" s="58">
        <v>-1357682.4378953651</v>
      </c>
    </row>
    <row r="23" spans="1:5" ht="18" customHeight="1" x14ac:dyDescent="0.3">
      <c r="A23" s="54">
        <v>2025</v>
      </c>
      <c r="B23" s="55">
        <v>66344022.47005301</v>
      </c>
      <c r="C23" s="57">
        <v>2.1861126092200589E-2</v>
      </c>
      <c r="D23" s="57">
        <v>-2.0462995076754864E-2</v>
      </c>
      <c r="E23" s="58">
        <v>-1385958.2622743174</v>
      </c>
    </row>
    <row r="24" spans="1:5" s="172" customFormat="1" ht="18" customHeight="1" x14ac:dyDescent="0.3">
      <c r="A24" s="54">
        <v>2026</v>
      </c>
      <c r="B24" s="55">
        <v>67783612.694753543</v>
      </c>
      <c r="C24" s="57">
        <v>2.1698868580818154E-2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Headings!F43</f>
        <v>Page 43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157" customWidth="1"/>
    <col min="2" max="2" width="20.75" style="157" customWidth="1"/>
    <col min="3" max="3" width="10.75" style="157" customWidth="1"/>
    <col min="4" max="5" width="17.75" style="158" customWidth="1"/>
    <col min="6" max="16384" width="10.75" style="158"/>
  </cols>
  <sheetData>
    <row r="1" spans="1:5" ht="23.25" x14ac:dyDescent="0.3">
      <c r="A1" s="203" t="str">
        <f>Headings!E44</f>
        <v>March 2017 Marine Levy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5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5" s="64" customFormat="1" ht="18" customHeight="1" x14ac:dyDescent="0.25">
      <c r="A8" s="54">
        <v>2010</v>
      </c>
      <c r="B8" s="55" t="s">
        <v>93</v>
      </c>
      <c r="C8" s="56" t="s">
        <v>93</v>
      </c>
      <c r="D8" s="57" t="s">
        <v>93</v>
      </c>
      <c r="E8" s="58" t="s">
        <v>93</v>
      </c>
    </row>
    <row r="9" spans="1:5" s="64" customFormat="1" ht="18" customHeight="1" x14ac:dyDescent="0.25">
      <c r="A9" s="54">
        <v>2011</v>
      </c>
      <c r="B9" s="55">
        <v>1183252</v>
      </c>
      <c r="C9" s="56" t="s">
        <v>93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1183252</v>
      </c>
      <c r="C10" s="56">
        <v>0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1183252</v>
      </c>
      <c r="C11" s="57">
        <v>0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1183252</v>
      </c>
      <c r="C12" s="57">
        <v>0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1183252</v>
      </c>
      <c r="C13" s="57">
        <v>0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1183252</v>
      </c>
      <c r="C14" s="57">
        <v>0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5769754</v>
      </c>
      <c r="C15" s="57">
        <v>3.8761836024785925</v>
      </c>
      <c r="D15" s="57">
        <v>4.6237183932047454E-3</v>
      </c>
      <c r="E15" s="58">
        <v>26554.935151973739</v>
      </c>
    </row>
    <row r="16" spans="1:5" s="64" customFormat="1" ht="18" customHeight="1" thickTop="1" x14ac:dyDescent="0.25">
      <c r="A16" s="184">
        <v>2018</v>
      </c>
      <c r="B16" s="178">
        <v>5924888.54</v>
      </c>
      <c r="C16" s="182">
        <v>2.688754841194263E-2</v>
      </c>
      <c r="D16" s="182">
        <v>7.0103660478397778E-3</v>
      </c>
      <c r="E16" s="183">
        <v>41246.484503494576</v>
      </c>
    </row>
    <row r="17" spans="1:5" s="64" customFormat="1" ht="18" customHeight="1" x14ac:dyDescent="0.25">
      <c r="A17" s="54">
        <v>2019</v>
      </c>
      <c r="B17" s="55">
        <v>6073680.425400001</v>
      </c>
      <c r="C17" s="57">
        <v>2.5113026919490578E-2</v>
      </c>
      <c r="D17" s="57">
        <v>8.1967938924745187E-3</v>
      </c>
      <c r="E17" s="58">
        <v>49379.949348529801</v>
      </c>
    </row>
    <row r="18" spans="1:5" s="64" customFormat="1" ht="18" customHeight="1" x14ac:dyDescent="0.25">
      <c r="A18" s="54">
        <v>2020</v>
      </c>
      <c r="B18" s="55">
        <v>6216099.2296540001</v>
      </c>
      <c r="C18" s="57">
        <v>2.344851791319269E-2</v>
      </c>
      <c r="D18" s="57">
        <v>8.3755394325923938E-3</v>
      </c>
      <c r="E18" s="58">
        <v>51630.748842014</v>
      </c>
    </row>
    <row r="19" spans="1:5" s="64" customFormat="1" ht="18" customHeight="1" x14ac:dyDescent="0.25">
      <c r="A19" s="54">
        <v>2021</v>
      </c>
      <c r="B19" s="55">
        <v>6357921.2219505394</v>
      </c>
      <c r="C19" s="57">
        <v>2.281527161277852E-2</v>
      </c>
      <c r="D19" s="57">
        <v>8.4798785186985803E-3</v>
      </c>
      <c r="E19" s="58">
        <v>53461.056330433115</v>
      </c>
    </row>
    <row r="20" spans="1:5" s="64" customFormat="1" ht="18" customHeight="1" x14ac:dyDescent="0.25">
      <c r="A20" s="54">
        <v>2022</v>
      </c>
      <c r="B20" s="55">
        <v>6501427.434170045</v>
      </c>
      <c r="C20" s="57">
        <v>2.2571247300777308E-2</v>
      </c>
      <c r="D20" s="57">
        <v>8.4878453283774302E-3</v>
      </c>
      <c r="E20" s="58">
        <v>54718.666893736459</v>
      </c>
    </row>
    <row r="21" spans="1:5" s="64" customFormat="1" ht="18" customHeight="1" x14ac:dyDescent="0.25">
      <c r="A21" s="54">
        <v>2023</v>
      </c>
      <c r="B21" s="55">
        <v>6645719.7085117456</v>
      </c>
      <c r="C21" s="57">
        <v>2.2193937531830743E-2</v>
      </c>
      <c r="D21" s="57">
        <v>8.3930875852107345E-3</v>
      </c>
      <c r="E21" s="58">
        <v>55313.853562673554</v>
      </c>
    </row>
    <row r="22" spans="1:5" s="64" customFormat="1" ht="18" customHeight="1" x14ac:dyDescent="0.25">
      <c r="A22" s="54">
        <v>2024</v>
      </c>
      <c r="B22" s="55">
        <v>6792175.9055968625</v>
      </c>
      <c r="C22" s="57">
        <v>2.20376728945606E-2</v>
      </c>
      <c r="D22" s="57">
        <v>8.4031407002436165E-3</v>
      </c>
      <c r="E22" s="58">
        <v>56599.992098299786</v>
      </c>
    </row>
    <row r="23" spans="1:5" ht="18" customHeight="1" x14ac:dyDescent="0.3">
      <c r="A23" s="54">
        <v>2025</v>
      </c>
      <c r="B23" s="55">
        <v>6940660.6646528309</v>
      </c>
      <c r="C23" s="57">
        <v>2.1861147461392338E-2</v>
      </c>
      <c r="D23" s="57">
        <v>8.4240421395429532E-3</v>
      </c>
      <c r="E23" s="58">
        <v>57979.992019283585</v>
      </c>
    </row>
    <row r="24" spans="1:5" s="172" customFormat="1" ht="18" customHeight="1" x14ac:dyDescent="0.3">
      <c r="A24" s="54">
        <v>2026</v>
      </c>
      <c r="B24" s="55">
        <v>7091265.2712993603</v>
      </c>
      <c r="C24" s="57">
        <v>2.1698886305380638E-2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58"/>
      <c r="C28" s="158"/>
    </row>
    <row r="29" spans="1:5" ht="21.75" customHeight="1" x14ac:dyDescent="0.3">
      <c r="A29" s="3"/>
      <c r="B29" s="158"/>
      <c r="C29" s="158"/>
    </row>
    <row r="30" spans="1:5" ht="21.75" customHeight="1" x14ac:dyDescent="0.3">
      <c r="A30" s="196" t="str">
        <f>Headings!F44</f>
        <v>Page 44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7" ht="23.25" x14ac:dyDescent="0.3">
      <c r="A1" s="203" t="str">
        <f>Headings!E45</f>
        <v>March 2017 Transit Property Tax Forecast</v>
      </c>
      <c r="B1" s="204"/>
      <c r="C1" s="204"/>
      <c r="D1" s="204"/>
      <c r="E1" s="204"/>
    </row>
    <row r="2" spans="1:7" ht="21.75" customHeight="1" x14ac:dyDescent="0.3">
      <c r="A2" s="203" t="s">
        <v>99</v>
      </c>
      <c r="B2" s="204"/>
      <c r="C2" s="204"/>
      <c r="D2" s="204"/>
      <c r="E2" s="204"/>
    </row>
    <row r="4" spans="1:7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7" s="64" customFormat="1" ht="18" customHeight="1" x14ac:dyDescent="0.25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7" s="64" customFormat="1" ht="18" customHeight="1" x14ac:dyDescent="0.25">
      <c r="A6" s="54">
        <v>2008</v>
      </c>
      <c r="B6" s="55" t="s">
        <v>93</v>
      </c>
      <c r="C6" s="56" t="s">
        <v>93</v>
      </c>
      <c r="D6" s="57" t="s">
        <v>93</v>
      </c>
      <c r="E6" s="58" t="s">
        <v>93</v>
      </c>
    </row>
    <row r="7" spans="1:7" s="64" customFormat="1" ht="18" customHeight="1" x14ac:dyDescent="0.25">
      <c r="A7" s="54">
        <v>2009</v>
      </c>
      <c r="B7" s="55" t="s">
        <v>93</v>
      </c>
      <c r="C7" s="56" t="s">
        <v>93</v>
      </c>
      <c r="D7" s="57" t="s">
        <v>93</v>
      </c>
      <c r="E7" s="58" t="s">
        <v>93</v>
      </c>
    </row>
    <row r="8" spans="1:7" s="64" customFormat="1" ht="18" customHeight="1" x14ac:dyDescent="0.25">
      <c r="A8" s="54">
        <v>2010</v>
      </c>
      <c r="B8" s="55">
        <v>22122922</v>
      </c>
      <c r="C8" s="56" t="s">
        <v>93</v>
      </c>
      <c r="D8" s="57">
        <v>0</v>
      </c>
      <c r="E8" s="58">
        <v>0</v>
      </c>
    </row>
    <row r="9" spans="1:7" s="64" customFormat="1" ht="18" customHeight="1" x14ac:dyDescent="0.25">
      <c r="A9" s="54">
        <v>2011</v>
      </c>
      <c r="B9" s="55">
        <v>22623470</v>
      </c>
      <c r="C9" s="56">
        <v>2.2625763450234926E-2</v>
      </c>
      <c r="D9" s="57">
        <v>0</v>
      </c>
      <c r="E9" s="58">
        <v>0</v>
      </c>
    </row>
    <row r="10" spans="1:7" s="64" customFormat="1" ht="18" customHeight="1" x14ac:dyDescent="0.25">
      <c r="A10" s="54">
        <v>2012</v>
      </c>
      <c r="B10" s="55">
        <v>23823382</v>
      </c>
      <c r="C10" s="56">
        <v>5.3038371213611324E-2</v>
      </c>
      <c r="D10" s="57">
        <v>0</v>
      </c>
      <c r="E10" s="58">
        <v>0</v>
      </c>
    </row>
    <row r="11" spans="1:7" s="64" customFormat="1" ht="18" customHeight="1" x14ac:dyDescent="0.25">
      <c r="A11" s="54">
        <v>2013</v>
      </c>
      <c r="B11" s="55">
        <v>23473405</v>
      </c>
      <c r="C11" s="57">
        <v>-1.4690483492226236E-2</v>
      </c>
      <c r="D11" s="57">
        <v>0</v>
      </c>
      <c r="E11" s="58">
        <v>0</v>
      </c>
    </row>
    <row r="12" spans="1:7" s="64" customFormat="1" ht="18" customHeight="1" x14ac:dyDescent="0.25">
      <c r="A12" s="54">
        <v>2014</v>
      </c>
      <c r="B12" s="55">
        <v>25426081.857224997</v>
      </c>
      <c r="C12" s="57">
        <v>8.3186774872456626E-2</v>
      </c>
      <c r="D12" s="57">
        <v>0</v>
      </c>
      <c r="E12" s="58">
        <v>0</v>
      </c>
      <c r="F12" s="69"/>
      <c r="G12" s="89"/>
    </row>
    <row r="13" spans="1:7" s="64" customFormat="1" ht="18" customHeight="1" x14ac:dyDescent="0.25">
      <c r="A13" s="54">
        <v>2015</v>
      </c>
      <c r="B13" s="55">
        <v>26253065</v>
      </c>
      <c r="C13" s="57">
        <v>3.2524993328455265E-2</v>
      </c>
      <c r="D13" s="57">
        <v>0</v>
      </c>
      <c r="E13" s="58">
        <v>0</v>
      </c>
    </row>
    <row r="14" spans="1:7" s="64" customFormat="1" ht="18" customHeight="1" x14ac:dyDescent="0.25">
      <c r="A14" s="54">
        <v>2016</v>
      </c>
      <c r="B14" s="55">
        <v>26951390</v>
      </c>
      <c r="C14" s="57">
        <v>2.6599751305228514E-2</v>
      </c>
      <c r="D14" s="57">
        <v>0</v>
      </c>
      <c r="E14" s="58">
        <v>0</v>
      </c>
    </row>
    <row r="15" spans="1:7" s="64" customFormat="1" ht="18" customHeight="1" thickBot="1" x14ac:dyDescent="0.3">
      <c r="A15" s="54">
        <v>2017</v>
      </c>
      <c r="B15" s="55">
        <v>23315897</v>
      </c>
      <c r="C15" s="57">
        <v>-0.13489074218435482</v>
      </c>
      <c r="D15" s="57">
        <v>1.035133697294266E-2</v>
      </c>
      <c r="E15" s="58">
        <v>238878</v>
      </c>
    </row>
    <row r="16" spans="1:7" s="64" customFormat="1" ht="18" customHeight="1" thickTop="1" x14ac:dyDescent="0.25">
      <c r="A16" s="184">
        <v>2018</v>
      </c>
      <c r="B16" s="178">
        <v>23628518.532018565</v>
      </c>
      <c r="C16" s="182">
        <v>1.3408085136873193E-2</v>
      </c>
      <c r="D16" s="182">
        <v>5.4881328734923684E-4</v>
      </c>
      <c r="E16" s="183">
        <v>12960.532018564641</v>
      </c>
    </row>
    <row r="17" spans="1:5" s="64" customFormat="1" ht="18" customHeight="1" x14ac:dyDescent="0.25">
      <c r="A17" s="54">
        <v>2019</v>
      </c>
      <c r="B17" s="55">
        <v>29230449.518266972</v>
      </c>
      <c r="C17" s="57">
        <v>0.23708346245480172</v>
      </c>
      <c r="D17" s="57">
        <v>8.1139650834685106E-3</v>
      </c>
      <c r="E17" s="58">
        <v>235265.90740727633</v>
      </c>
    </row>
    <row r="18" spans="1:5" s="64" customFormat="1" ht="18" customHeight="1" x14ac:dyDescent="0.25">
      <c r="A18" s="54">
        <v>2020</v>
      </c>
      <c r="B18" s="55">
        <v>29917907.266989451</v>
      </c>
      <c r="C18" s="57">
        <v>2.3518548638564951E-2</v>
      </c>
      <c r="D18" s="57">
        <v>8.276503077273567E-3</v>
      </c>
      <c r="E18" s="58">
        <v>245583.08242341876</v>
      </c>
    </row>
    <row r="19" spans="1:5" s="64" customFormat="1" ht="18" customHeight="1" x14ac:dyDescent="0.25">
      <c r="A19" s="54">
        <v>2021</v>
      </c>
      <c r="B19" s="55">
        <v>30602977.093717068</v>
      </c>
      <c r="C19" s="57">
        <v>2.2898320414392881E-2</v>
      </c>
      <c r="D19" s="57">
        <v>8.3640780581411001E-3</v>
      </c>
      <c r="E19" s="58">
        <v>253842.53048390895</v>
      </c>
    </row>
    <row r="20" spans="1:5" s="64" customFormat="1" ht="18" customHeight="1" x14ac:dyDescent="0.25">
      <c r="A20" s="54">
        <v>2022</v>
      </c>
      <c r="B20" s="55">
        <v>31297142.0282689</v>
      </c>
      <c r="C20" s="57">
        <v>2.2682921744052953E-2</v>
      </c>
      <c r="D20" s="57">
        <v>8.3655632386321344E-3</v>
      </c>
      <c r="E20" s="58">
        <v>259646.13466671109</v>
      </c>
    </row>
    <row r="21" spans="1:5" s="64" customFormat="1" ht="18" customHeight="1" x14ac:dyDescent="0.25">
      <c r="A21" s="54">
        <v>2023</v>
      </c>
      <c r="B21" s="55">
        <v>31995122.619831957</v>
      </c>
      <c r="C21" s="57">
        <v>2.2301735760172914E-2</v>
      </c>
      <c r="D21" s="57">
        <v>8.2609766214438718E-3</v>
      </c>
      <c r="E21" s="58">
        <v>262145.3830816038</v>
      </c>
    </row>
    <row r="22" spans="1:5" s="64" customFormat="1" ht="18" customHeight="1" x14ac:dyDescent="0.25">
      <c r="A22" s="54">
        <v>2024</v>
      </c>
      <c r="B22" s="55">
        <v>32703444.565456979</v>
      </c>
      <c r="C22" s="57">
        <v>2.2138435099666509E-2</v>
      </c>
      <c r="D22" s="57">
        <v>8.2515492061476792E-3</v>
      </c>
      <c r="E22" s="58">
        <v>267645.59127616882</v>
      </c>
    </row>
    <row r="23" spans="1:5" ht="18" customHeight="1" x14ac:dyDescent="0.3">
      <c r="A23" s="54">
        <v>2025</v>
      </c>
      <c r="B23" s="55">
        <v>33421994.341071803</v>
      </c>
      <c r="C23" s="57">
        <v>2.1971684792304602E-2</v>
      </c>
      <c r="D23" s="57">
        <v>8.2607362664561812E-3</v>
      </c>
      <c r="E23" s="58">
        <v>273828.25773116201</v>
      </c>
    </row>
    <row r="24" spans="1:5" s="172" customFormat="1" ht="18" customHeight="1" x14ac:dyDescent="0.3">
      <c r="A24" s="54">
        <v>2026</v>
      </c>
      <c r="B24" s="55">
        <v>34150948.254594341</v>
      </c>
      <c r="C24" s="57">
        <v>2.1810604899383135E-2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136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Headings!F45</f>
        <v>Page 45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+Headings!E46</f>
        <v>March 2017 UTGO Bond Property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s="24" customFormat="1" ht="66" customHeight="1" x14ac:dyDescent="0.3">
      <c r="A4" s="23" t="s">
        <v>125</v>
      </c>
      <c r="B4" s="41" t="s">
        <v>95</v>
      </c>
      <c r="C4" s="41" t="s">
        <v>39</v>
      </c>
      <c r="D4" s="23" t="str">
        <f>Headings!E50</f>
        <v>% Change from August 2016 Forecast</v>
      </c>
      <c r="E4" s="42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44200000</v>
      </c>
      <c r="C5" s="97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40000000</v>
      </c>
      <c r="C6" s="67">
        <v>-9.5022624434389136E-2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39300000</v>
      </c>
      <c r="C7" s="67">
        <v>-1.749999999999996E-2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25050000</v>
      </c>
      <c r="C8" s="67">
        <v>-0.36259541984732824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23500000</v>
      </c>
      <c r="C9" s="67">
        <v>-6.187624750498999E-2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22460000</v>
      </c>
      <c r="C10" s="67">
        <v>-4.4255319148936212E-2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21040000</v>
      </c>
      <c r="C11" s="67">
        <v>-6.3223508459483546E-2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19630000</v>
      </c>
      <c r="C12" s="67">
        <v>-6.7015209125475317E-2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11620000</v>
      </c>
      <c r="C13" s="67">
        <v>-0.40804890473764643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16820000</v>
      </c>
      <c r="C14" s="67">
        <v>0.44750430292598975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16880000</v>
      </c>
      <c r="C15" s="67">
        <v>3.5671819262781401E-3</v>
      </c>
      <c r="D15" s="57">
        <v>0</v>
      </c>
      <c r="E15" s="58">
        <v>0</v>
      </c>
    </row>
    <row r="16" spans="1:5" s="64" customFormat="1" ht="18" customHeight="1" thickTop="1" x14ac:dyDescent="0.25">
      <c r="A16" s="184">
        <v>2018</v>
      </c>
      <c r="B16" s="178">
        <v>17300000</v>
      </c>
      <c r="C16" s="177">
        <v>2.4881516587677677E-2</v>
      </c>
      <c r="D16" s="182">
        <v>0</v>
      </c>
      <c r="E16" s="183">
        <v>0</v>
      </c>
    </row>
    <row r="17" spans="1:5" s="64" customFormat="1" ht="18" customHeight="1" x14ac:dyDescent="0.25">
      <c r="A17" s="54">
        <v>2019</v>
      </c>
      <c r="B17" s="55">
        <v>16370000</v>
      </c>
      <c r="C17" s="67">
        <v>-5.3757225433526012E-2</v>
      </c>
      <c r="D17" s="57">
        <v>0</v>
      </c>
      <c r="E17" s="58">
        <v>0</v>
      </c>
    </row>
    <row r="18" spans="1:5" s="64" customFormat="1" ht="18" customHeight="1" x14ac:dyDescent="0.25">
      <c r="A18" s="54">
        <v>2020</v>
      </c>
      <c r="B18" s="55">
        <v>15230000</v>
      </c>
      <c r="C18" s="67">
        <v>-6.9639584605986515E-2</v>
      </c>
      <c r="D18" s="57">
        <v>0</v>
      </c>
      <c r="E18" s="58">
        <v>0</v>
      </c>
    </row>
    <row r="19" spans="1:5" s="64" customFormat="1" ht="18" customHeight="1" x14ac:dyDescent="0.25">
      <c r="A19" s="54">
        <v>2021</v>
      </c>
      <c r="B19" s="55">
        <v>13950000</v>
      </c>
      <c r="C19" s="67">
        <v>-8.4044648719632353E-2</v>
      </c>
      <c r="D19" s="57">
        <v>0</v>
      </c>
      <c r="E19" s="58">
        <v>0</v>
      </c>
    </row>
    <row r="20" spans="1:5" s="64" customFormat="1" ht="18" customHeight="1" x14ac:dyDescent="0.25">
      <c r="A20" s="54">
        <v>2022</v>
      </c>
      <c r="B20" s="55">
        <v>14270000</v>
      </c>
      <c r="C20" s="67">
        <v>2.2939068100358506E-2</v>
      </c>
      <c r="D20" s="57">
        <v>0</v>
      </c>
      <c r="E20" s="58">
        <v>0</v>
      </c>
    </row>
    <row r="21" spans="1:5" s="64" customFormat="1" ht="18" customHeight="1" x14ac:dyDescent="0.25">
      <c r="A21" s="54">
        <v>2023</v>
      </c>
      <c r="B21" s="55">
        <v>14610000</v>
      </c>
      <c r="C21" s="67">
        <v>2.3826208829712758E-2</v>
      </c>
      <c r="D21" s="57">
        <v>0</v>
      </c>
      <c r="E21" s="58">
        <v>0</v>
      </c>
    </row>
    <row r="22" spans="1:5" s="64" customFormat="1" ht="18" customHeight="1" x14ac:dyDescent="0.25">
      <c r="A22" s="54">
        <v>2024</v>
      </c>
      <c r="B22" s="107" t="s">
        <v>93</v>
      </c>
      <c r="C22" s="108" t="s">
        <v>93</v>
      </c>
      <c r="D22" s="94" t="s">
        <v>93</v>
      </c>
      <c r="E22" s="95" t="s">
        <v>93</v>
      </c>
    </row>
    <row r="23" spans="1:5" ht="18" customHeight="1" x14ac:dyDescent="0.3">
      <c r="A23" s="54">
        <v>2025</v>
      </c>
      <c r="B23" s="107" t="s">
        <v>93</v>
      </c>
      <c r="C23" s="108" t="s">
        <v>93</v>
      </c>
      <c r="D23" s="94" t="s">
        <v>93</v>
      </c>
      <c r="E23" s="95" t="s">
        <v>93</v>
      </c>
    </row>
    <row r="24" spans="1:5" s="172" customFormat="1" ht="18" customHeight="1" x14ac:dyDescent="0.3">
      <c r="A24" s="54">
        <v>2026</v>
      </c>
      <c r="B24" s="107" t="s">
        <v>93</v>
      </c>
      <c r="C24" s="108" t="s">
        <v>93</v>
      </c>
      <c r="D24" s="94" t="s">
        <v>93</v>
      </c>
      <c r="E24" s="95" t="s">
        <v>93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7" t="s">
        <v>147</v>
      </c>
      <c r="B26" s="3"/>
      <c r="C26" s="3"/>
    </row>
    <row r="27" spans="1:5" ht="21.75" customHeight="1" x14ac:dyDescent="0.3">
      <c r="A27" s="37"/>
      <c r="B27" s="3"/>
      <c r="C27" s="3"/>
    </row>
    <row r="28" spans="1:5" ht="21.75" customHeight="1" x14ac:dyDescent="0.3">
      <c r="A28" s="3"/>
      <c r="B28" s="19"/>
      <c r="C28" s="19"/>
    </row>
    <row r="29" spans="1:5" ht="21.75" customHeight="1" x14ac:dyDescent="0.3">
      <c r="A29" s="3"/>
      <c r="B29" s="19"/>
      <c r="C29" s="19"/>
    </row>
    <row r="30" spans="1:5" ht="21.75" customHeight="1" x14ac:dyDescent="0.3">
      <c r="A30" s="196" t="str">
        <f>+Headings!F46</f>
        <v>Page 46</v>
      </c>
      <c r="B30" s="197"/>
      <c r="C30" s="197"/>
      <c r="D30" s="197"/>
      <c r="E30" s="204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="75" zoomScaleNormal="75" workbookViewId="0">
      <selection activeCell="A28" sqref="A28:C28"/>
    </sheetView>
  </sheetViews>
  <sheetFormatPr defaultColWidth="10.75" defaultRowHeight="21.75" customHeight="1" x14ac:dyDescent="0.3"/>
  <cols>
    <col min="1" max="1" width="29.125" style="10" customWidth="1"/>
    <col min="2" max="2" width="19.125" style="10" customWidth="1"/>
    <col min="3" max="3" width="25.625" style="10" customWidth="1"/>
    <col min="4" max="4" width="8.375" style="10" customWidth="1"/>
    <col min="5" max="5" width="10.75" style="10"/>
    <col min="6" max="6" width="17.875" style="10" customWidth="1"/>
    <col min="7" max="16384" width="10.75" style="10"/>
  </cols>
  <sheetData>
    <row r="1" spans="1:3" ht="21.75" customHeight="1" x14ac:dyDescent="0.3">
      <c r="A1" s="22" t="s">
        <v>110</v>
      </c>
    </row>
    <row r="2" spans="1:3" ht="21.75" customHeight="1" x14ac:dyDescent="0.3">
      <c r="A2" s="22"/>
    </row>
    <row r="3" spans="1:3" ht="21.75" customHeight="1" x14ac:dyDescent="0.3">
      <c r="A3" s="4" t="s">
        <v>34</v>
      </c>
      <c r="B3" s="27" t="s">
        <v>96</v>
      </c>
      <c r="C3" s="28" t="s">
        <v>264</v>
      </c>
    </row>
    <row r="4" spans="1:3" ht="21.75" customHeight="1" x14ac:dyDescent="0.3">
      <c r="A4" s="195" t="s">
        <v>31</v>
      </c>
      <c r="B4" s="30">
        <v>42004</v>
      </c>
      <c r="C4" s="38">
        <v>177</v>
      </c>
    </row>
    <row r="5" spans="1:3" ht="21.75" customHeight="1" x14ac:dyDescent="0.3">
      <c r="A5" s="48" t="s">
        <v>32</v>
      </c>
      <c r="B5" s="29">
        <v>42369</v>
      </c>
      <c r="C5" s="39">
        <v>19149.599999999999</v>
      </c>
    </row>
    <row r="6" spans="1:3" ht="21.75" customHeight="1" x14ac:dyDescent="0.3">
      <c r="A6" s="21" t="s">
        <v>145</v>
      </c>
      <c r="B6" s="29">
        <v>42735</v>
      </c>
      <c r="C6" s="39">
        <v>17022.54</v>
      </c>
    </row>
    <row r="7" spans="1:3" ht="21.75" customHeight="1" x14ac:dyDescent="0.3">
      <c r="A7" s="21" t="s">
        <v>212</v>
      </c>
      <c r="B7" s="29">
        <v>42735</v>
      </c>
      <c r="C7" s="39">
        <v>22661.37</v>
      </c>
    </row>
    <row r="9" spans="1:3" ht="21.75" customHeight="1" x14ac:dyDescent="0.3">
      <c r="A9" s="22" t="s">
        <v>118</v>
      </c>
    </row>
    <row r="10" spans="1:3" ht="21.75" customHeight="1" x14ac:dyDescent="0.3">
      <c r="A10" s="10" t="s">
        <v>75</v>
      </c>
    </row>
    <row r="11" spans="1:3" ht="21.75" customHeight="1" x14ac:dyDescent="0.3">
      <c r="A11" s="10" t="s">
        <v>267</v>
      </c>
    </row>
    <row r="13" spans="1:3" ht="21.75" customHeight="1" x14ac:dyDescent="0.3">
      <c r="A13" s="22" t="s">
        <v>141</v>
      </c>
    </row>
    <row r="14" spans="1:3" ht="21.75" customHeight="1" x14ac:dyDescent="0.3">
      <c r="A14" s="10" t="s">
        <v>40</v>
      </c>
    </row>
    <row r="15" spans="1:3" ht="21.75" customHeight="1" x14ac:dyDescent="0.3">
      <c r="A15" s="10" t="s">
        <v>268</v>
      </c>
    </row>
    <row r="16" spans="1:3" ht="21.75" customHeight="1" x14ac:dyDescent="0.3">
      <c r="A16" s="10" t="s">
        <v>23</v>
      </c>
    </row>
    <row r="17" spans="1:6" ht="21.75" customHeight="1" x14ac:dyDescent="0.3">
      <c r="A17" s="10" t="s">
        <v>70</v>
      </c>
    </row>
    <row r="18" spans="1:6" ht="21.75" customHeight="1" x14ac:dyDescent="0.3">
      <c r="A18" s="10" t="s">
        <v>269</v>
      </c>
    </row>
    <row r="20" spans="1:6" ht="21.75" customHeight="1" x14ac:dyDescent="0.3">
      <c r="A20" s="22" t="s">
        <v>163</v>
      </c>
    </row>
    <row r="21" spans="1:6" ht="21.75" customHeight="1" x14ac:dyDescent="0.3">
      <c r="A21" s="10" t="s">
        <v>270</v>
      </c>
    </row>
    <row r="22" spans="1:6" ht="21.75" customHeight="1" x14ac:dyDescent="0.3">
      <c r="A22" s="10" t="s">
        <v>165</v>
      </c>
    </row>
    <row r="23" spans="1:6" ht="21.75" customHeight="1" x14ac:dyDescent="0.3">
      <c r="F23" s="19"/>
    </row>
    <row r="24" spans="1:6" ht="21.75" customHeight="1" x14ac:dyDescent="0.3">
      <c r="A24" s="22" t="s">
        <v>82</v>
      </c>
      <c r="F24" s="19"/>
    </row>
    <row r="25" spans="1:6" ht="21.75" customHeight="1" x14ac:dyDescent="0.3">
      <c r="A25" s="10" t="s">
        <v>10</v>
      </c>
      <c r="F25" s="19"/>
    </row>
    <row r="26" spans="1:6" ht="21.75" customHeight="1" x14ac:dyDescent="0.3">
      <c r="A26" s="10" t="s">
        <v>238</v>
      </c>
      <c r="F26" s="19"/>
    </row>
    <row r="27" spans="1:6" ht="21.75" customHeight="1" x14ac:dyDescent="0.3">
      <c r="E27" s="19"/>
      <c r="F27" s="19"/>
    </row>
    <row r="28" spans="1:6" ht="21.75" customHeight="1" x14ac:dyDescent="0.3">
      <c r="A28" s="213" t="s">
        <v>214</v>
      </c>
      <c r="B28" s="213"/>
      <c r="C28" s="213"/>
      <c r="E28" s="19"/>
      <c r="F28" s="19"/>
    </row>
  </sheetData>
  <mergeCells count="1">
    <mergeCell ref="A28:C28"/>
  </mergeCells>
  <phoneticPr fontId="4"/>
  <pageMargins left="0.75" right="0.75" top="1" bottom="1" header="0.5" footer="0.5"/>
  <pageSetup scale="96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="75" zoomScaleNormal="75" workbookViewId="0"/>
  </sheetViews>
  <sheetFormatPr defaultColWidth="10.75" defaultRowHeight="20.25" x14ac:dyDescent="0.3"/>
  <cols>
    <col min="1" max="2" width="10.75" style="12"/>
    <col min="3" max="3" width="34.75" style="12" bestFit="1" customWidth="1"/>
    <col min="4" max="4" width="10.75" style="12"/>
    <col min="5" max="5" width="57.25" style="12" bestFit="1" customWidth="1"/>
    <col min="6" max="6" width="10.75" style="12"/>
    <col min="7" max="7" width="30.625" style="12" bestFit="1" customWidth="1"/>
    <col min="8" max="8" width="9.5" style="12" bestFit="1" customWidth="1"/>
    <col min="9" max="16384" width="10.75" style="12"/>
  </cols>
  <sheetData>
    <row r="1" spans="1:8" x14ac:dyDescent="0.3">
      <c r="A1" s="12" t="s">
        <v>251</v>
      </c>
      <c r="B1" s="20" t="s">
        <v>103</v>
      </c>
      <c r="C1" s="20" t="s">
        <v>102</v>
      </c>
      <c r="D1" s="20" t="s">
        <v>104</v>
      </c>
      <c r="E1" s="20" t="s">
        <v>105</v>
      </c>
    </row>
    <row r="2" spans="1:8" x14ac:dyDescent="0.3">
      <c r="A2" s="12" t="s">
        <v>251</v>
      </c>
      <c r="B2" s="12">
        <v>2017</v>
      </c>
      <c r="C2" s="10" t="s">
        <v>74</v>
      </c>
      <c r="D2" s="12" t="s">
        <v>103</v>
      </c>
      <c r="E2" s="12" t="str">
        <f>CONCATENATE(Headings!A2," ",Headings!B2," ",Headings!C2," ",Headings!D2)</f>
        <v>March 2017 Countywide Assessed Value Forecast</v>
      </c>
      <c r="F2" s="12" t="str">
        <f>H2</f>
        <v>Page 2</v>
      </c>
      <c r="G2" s="12" t="str">
        <f>CONCATENATE(A2," ",B2," ",D2," ",H2)</f>
        <v>March 2017 Forecast Page 2</v>
      </c>
      <c r="H2" s="12" t="s">
        <v>76</v>
      </c>
    </row>
    <row r="3" spans="1:8" x14ac:dyDescent="0.3">
      <c r="A3" s="12" t="s">
        <v>251</v>
      </c>
      <c r="B3" s="12">
        <v>2017</v>
      </c>
      <c r="C3" s="10" t="s">
        <v>89</v>
      </c>
      <c r="D3" s="12" t="s">
        <v>103</v>
      </c>
      <c r="E3" s="12" t="str">
        <f>CONCATENATE(Headings!A3," ",Headings!B3," ",Headings!C3," ",Headings!D3)</f>
        <v>March 2017 Unincorporated Assessed Value Forecast</v>
      </c>
      <c r="F3" s="12" t="str">
        <f t="shared" ref="F3:F46" si="0">H3</f>
        <v>Page 3</v>
      </c>
      <c r="G3" s="12" t="str">
        <f t="shared" ref="G3:G46" si="1">CONCATENATE(A3," ",B3," ",D3," ",H3)</f>
        <v>March 2017 Forecast Page 3</v>
      </c>
      <c r="H3" s="12" t="s">
        <v>77</v>
      </c>
    </row>
    <row r="4" spans="1:8" x14ac:dyDescent="0.3">
      <c r="A4" s="12" t="s">
        <v>251</v>
      </c>
      <c r="B4" s="12">
        <v>2017</v>
      </c>
      <c r="C4" s="10" t="s">
        <v>112</v>
      </c>
      <c r="D4" s="12" t="s">
        <v>103</v>
      </c>
      <c r="E4" s="12" t="str">
        <f>CONCATENATE(Headings!A4," ",Headings!B4," ",Headings!C4," ",Headings!D4)</f>
        <v>March 2017 Countywide New Construction Forecast</v>
      </c>
      <c r="F4" s="12" t="str">
        <f t="shared" si="0"/>
        <v>Page 4</v>
      </c>
      <c r="G4" s="12" t="str">
        <f t="shared" si="1"/>
        <v>March 2017 Forecast Page 4</v>
      </c>
      <c r="H4" s="12" t="s">
        <v>78</v>
      </c>
    </row>
    <row r="5" spans="1:8" x14ac:dyDescent="0.3">
      <c r="A5" s="12" t="s">
        <v>251</v>
      </c>
      <c r="B5" s="12">
        <v>2017</v>
      </c>
      <c r="C5" s="10" t="s">
        <v>88</v>
      </c>
      <c r="D5" s="12" t="s">
        <v>103</v>
      </c>
      <c r="E5" s="12" t="str">
        <f>CONCATENATE(Headings!A5," ",Headings!B5," ",Headings!C5," ",Headings!D5)</f>
        <v>March 2017 Unincorporated New Construction Forecast</v>
      </c>
      <c r="F5" s="12" t="str">
        <f t="shared" si="0"/>
        <v>Page 5</v>
      </c>
      <c r="G5" s="12" t="str">
        <f t="shared" si="1"/>
        <v>March 2017 Forecast Page 5</v>
      </c>
      <c r="H5" s="12" t="s">
        <v>79</v>
      </c>
    </row>
    <row r="6" spans="1:8" x14ac:dyDescent="0.3">
      <c r="A6" s="12" t="s">
        <v>251</v>
      </c>
      <c r="B6" s="12">
        <v>2017</v>
      </c>
      <c r="C6" s="10" t="s">
        <v>33</v>
      </c>
      <c r="D6" s="12" t="s">
        <v>103</v>
      </c>
      <c r="E6" s="12" t="str">
        <f>CONCATENATE(Headings!A6," ",Headings!B6," ",Headings!C6," ",Headings!D6)</f>
        <v>March 2017 King County Sales and Use Taxbase Forecast</v>
      </c>
      <c r="F6" s="12" t="str">
        <f t="shared" si="0"/>
        <v>Page 6</v>
      </c>
      <c r="G6" s="12" t="str">
        <f t="shared" si="1"/>
        <v>March 2017 Forecast Page 6</v>
      </c>
      <c r="H6" s="12" t="s">
        <v>18</v>
      </c>
    </row>
    <row r="7" spans="1:8" x14ac:dyDescent="0.3">
      <c r="A7" s="12" t="s">
        <v>251</v>
      </c>
      <c r="B7" s="12">
        <v>2017</v>
      </c>
      <c r="C7" s="10" t="s">
        <v>101</v>
      </c>
      <c r="D7" s="12" t="s">
        <v>103</v>
      </c>
      <c r="E7" s="12" t="str">
        <f>CONCATENATE(Headings!A7," ",Headings!B7," ",Headings!C7," ",Headings!D7)</f>
        <v>March 2017 Local and Option Sales Tax Forecast</v>
      </c>
      <c r="F7" s="12" t="str">
        <f t="shared" si="0"/>
        <v>Page 7</v>
      </c>
      <c r="G7" s="12" t="str">
        <f t="shared" si="1"/>
        <v>March 2017 Forecast Page 7</v>
      </c>
      <c r="H7" s="12" t="s">
        <v>137</v>
      </c>
    </row>
    <row r="8" spans="1:8" x14ac:dyDescent="0.3">
      <c r="A8" s="12" t="s">
        <v>251</v>
      </c>
      <c r="B8" s="12">
        <v>2017</v>
      </c>
      <c r="C8" s="10" t="s">
        <v>56</v>
      </c>
      <c r="D8" s="12" t="s">
        <v>103</v>
      </c>
      <c r="E8" s="12" t="str">
        <f>CONCATENATE(Headings!A8," ",Headings!B8," ",Headings!C8," ",Headings!D8)</f>
        <v>March 2017 Metro Transit Sales Tax Forecast</v>
      </c>
      <c r="F8" s="12" t="str">
        <f t="shared" si="0"/>
        <v>Page 8</v>
      </c>
      <c r="G8" s="12" t="str">
        <f t="shared" si="1"/>
        <v>March 2017 Forecast Page 8</v>
      </c>
      <c r="H8" s="12" t="s">
        <v>138</v>
      </c>
    </row>
    <row r="9" spans="1:8" x14ac:dyDescent="0.3">
      <c r="A9" s="12" t="s">
        <v>251</v>
      </c>
      <c r="B9" s="12">
        <v>2017</v>
      </c>
      <c r="C9" s="10" t="s">
        <v>43</v>
      </c>
      <c r="D9" s="12" t="s">
        <v>103</v>
      </c>
      <c r="E9" s="12" t="str">
        <f>CONCATENATE(Headings!A9," ",Headings!B9," ",Headings!C9," ",Headings!D9)</f>
        <v>March 2017 Mental Health Sales Tax Forecast</v>
      </c>
      <c r="F9" s="12" t="str">
        <f t="shared" si="0"/>
        <v>Page 9</v>
      </c>
      <c r="G9" s="12" t="str">
        <f t="shared" si="1"/>
        <v>March 2017 Forecast Page 9</v>
      </c>
      <c r="H9" s="12" t="s">
        <v>139</v>
      </c>
    </row>
    <row r="10" spans="1:8" x14ac:dyDescent="0.3">
      <c r="A10" s="12" t="s">
        <v>251</v>
      </c>
      <c r="B10" s="12">
        <v>2017</v>
      </c>
      <c r="C10" s="10" t="s">
        <v>100</v>
      </c>
      <c r="D10" s="12" t="s">
        <v>103</v>
      </c>
      <c r="E10" s="12" t="str">
        <f>CONCATENATE(Headings!A10," ",Headings!B10," ",Headings!C10," ",Headings!D10)</f>
        <v>March 2017 Criminal Justice Sales Tax Forecast</v>
      </c>
      <c r="F10" s="12" t="str">
        <f t="shared" si="0"/>
        <v>Page 10</v>
      </c>
      <c r="G10" s="12" t="str">
        <f t="shared" si="1"/>
        <v>March 2017 Forecast Page 10</v>
      </c>
      <c r="H10" s="12" t="s">
        <v>97</v>
      </c>
    </row>
    <row r="11" spans="1:8" x14ac:dyDescent="0.3">
      <c r="A11" s="12" t="s">
        <v>251</v>
      </c>
      <c r="B11" s="12">
        <v>2017</v>
      </c>
      <c r="C11" s="10" t="s">
        <v>116</v>
      </c>
      <c r="D11" s="12" t="s">
        <v>103</v>
      </c>
      <c r="E11" s="12" t="str">
        <f>CONCATENATE(Headings!A11," ",Headings!B11," ",Headings!C11," ",Headings!D11)</f>
        <v>March 2017 Hotel Sales Tax Forecast</v>
      </c>
      <c r="F11" s="12" t="str">
        <f t="shared" si="0"/>
        <v>Page 11</v>
      </c>
      <c r="G11" s="12" t="str">
        <f t="shared" si="1"/>
        <v>March 2017 Forecast Page 11</v>
      </c>
      <c r="H11" s="12" t="s">
        <v>83</v>
      </c>
    </row>
    <row r="12" spans="1:8" x14ac:dyDescent="0.3">
      <c r="A12" s="12" t="s">
        <v>251</v>
      </c>
      <c r="B12" s="12">
        <v>2017</v>
      </c>
      <c r="C12" s="10" t="s">
        <v>111</v>
      </c>
      <c r="D12" s="12" t="s">
        <v>103</v>
      </c>
      <c r="E12" s="12" t="str">
        <f>CONCATENATE(Headings!A12," ",Headings!B12," ",Headings!C12," ",Headings!D12)</f>
        <v>March 2017 Rental Car Sales Tax Forecast</v>
      </c>
      <c r="F12" s="12" t="str">
        <f t="shared" si="0"/>
        <v>Page 12</v>
      </c>
      <c r="G12" s="12" t="str">
        <f t="shared" si="1"/>
        <v>March 2017 Forecast Page 12</v>
      </c>
      <c r="H12" s="12" t="s">
        <v>84</v>
      </c>
    </row>
    <row r="13" spans="1:8" x14ac:dyDescent="0.3">
      <c r="A13" s="12" t="s">
        <v>251</v>
      </c>
      <c r="B13" s="12">
        <v>2017</v>
      </c>
      <c r="C13" s="10" t="s">
        <v>123</v>
      </c>
      <c r="D13" s="12" t="s">
        <v>103</v>
      </c>
      <c r="E13" s="12" t="str">
        <f>CONCATENATE(Headings!A13," ",Headings!B13," ",Headings!C13," ",Headings!D13)</f>
        <v>March 2017 Real Estate Excise Tax (REET 1) Forecast</v>
      </c>
      <c r="F13" s="12" t="str">
        <f t="shared" si="0"/>
        <v>Page 13</v>
      </c>
      <c r="G13" s="12" t="str">
        <f t="shared" si="1"/>
        <v>March 2017 Forecast Page 13</v>
      </c>
      <c r="H13" s="12" t="s">
        <v>85</v>
      </c>
    </row>
    <row r="14" spans="1:8" x14ac:dyDescent="0.3">
      <c r="A14" s="12" t="s">
        <v>251</v>
      </c>
      <c r="B14" s="12">
        <v>2017</v>
      </c>
      <c r="C14" s="10" t="s">
        <v>122</v>
      </c>
      <c r="D14" s="12" t="s">
        <v>103</v>
      </c>
      <c r="E14" s="12" t="str">
        <f>CONCATENATE(Headings!A14," ",Headings!B14," ",Headings!C14," ",Headings!D14)</f>
        <v>March 2017 Investment Pool Nominal Rate of Return Forecast</v>
      </c>
      <c r="F14" s="12" t="str">
        <f t="shared" si="0"/>
        <v>Page 14</v>
      </c>
      <c r="G14" s="12" t="str">
        <f t="shared" si="1"/>
        <v>March 2017 Forecast Page 14</v>
      </c>
      <c r="H14" s="12" t="s">
        <v>86</v>
      </c>
    </row>
    <row r="15" spans="1:8" x14ac:dyDescent="0.3">
      <c r="A15" s="12" t="s">
        <v>251</v>
      </c>
      <c r="B15" s="12">
        <v>2017</v>
      </c>
      <c r="C15" s="10" t="s">
        <v>67</v>
      </c>
      <c r="D15" s="12" t="s">
        <v>103</v>
      </c>
      <c r="E15" s="12" t="str">
        <f>CONCATENATE(Headings!A15," ",Headings!B15," ",Headings!C15," ",Headings!D15)</f>
        <v>March 2017 Investment Pool Real Rate of Return Forecast</v>
      </c>
      <c r="F15" s="12" t="str">
        <f t="shared" si="0"/>
        <v>Page 15</v>
      </c>
      <c r="G15" s="12" t="str">
        <f t="shared" si="1"/>
        <v>March 2017 Forecast Page 15</v>
      </c>
      <c r="H15" s="12" t="s">
        <v>87</v>
      </c>
    </row>
    <row r="16" spans="1:8" x14ac:dyDescent="0.3">
      <c r="A16" s="12" t="s">
        <v>251</v>
      </c>
      <c r="B16" s="12">
        <v>2017</v>
      </c>
      <c r="C16" s="10" t="s">
        <v>69</v>
      </c>
      <c r="D16" s="12" t="s">
        <v>103</v>
      </c>
      <c r="E16" s="12" t="str">
        <f>CONCATENATE(Headings!A16," ",Headings!B16," ",Headings!C16," ",Headings!D16)</f>
        <v>March 2017 National CPI-U Forecast</v>
      </c>
      <c r="F16" s="12" t="str">
        <f t="shared" si="0"/>
        <v>Page 16</v>
      </c>
      <c r="G16" s="12" t="str">
        <f t="shared" si="1"/>
        <v>March 2017 Forecast Page 16</v>
      </c>
      <c r="H16" s="12" t="s">
        <v>62</v>
      </c>
    </row>
    <row r="17" spans="1:8" x14ac:dyDescent="0.3">
      <c r="A17" s="12" t="s">
        <v>251</v>
      </c>
      <c r="B17" s="12">
        <v>2017</v>
      </c>
      <c r="C17" s="10" t="s">
        <v>11</v>
      </c>
      <c r="D17" s="12" t="s">
        <v>103</v>
      </c>
      <c r="E17" s="12" t="str">
        <f>CONCATENATE(Headings!A17," ",Headings!B17," ",Headings!C17," ",Headings!D17)</f>
        <v>March 2017 National CPI-W Forecast</v>
      </c>
      <c r="F17" s="12" t="str">
        <f t="shared" si="0"/>
        <v>Page 17</v>
      </c>
      <c r="G17" s="12" t="str">
        <f t="shared" si="1"/>
        <v>March 2017 Forecast Page 17</v>
      </c>
      <c r="H17" s="12" t="s">
        <v>63</v>
      </c>
    </row>
    <row r="18" spans="1:8" x14ac:dyDescent="0.3">
      <c r="A18" s="12" t="s">
        <v>251</v>
      </c>
      <c r="B18" s="12">
        <v>2017</v>
      </c>
      <c r="C18" s="10" t="s">
        <v>5</v>
      </c>
      <c r="D18" s="12" t="s">
        <v>103</v>
      </c>
      <c r="E18" s="12" t="str">
        <f>CONCATENATE(Headings!A18," ",Headings!B18," ",Headings!C18," ",Headings!D18)</f>
        <v>March 2017 Seattle Annual CPI-U Forecast</v>
      </c>
      <c r="F18" s="12" t="str">
        <f t="shared" si="0"/>
        <v>Page 18</v>
      </c>
      <c r="G18" s="12" t="str">
        <f t="shared" si="1"/>
        <v>March 2017 Forecast Page 18</v>
      </c>
      <c r="H18" s="12" t="s">
        <v>57</v>
      </c>
    </row>
    <row r="19" spans="1:8" x14ac:dyDescent="0.3">
      <c r="A19" s="12" t="s">
        <v>251</v>
      </c>
      <c r="B19" s="12">
        <v>2017</v>
      </c>
      <c r="C19" s="10" t="s">
        <v>198</v>
      </c>
      <c r="D19" s="12" t="s">
        <v>103</v>
      </c>
      <c r="E19" s="12" t="str">
        <f>CONCATENATE(Headings!A19," ",Headings!B19," ",Headings!C19," ",Headings!D19)</f>
        <v>March 2017 June-June Seattle CPI-W Forecast</v>
      </c>
      <c r="F19" s="12" t="str">
        <f t="shared" si="0"/>
        <v>Page 19</v>
      </c>
      <c r="G19" s="12" t="str">
        <f t="shared" si="1"/>
        <v>March 2017 Forecast Page 19</v>
      </c>
      <c r="H19" s="12" t="s">
        <v>58</v>
      </c>
    </row>
    <row r="20" spans="1:8" x14ac:dyDescent="0.3">
      <c r="A20" s="12" t="s">
        <v>251</v>
      </c>
      <c r="B20" s="12">
        <v>2017</v>
      </c>
      <c r="C20" s="10" t="s">
        <v>41</v>
      </c>
      <c r="D20" s="12" t="s">
        <v>103</v>
      </c>
      <c r="E20" s="12" t="str">
        <f>CONCATENATE(Headings!A20," ",Headings!B20," ",Headings!C20," ",Headings!D20)</f>
        <v>March 2017 Outyear COLA Comparison Forecast</v>
      </c>
      <c r="F20" s="12" t="str">
        <f t="shared" si="0"/>
        <v>Page 20</v>
      </c>
      <c r="G20" s="12" t="str">
        <f t="shared" si="1"/>
        <v>March 2017 Forecast Page 20</v>
      </c>
      <c r="H20" s="12" t="s">
        <v>59</v>
      </c>
    </row>
    <row r="21" spans="1:8" x14ac:dyDescent="0.3">
      <c r="A21" s="12" t="s">
        <v>251</v>
      </c>
      <c r="B21" s="12">
        <v>2017</v>
      </c>
      <c r="C21" s="10" t="s">
        <v>114</v>
      </c>
      <c r="D21" s="12" t="s">
        <v>103</v>
      </c>
      <c r="E21" s="12" t="str">
        <f>CONCATENATE(Headings!A21," ",Headings!B21," ",Headings!C21," ",Headings!D21)</f>
        <v>March 2017 Pharmaceuticals PPI Forecast</v>
      </c>
      <c r="F21" s="12" t="str">
        <f t="shared" si="0"/>
        <v>Page 21</v>
      </c>
      <c r="G21" s="12" t="str">
        <f t="shared" si="1"/>
        <v>March 2017 Forecast Page 21</v>
      </c>
      <c r="H21" s="12" t="s">
        <v>64</v>
      </c>
    </row>
    <row r="22" spans="1:8" x14ac:dyDescent="0.3">
      <c r="A22" s="12" t="s">
        <v>251</v>
      </c>
      <c r="B22" s="12">
        <v>2017</v>
      </c>
      <c r="C22" s="10" t="s">
        <v>115</v>
      </c>
      <c r="D22" s="12" t="s">
        <v>103</v>
      </c>
      <c r="E22" s="12" t="str">
        <f>CONCATENATE(Headings!A22," ",Headings!B22," ",Headings!C22," ",Headings!D22)</f>
        <v>March 2017 Transportation CPI Forecast</v>
      </c>
      <c r="F22" s="12" t="str">
        <f t="shared" si="0"/>
        <v>Page 22</v>
      </c>
      <c r="G22" s="12" t="str">
        <f t="shared" si="1"/>
        <v>March 2017 Forecast Page 22</v>
      </c>
      <c r="H22" s="12" t="s">
        <v>65</v>
      </c>
    </row>
    <row r="23" spans="1:8" x14ac:dyDescent="0.3">
      <c r="A23" s="12" t="s">
        <v>251</v>
      </c>
      <c r="B23" s="12">
        <v>2017</v>
      </c>
      <c r="C23" s="10" t="s">
        <v>12</v>
      </c>
      <c r="D23" s="12" t="s">
        <v>103</v>
      </c>
      <c r="E23" s="12" t="str">
        <f>CONCATENATE(Headings!A23," ",Headings!B23," ",Headings!C23," ",Headings!D23)</f>
        <v>March 2017 Retail Gas Forecast</v>
      </c>
      <c r="F23" s="12" t="str">
        <f t="shared" si="0"/>
        <v>Page 23</v>
      </c>
      <c r="G23" s="12" t="str">
        <f t="shared" si="1"/>
        <v>March 2017 Forecast Page 23</v>
      </c>
      <c r="H23" s="12" t="s">
        <v>149</v>
      </c>
    </row>
    <row r="24" spans="1:8" x14ac:dyDescent="0.3">
      <c r="A24" s="12" t="s">
        <v>251</v>
      </c>
      <c r="B24" s="12">
        <v>2017</v>
      </c>
      <c r="C24" s="10" t="s">
        <v>19</v>
      </c>
      <c r="D24" s="12" t="s">
        <v>103</v>
      </c>
      <c r="E24" s="12" t="str">
        <f>CONCATENATE(Headings!A24," ",Headings!B24," ",Headings!C24," ",Headings!D24)</f>
        <v>March 2017 Diesel and Gasoline Forecast</v>
      </c>
      <c r="F24" s="12" t="str">
        <f t="shared" si="0"/>
        <v>Page 24</v>
      </c>
      <c r="G24" s="12" t="str">
        <f t="shared" si="1"/>
        <v>March 2017 Forecast Page 24</v>
      </c>
      <c r="H24" s="12" t="s">
        <v>150</v>
      </c>
    </row>
    <row r="25" spans="1:8" x14ac:dyDescent="0.3">
      <c r="A25" s="12" t="s">
        <v>251</v>
      </c>
      <c r="B25" s="12">
        <v>2017</v>
      </c>
      <c r="C25" s="10" t="s">
        <v>7</v>
      </c>
      <c r="D25" s="12" t="s">
        <v>103</v>
      </c>
      <c r="E25" s="12" t="str">
        <f>CONCATENATE(Headings!A25," ",Headings!B25," ",Headings!C25," ",Headings!D25)</f>
        <v>March 2017 Recorded Documents Forecast</v>
      </c>
      <c r="F25" s="12" t="str">
        <f t="shared" si="0"/>
        <v>Page 25</v>
      </c>
      <c r="G25" s="12" t="str">
        <f t="shared" si="1"/>
        <v>March 2017 Forecast Page 25</v>
      </c>
      <c r="H25" s="12" t="s">
        <v>164</v>
      </c>
    </row>
    <row r="26" spans="1:8" x14ac:dyDescent="0.3">
      <c r="A26" s="12" t="s">
        <v>251</v>
      </c>
      <c r="B26" s="12">
        <v>2017</v>
      </c>
      <c r="C26" s="10" t="s">
        <v>153</v>
      </c>
      <c r="D26" s="12" t="s">
        <v>103</v>
      </c>
      <c r="E26" s="12" t="str">
        <f>CONCATENATE(Headings!A26," ",Headings!B26," ",Headings!C26," ",Headings!D26)</f>
        <v>March 2017 Gambling Tax Forecast</v>
      </c>
      <c r="F26" s="12" t="str">
        <f t="shared" si="0"/>
        <v>Page 26</v>
      </c>
      <c r="G26" s="12" t="str">
        <f t="shared" si="1"/>
        <v>March 2017 Forecast Page 26</v>
      </c>
      <c r="H26" s="12" t="s">
        <v>37</v>
      </c>
    </row>
    <row r="27" spans="1:8" x14ac:dyDescent="0.3">
      <c r="A27" s="12" t="s">
        <v>251</v>
      </c>
      <c r="B27" s="12">
        <v>2017</v>
      </c>
      <c r="C27" s="10" t="s">
        <v>154</v>
      </c>
      <c r="D27" s="12" t="s">
        <v>103</v>
      </c>
      <c r="E27" s="12" t="str">
        <f>CONCATENATE(Headings!A27," ",Headings!B27," ",Headings!C27," ",Headings!D27)</f>
        <v>March 2017 E-911 Tax Forecast</v>
      </c>
      <c r="F27" s="12" t="str">
        <f t="shared" si="0"/>
        <v>Page 27</v>
      </c>
      <c r="G27" s="12" t="str">
        <f t="shared" si="1"/>
        <v>March 2017 Forecast Page 27</v>
      </c>
      <c r="H27" s="12" t="s">
        <v>50</v>
      </c>
    </row>
    <row r="28" spans="1:8" x14ac:dyDescent="0.3">
      <c r="A28" s="12" t="s">
        <v>251</v>
      </c>
      <c r="B28" s="12">
        <v>2017</v>
      </c>
      <c r="C28" s="12" t="s">
        <v>245</v>
      </c>
      <c r="D28" s="12" t="s">
        <v>103</v>
      </c>
      <c r="E28" s="12" t="str">
        <f>CONCATENATE(Headings!A28," ",Headings!B28," ",Headings!C28," ",Headings!D28)</f>
        <v>March 2017 Penalties and Interest on Delinquent Property Taxes Forecast</v>
      </c>
      <c r="F28" s="12" t="str">
        <f t="shared" si="0"/>
        <v>Page 28</v>
      </c>
      <c r="G28" s="12" t="str">
        <f>CONCATENATE(A28," ",B28," ",D28," ",H28)</f>
        <v>March 2017 Forecast Page 28</v>
      </c>
      <c r="H28" s="12" t="s">
        <v>51</v>
      </c>
    </row>
    <row r="29" spans="1:8" x14ac:dyDescent="0.3">
      <c r="A29" s="12" t="s">
        <v>251</v>
      </c>
      <c r="B29" s="12">
        <v>2017</v>
      </c>
      <c r="C29" s="10" t="s">
        <v>135</v>
      </c>
      <c r="D29" s="12" t="s">
        <v>103</v>
      </c>
      <c r="E29" s="12" t="str">
        <f>CONCATENATE(Headings!A29," ",Headings!B29," ",Headings!C29," ",Headings!D29)</f>
        <v>March 2017 Current Expense Property Tax Forecast</v>
      </c>
      <c r="F29" s="12" t="str">
        <f t="shared" si="0"/>
        <v>Page 29</v>
      </c>
      <c r="G29" s="12" t="str">
        <f t="shared" si="1"/>
        <v>March 2017 Forecast Page 29</v>
      </c>
      <c r="H29" s="12" t="s">
        <v>52</v>
      </c>
    </row>
    <row r="30" spans="1:8" x14ac:dyDescent="0.3">
      <c r="A30" s="12" t="s">
        <v>251</v>
      </c>
      <c r="B30" s="12">
        <v>2017</v>
      </c>
      <c r="C30" s="88" t="s">
        <v>173</v>
      </c>
      <c r="D30" s="12" t="s">
        <v>103</v>
      </c>
      <c r="E30" s="12" t="str">
        <f>CONCATENATE(Headings!A30," ",Headings!B30," ",Headings!C30," ",Headings!D30)</f>
        <v>March 2017 Dev. Disabilities &amp; Mental Health Property Tax Forecast</v>
      </c>
      <c r="F30" s="12" t="str">
        <f t="shared" si="0"/>
        <v>Page 30</v>
      </c>
      <c r="G30" s="12" t="str">
        <f t="shared" si="1"/>
        <v>March 2017 Forecast Page 30</v>
      </c>
      <c r="H30" s="12" t="s">
        <v>53</v>
      </c>
    </row>
    <row r="31" spans="1:8" x14ac:dyDescent="0.3">
      <c r="A31" s="12" t="s">
        <v>251</v>
      </c>
      <c r="B31" s="12">
        <v>2017</v>
      </c>
      <c r="C31" s="10" t="s">
        <v>26</v>
      </c>
      <c r="D31" s="12" t="s">
        <v>103</v>
      </c>
      <c r="E31" s="12" t="str">
        <f>CONCATENATE(Headings!A31," ",Headings!B31," ",Headings!C31," ",Headings!D31)</f>
        <v>March 2017 Veterans Aid Property Tax Forecast</v>
      </c>
      <c r="F31" s="12" t="str">
        <f t="shared" si="0"/>
        <v>Page 31</v>
      </c>
      <c r="G31" s="12" t="str">
        <f t="shared" si="1"/>
        <v>March 2017 Forecast Page 31</v>
      </c>
      <c r="H31" s="12" t="s">
        <v>54</v>
      </c>
    </row>
    <row r="32" spans="1:8" x14ac:dyDescent="0.3">
      <c r="A32" s="12" t="s">
        <v>251</v>
      </c>
      <c r="B32" s="12">
        <v>2017</v>
      </c>
      <c r="C32" s="44" t="s">
        <v>126</v>
      </c>
      <c r="D32" s="12" t="s">
        <v>103</v>
      </c>
      <c r="E32" s="12" t="str">
        <f>CONCATENATE(Headings!A32," ",Headings!B32," ",Headings!C32," ",Headings!D32)</f>
        <v>March 2017 Inter County River Improvement Property Tax Forecast</v>
      </c>
      <c r="F32" s="12" t="str">
        <f t="shared" si="0"/>
        <v>Page 32</v>
      </c>
      <c r="G32" s="12" t="str">
        <f t="shared" si="1"/>
        <v>March 2017 Forecast Page 32</v>
      </c>
      <c r="H32" s="12" t="s">
        <v>55</v>
      </c>
    </row>
    <row r="33" spans="1:8" x14ac:dyDescent="0.3">
      <c r="A33" s="12" t="s">
        <v>251</v>
      </c>
      <c r="B33" s="12">
        <v>2017</v>
      </c>
      <c r="C33" s="10" t="s">
        <v>29</v>
      </c>
      <c r="D33" s="12" t="s">
        <v>103</v>
      </c>
      <c r="E33" s="12" t="str">
        <f>CONCATENATE(Headings!A33," ",Headings!B33," ",Headings!C33," ",Headings!D33)</f>
        <v>March 2017 AFIS Lid Lift Forecast</v>
      </c>
      <c r="F33" s="12" t="str">
        <f t="shared" si="0"/>
        <v>Page 33</v>
      </c>
      <c r="G33" s="12" t="str">
        <f t="shared" si="1"/>
        <v>March 2017 Forecast Page 33</v>
      </c>
      <c r="H33" s="12" t="s">
        <v>160</v>
      </c>
    </row>
    <row r="34" spans="1:8" x14ac:dyDescent="0.3">
      <c r="A34" s="12" t="s">
        <v>251</v>
      </c>
      <c r="B34" s="12">
        <v>2017</v>
      </c>
      <c r="C34" s="10" t="s">
        <v>152</v>
      </c>
      <c r="D34" s="12" t="s">
        <v>103</v>
      </c>
      <c r="E34" s="12" t="str">
        <f>CONCATENATE(Headings!A34," ",Headings!B34," ",Headings!C34," ",Headings!D34)</f>
        <v>March 2017 Parks Lid Lift Forecast</v>
      </c>
      <c r="F34" s="12" t="str">
        <f t="shared" si="0"/>
        <v>Page 34</v>
      </c>
      <c r="G34" s="12" t="str">
        <f t="shared" si="1"/>
        <v>March 2017 Forecast Page 34</v>
      </c>
      <c r="H34" s="12" t="s">
        <v>161</v>
      </c>
    </row>
    <row r="35" spans="1:8" x14ac:dyDescent="0.3">
      <c r="A35" s="12" t="s">
        <v>251</v>
      </c>
      <c r="B35" s="12">
        <v>2017</v>
      </c>
      <c r="C35" s="10" t="s">
        <v>30</v>
      </c>
      <c r="D35" s="12" t="s">
        <v>103</v>
      </c>
      <c r="E35" s="12" t="str">
        <f>CONCATENATE(Headings!A35," ",Headings!B35," ",Headings!C35," ",Headings!D35)</f>
        <v>March 2017 Children and Family Justice Center Lid Lift Forecast</v>
      </c>
      <c r="F35" s="12" t="str">
        <f t="shared" si="0"/>
        <v>Page 35</v>
      </c>
      <c r="G35" s="12" t="str">
        <f t="shared" si="1"/>
        <v>March 2017 Forecast Page 35</v>
      </c>
      <c r="H35" s="12" t="s">
        <v>130</v>
      </c>
    </row>
    <row r="36" spans="1:8" x14ac:dyDescent="0.3">
      <c r="A36" s="12" t="s">
        <v>251</v>
      </c>
      <c r="B36" s="12">
        <v>2017</v>
      </c>
      <c r="C36" s="10" t="s">
        <v>45</v>
      </c>
      <c r="D36" s="12" t="s">
        <v>103</v>
      </c>
      <c r="E36" s="12" t="str">
        <f>CONCATENATE(Headings!A36," ",Headings!B36," ",Headings!C36," ",Headings!D36)</f>
        <v>March 2017 Veterans and Human Services Lid Lift Forecast</v>
      </c>
      <c r="F36" s="12" t="str">
        <f t="shared" si="0"/>
        <v>Page 36</v>
      </c>
      <c r="G36" s="12" t="str">
        <f t="shared" si="1"/>
        <v>March 2017 Forecast Page 36</v>
      </c>
      <c r="H36" s="12" t="s">
        <v>131</v>
      </c>
    </row>
    <row r="37" spans="1:8" x14ac:dyDescent="0.3">
      <c r="A37" s="12" t="s">
        <v>251</v>
      </c>
      <c r="B37" s="12">
        <v>2017</v>
      </c>
      <c r="C37" s="10" t="s">
        <v>194</v>
      </c>
      <c r="D37" s="12" t="s">
        <v>103</v>
      </c>
      <c r="E37" s="12" t="str">
        <f>CONCATENATE(Headings!A37," ",Headings!B37," ",Headings!C37," ",Headings!D37)</f>
        <v>March 2017 PSERN Forecast</v>
      </c>
      <c r="F37" s="12" t="str">
        <f t="shared" si="0"/>
        <v>Page 37</v>
      </c>
      <c r="G37" s="12" t="str">
        <f t="shared" si="1"/>
        <v>March 2017 Forecast Page 37</v>
      </c>
      <c r="H37" s="12" t="s">
        <v>0</v>
      </c>
    </row>
    <row r="38" spans="1:8" x14ac:dyDescent="0.3">
      <c r="A38" s="12" t="s">
        <v>251</v>
      </c>
      <c r="B38" s="12">
        <v>2017</v>
      </c>
      <c r="C38" s="10" t="s">
        <v>211</v>
      </c>
      <c r="D38" s="12" t="s">
        <v>103</v>
      </c>
      <c r="E38" s="12" t="str">
        <f>CONCATENATE(Headings!A38," ",Headings!B38," ",Headings!C38," ",Headings!D38)</f>
        <v>March 2017 Best Start For Kids Forecast</v>
      </c>
      <c r="F38" s="12" t="str">
        <f t="shared" si="0"/>
        <v>Page 38</v>
      </c>
      <c r="G38" s="12" t="str">
        <f t="shared" si="1"/>
        <v>March 2017 Forecast Page 38</v>
      </c>
      <c r="H38" s="12" t="s">
        <v>1</v>
      </c>
    </row>
    <row r="39" spans="1:8" x14ac:dyDescent="0.3">
      <c r="A39" s="12" t="s">
        <v>251</v>
      </c>
      <c r="B39" s="12">
        <v>2017</v>
      </c>
      <c r="C39" s="10" t="s">
        <v>60</v>
      </c>
      <c r="D39" s="12" t="s">
        <v>103</v>
      </c>
      <c r="E39" s="12" t="str">
        <f>CONCATENATE(Headings!A39," ",Headings!B39," ",Headings!C39," ",Headings!D39)</f>
        <v>March 2017 Emergency Medical Services (EMS) Property Tax Forecast</v>
      </c>
      <c r="F39" s="12" t="str">
        <f t="shared" si="0"/>
        <v>Page 39</v>
      </c>
      <c r="G39" s="12" t="str">
        <f t="shared" si="1"/>
        <v>March 2017 Forecast Page 39</v>
      </c>
      <c r="H39" s="12" t="s">
        <v>2</v>
      </c>
    </row>
    <row r="40" spans="1:8" x14ac:dyDescent="0.3">
      <c r="A40" s="12" t="s">
        <v>251</v>
      </c>
      <c r="B40" s="12">
        <v>2017</v>
      </c>
      <c r="C40" s="10" t="s">
        <v>80</v>
      </c>
      <c r="D40" s="12" t="s">
        <v>103</v>
      </c>
      <c r="E40" s="12" t="str">
        <f>CONCATENATE(Headings!A40," ",Headings!B40," ",Headings!C40," ",Headings!D40)</f>
        <v>March 2017 Conservation Futures Property Tax Forecast</v>
      </c>
      <c r="F40" s="12" t="str">
        <f t="shared" si="0"/>
        <v>Page 40</v>
      </c>
      <c r="G40" s="12" t="str">
        <f t="shared" si="1"/>
        <v>March 2017 Forecast Page 40</v>
      </c>
      <c r="H40" s="12" t="s">
        <v>3</v>
      </c>
    </row>
    <row r="41" spans="1:8" x14ac:dyDescent="0.3">
      <c r="A41" s="12" t="s">
        <v>251</v>
      </c>
      <c r="B41" s="12">
        <v>2017</v>
      </c>
      <c r="C41" s="10" t="s">
        <v>28</v>
      </c>
      <c r="D41" s="12" t="s">
        <v>103</v>
      </c>
      <c r="E41" s="12" t="str">
        <f>CONCATENATE(Headings!A41," ",Headings!B41," ",Headings!C41," ",Headings!D41)</f>
        <v>March 2017 Unincorporated Area/Roads Property Tax Levy Forecast</v>
      </c>
      <c r="F41" s="12" t="str">
        <f t="shared" si="0"/>
        <v>Page 41</v>
      </c>
      <c r="G41" s="12" t="str">
        <f>CONCATENATE(A41," ",B41," ",D41," ",H41)</f>
        <v>March 2017 Forecast Page 41</v>
      </c>
      <c r="H41" s="12" t="s">
        <v>120</v>
      </c>
    </row>
    <row r="42" spans="1:8" x14ac:dyDescent="0.3">
      <c r="A42" s="12" t="s">
        <v>251</v>
      </c>
      <c r="B42" s="12">
        <v>2017</v>
      </c>
      <c r="C42" s="10"/>
      <c r="F42" s="12" t="str">
        <f>H42</f>
        <v>Page 42</v>
      </c>
      <c r="G42" s="12" t="str">
        <f>CONCATENATE(A42," ",B42," ",D42," ",H42)</f>
        <v>March 2017  Page 42</v>
      </c>
      <c r="H42" s="12" t="s">
        <v>155</v>
      </c>
    </row>
    <row r="43" spans="1:8" x14ac:dyDescent="0.3">
      <c r="A43" s="12" t="s">
        <v>251</v>
      </c>
      <c r="B43" s="12">
        <v>2017</v>
      </c>
      <c r="C43" s="10" t="s">
        <v>81</v>
      </c>
      <c r="D43" s="12" t="s">
        <v>103</v>
      </c>
      <c r="E43" s="12" t="str">
        <f>CONCATENATE(Headings!A43," ",Headings!B43," ",Headings!C43," ",Headings!D43)</f>
        <v>March 2017 Flood District Property Tax Forecast</v>
      </c>
      <c r="F43" s="12" t="str">
        <f t="shared" si="0"/>
        <v>Page 43</v>
      </c>
      <c r="G43" s="12" t="str">
        <f t="shared" si="1"/>
        <v>March 2017 Forecast Page 43</v>
      </c>
      <c r="H43" s="12" t="s">
        <v>132</v>
      </c>
    </row>
    <row r="44" spans="1:8" x14ac:dyDescent="0.3">
      <c r="A44" s="12" t="s">
        <v>251</v>
      </c>
      <c r="B44" s="12">
        <v>2017</v>
      </c>
      <c r="C44" s="10" t="s">
        <v>243</v>
      </c>
      <c r="D44" s="12" t="s">
        <v>103</v>
      </c>
      <c r="E44" s="12" t="str">
        <f>CONCATENATE(Headings!A44," ",Headings!B44," ",Headings!C44," ",Headings!D44)</f>
        <v>March 2017 Marine Levy Property Tax Forecast</v>
      </c>
      <c r="F44" s="12" t="str">
        <f t="shared" si="0"/>
        <v>Page 44</v>
      </c>
      <c r="G44" s="12" t="str">
        <f>CONCATENATE(A44," ",B44," ",D44," ",H44)</f>
        <v>March 2017 Forecast Page 44</v>
      </c>
      <c r="H44" s="12" t="s">
        <v>195</v>
      </c>
    </row>
    <row r="45" spans="1:8" x14ac:dyDescent="0.3">
      <c r="A45" s="12" t="s">
        <v>251</v>
      </c>
      <c r="B45" s="12">
        <v>2017</v>
      </c>
      <c r="C45" s="10" t="s">
        <v>27</v>
      </c>
      <c r="D45" s="12" t="s">
        <v>103</v>
      </c>
      <c r="E45" s="12" t="str">
        <f>CONCATENATE(Headings!A45," ",Headings!B45," ",Headings!C45," ",Headings!D45)</f>
        <v>March 2017 Transit Property Tax Forecast</v>
      </c>
      <c r="F45" s="12" t="str">
        <f t="shared" si="0"/>
        <v>Page 45</v>
      </c>
      <c r="G45" s="12" t="str">
        <f t="shared" si="1"/>
        <v>March 2017 Forecast Page 45</v>
      </c>
      <c r="H45" s="12" t="s">
        <v>200</v>
      </c>
    </row>
    <row r="46" spans="1:8" x14ac:dyDescent="0.3">
      <c r="A46" s="12" t="s">
        <v>251</v>
      </c>
      <c r="B46" s="12">
        <v>2017</v>
      </c>
      <c r="C46" s="10" t="s">
        <v>72</v>
      </c>
      <c r="D46" s="12" t="s">
        <v>103</v>
      </c>
      <c r="E46" s="12" t="str">
        <f>CONCATENATE(Headings!A46," ",Headings!B46," ",Headings!C46," ",Headings!D46)</f>
        <v>March 2017 UTGO Bond Property Tax Forecast</v>
      </c>
      <c r="F46" s="12" t="str">
        <f t="shared" si="0"/>
        <v>Page 46</v>
      </c>
      <c r="G46" s="12" t="str">
        <f t="shared" si="1"/>
        <v>March 2017 Forecast Page 46</v>
      </c>
      <c r="H46" s="12" t="s">
        <v>203</v>
      </c>
    </row>
    <row r="48" spans="1:8" x14ac:dyDescent="0.3">
      <c r="C48" s="10"/>
    </row>
    <row r="49" spans="3:6" x14ac:dyDescent="0.3">
      <c r="C49" s="10"/>
    </row>
    <row r="50" spans="3:6" x14ac:dyDescent="0.3">
      <c r="C50" s="10"/>
      <c r="E50" s="12" t="s">
        <v>248</v>
      </c>
      <c r="F50" s="12" t="s">
        <v>249</v>
      </c>
    </row>
    <row r="51" spans="3:6" x14ac:dyDescent="0.3">
      <c r="F51" s="12" t="s">
        <v>250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Headings!E5</f>
        <v>March 2017 Unincorporated New Construction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1051911167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938271172</v>
      </c>
      <c r="C6" s="56">
        <v>-0.10803193136935296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821583000</v>
      </c>
      <c r="C7" s="56">
        <v>-0.12436508280572001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304665097</v>
      </c>
      <c r="C8" s="56">
        <v>-0.62917307563569347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267511475.00000003</v>
      </c>
      <c r="C9" s="56">
        <v>-0.1219490593633703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180324673</v>
      </c>
      <c r="C10" s="56">
        <v>-0.32591798912551329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198251903</v>
      </c>
      <c r="C11" s="57">
        <v>9.9416400993556753E-2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299208000</v>
      </c>
      <c r="C12" s="56">
        <v>0.50923141454031851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251120765</v>
      </c>
      <c r="C13" s="56">
        <v>-0.16071507112109307</v>
      </c>
      <c r="D13" s="57">
        <v>0</v>
      </c>
      <c r="E13" s="58">
        <v>0</v>
      </c>
    </row>
    <row r="14" spans="1:5" s="64" customFormat="1" ht="18" customHeight="1" x14ac:dyDescent="0.25">
      <c r="A14" s="54">
        <v>2016</v>
      </c>
      <c r="B14" s="55">
        <v>311033282</v>
      </c>
      <c r="C14" s="56">
        <v>0.23858049731570397</v>
      </c>
      <c r="D14" s="57">
        <v>0</v>
      </c>
      <c r="E14" s="58">
        <v>0</v>
      </c>
    </row>
    <row r="15" spans="1:5" s="64" customFormat="1" ht="18" customHeight="1" thickBot="1" x14ac:dyDescent="0.3">
      <c r="A15" s="54">
        <v>2017</v>
      </c>
      <c r="B15" s="55">
        <v>333644251</v>
      </c>
      <c r="C15" s="56">
        <v>7.2696300712925099E-2</v>
      </c>
      <c r="D15" s="57">
        <v>6.3398792120408665E-2</v>
      </c>
      <c r="E15" s="58">
        <v>19891542.728895009</v>
      </c>
    </row>
    <row r="16" spans="1:5" s="64" customFormat="1" ht="18" customHeight="1" thickTop="1" x14ac:dyDescent="0.25">
      <c r="A16" s="184">
        <v>2018</v>
      </c>
      <c r="B16" s="178">
        <v>344816304.78681493</v>
      </c>
      <c r="C16" s="179">
        <v>3.3484928193217689E-2</v>
      </c>
      <c r="D16" s="182">
        <v>7.4024162457838383E-2</v>
      </c>
      <c r="E16" s="183">
        <v>23765515.763852954</v>
      </c>
    </row>
    <row r="17" spans="1:5" s="64" customFormat="1" ht="18" customHeight="1" x14ac:dyDescent="0.25">
      <c r="A17" s="54">
        <v>2019</v>
      </c>
      <c r="B17" s="55">
        <v>332542880.38262594</v>
      </c>
      <c r="C17" s="56">
        <v>-3.5594095272777571E-2</v>
      </c>
      <c r="D17" s="57">
        <v>1.8983811737879996E-2</v>
      </c>
      <c r="E17" s="58">
        <v>6195320.6353586912</v>
      </c>
    </row>
    <row r="18" spans="1:5" s="64" customFormat="1" ht="18" customHeight="1" x14ac:dyDescent="0.25">
      <c r="A18" s="54">
        <v>2020</v>
      </c>
      <c r="B18" s="55">
        <v>310292308.29005569</v>
      </c>
      <c r="C18" s="56">
        <v>-6.6910384811031287E-2</v>
      </c>
      <c r="D18" s="57">
        <v>-4.570169829447368E-2</v>
      </c>
      <c r="E18" s="58">
        <v>-14860013.301106989</v>
      </c>
    </row>
    <row r="19" spans="1:5" s="64" customFormat="1" ht="18" customHeight="1" x14ac:dyDescent="0.25">
      <c r="A19" s="54">
        <v>2021</v>
      </c>
      <c r="B19" s="55">
        <v>294090422.36791348</v>
      </c>
      <c r="C19" s="56">
        <v>-5.2214913129580265E-2</v>
      </c>
      <c r="D19" s="57">
        <v>3.6779257116975383E-2</v>
      </c>
      <c r="E19" s="58">
        <v>10432719.58390367</v>
      </c>
    </row>
    <row r="20" spans="1:5" s="64" customFormat="1" ht="18" customHeight="1" x14ac:dyDescent="0.25">
      <c r="A20" s="54">
        <v>2022</v>
      </c>
      <c r="B20" s="55">
        <v>272393192.18151158</v>
      </c>
      <c r="C20" s="56">
        <v>-7.3777411762353196E-2</v>
      </c>
      <c r="D20" s="57">
        <v>-7.5385142731055788E-2</v>
      </c>
      <c r="E20" s="58">
        <v>-22208598.001792967</v>
      </c>
    </row>
    <row r="21" spans="1:5" s="64" customFormat="1" ht="18" customHeight="1" x14ac:dyDescent="0.25">
      <c r="A21" s="54">
        <v>2023</v>
      </c>
      <c r="B21" s="55">
        <v>278461219.36650705</v>
      </c>
      <c r="C21" s="56">
        <v>2.2276721148566603E-2</v>
      </c>
      <c r="D21" s="57">
        <v>-8.5693392458366935E-2</v>
      </c>
      <c r="E21" s="58">
        <v>-26098779.510923445</v>
      </c>
    </row>
    <row r="22" spans="1:5" s="64" customFormat="1" ht="18" customHeight="1" x14ac:dyDescent="0.25">
      <c r="A22" s="54">
        <v>2024</v>
      </c>
      <c r="B22" s="55">
        <v>288963473.26600498</v>
      </c>
      <c r="C22" s="56">
        <v>3.7715319653452317E-2</v>
      </c>
      <c r="D22" s="57">
        <v>-8.1139116259983823E-2</v>
      </c>
      <c r="E22" s="58">
        <v>-25516638.336792052</v>
      </c>
    </row>
    <row r="23" spans="1:5" ht="18" customHeight="1" x14ac:dyDescent="0.3">
      <c r="A23" s="54">
        <v>2025</v>
      </c>
      <c r="B23" s="55">
        <v>298218051.21768427</v>
      </c>
      <c r="C23" s="56">
        <v>3.202680894951726E-2</v>
      </c>
      <c r="D23" s="57">
        <v>-8.6642175325614135E-2</v>
      </c>
      <c r="E23" s="58">
        <v>-28289307.849392951</v>
      </c>
    </row>
    <row r="24" spans="1:5" s="172" customFormat="1" ht="18" customHeight="1" x14ac:dyDescent="0.3">
      <c r="A24" s="54">
        <v>2026</v>
      </c>
      <c r="B24" s="55">
        <v>308857311.32849807</v>
      </c>
      <c r="C24" s="56">
        <v>3.5676110374176062E-2</v>
      </c>
      <c r="D24" s="94" t="s">
        <v>246</v>
      </c>
      <c r="E24" s="95" t="s">
        <v>246</v>
      </c>
    </row>
    <row r="25" spans="1:5" s="128" customFormat="1" ht="21.75" customHeight="1" x14ac:dyDescent="0.3">
      <c r="A25" s="32" t="s">
        <v>4</v>
      </c>
      <c r="B25" s="3"/>
      <c r="C25" s="3"/>
    </row>
    <row r="26" spans="1:5" ht="21.75" customHeight="1" x14ac:dyDescent="0.3">
      <c r="A26" s="152" t="s">
        <v>128</v>
      </c>
      <c r="B26" s="3"/>
      <c r="C26" s="3"/>
    </row>
    <row r="27" spans="1:5" ht="21.75" customHeight="1" x14ac:dyDescent="0.3">
      <c r="A27" s="153" t="s">
        <v>221</v>
      </c>
      <c r="B27" s="3"/>
      <c r="C27" s="3"/>
    </row>
    <row r="28" spans="1:5" ht="21.75" customHeight="1" x14ac:dyDescent="0.3">
      <c r="A28" s="151"/>
      <c r="B28" s="3"/>
      <c r="C28" s="3"/>
    </row>
    <row r="29" spans="1:5" ht="21.75" customHeight="1" x14ac:dyDescent="0.3">
      <c r="A29" s="154"/>
      <c r="B29" s="3"/>
      <c r="C29" s="3"/>
    </row>
    <row r="30" spans="1:5" ht="21.75" customHeight="1" x14ac:dyDescent="0.3">
      <c r="A30" s="196" t="str">
        <f>Headings!F5</f>
        <v>Page 5</v>
      </c>
      <c r="B30" s="197"/>
      <c r="C30" s="197"/>
      <c r="D30" s="197"/>
      <c r="E30" s="204"/>
    </row>
    <row r="32" spans="1:5" ht="21.75" customHeight="1" x14ac:dyDescent="0.3">
      <c r="A32" s="3"/>
      <c r="B32" s="3"/>
      <c r="C32" s="3"/>
    </row>
    <row r="35" spans="1:2" ht="21.75" customHeight="1" x14ac:dyDescent="0.3">
      <c r="B35" s="7"/>
    </row>
    <row r="36" spans="1:2" ht="21.75" customHeight="1" x14ac:dyDescent="0.3">
      <c r="B36" s="7"/>
    </row>
    <row r="37" spans="1:2" ht="21.75" customHeight="1" x14ac:dyDescent="0.3">
      <c r="A37" s="6"/>
      <c r="B37" s="7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  <row r="41" spans="1:2" ht="21.75" customHeight="1" x14ac:dyDescent="0.3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Headings!E6</f>
        <v>March 2017 King County Sales and Use Taxbase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49268622240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47440908710</v>
      </c>
      <c r="C6" s="56">
        <v>-3.7096907664613488E-2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40783082660</v>
      </c>
      <c r="C7" s="56">
        <v>-0.14033934490374989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40506885020</v>
      </c>
      <c r="C8" s="56">
        <v>-6.772358095208264E-3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42349096619</v>
      </c>
      <c r="C9" s="56">
        <v>4.5478974699990404E-2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45178847087</v>
      </c>
      <c r="C10" s="56">
        <v>6.6819618218973531E-2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48553937855.999901</v>
      </c>
      <c r="C11" s="57">
        <v>7.4705110612950154E-2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52335343480</v>
      </c>
      <c r="C12" s="56">
        <v>7.788051373330207E-2</v>
      </c>
      <c r="D12" s="57">
        <v>0</v>
      </c>
      <c r="E12" s="58">
        <v>0</v>
      </c>
    </row>
    <row r="13" spans="1:5" s="69" customFormat="1" ht="18" customHeight="1" x14ac:dyDescent="0.25">
      <c r="A13" s="54">
        <v>2015</v>
      </c>
      <c r="B13" s="55">
        <v>57615757460</v>
      </c>
      <c r="C13" s="56">
        <v>0.10089575474015788</v>
      </c>
      <c r="D13" s="57">
        <v>0</v>
      </c>
      <c r="E13" s="58">
        <v>0</v>
      </c>
    </row>
    <row r="14" spans="1:5" s="69" customFormat="1" ht="18" customHeight="1" thickBot="1" x14ac:dyDescent="0.3">
      <c r="A14" s="59">
        <v>2016</v>
      </c>
      <c r="B14" s="60">
        <v>62350000000</v>
      </c>
      <c r="C14" s="61">
        <v>8.2169231972464729E-2</v>
      </c>
      <c r="D14" s="57">
        <v>-7.3321946982780606E-3</v>
      </c>
      <c r="E14" s="58">
        <v>-460539101.79819489</v>
      </c>
    </row>
    <row r="15" spans="1:5" s="64" customFormat="1" ht="18" customHeight="1" thickTop="1" x14ac:dyDescent="0.25">
      <c r="A15" s="54">
        <v>2017</v>
      </c>
      <c r="B15" s="55">
        <v>65517669305.994698</v>
      </c>
      <c r="C15" s="56">
        <v>5.0804640031991921E-2</v>
      </c>
      <c r="D15" s="182">
        <v>-7.7408022546637811E-3</v>
      </c>
      <c r="E15" s="183">
        <v>-511115768.37640381</v>
      </c>
    </row>
    <row r="16" spans="1:5" s="64" customFormat="1" ht="18" customHeight="1" x14ac:dyDescent="0.25">
      <c r="A16" s="54">
        <v>2018</v>
      </c>
      <c r="B16" s="55">
        <v>68944261713.199509</v>
      </c>
      <c r="C16" s="56">
        <v>5.2300279352142542E-2</v>
      </c>
      <c r="D16" s="57">
        <v>1.2528183137852977E-2</v>
      </c>
      <c r="E16" s="58">
        <v>853059056.95410919</v>
      </c>
    </row>
    <row r="17" spans="1:5" s="64" customFormat="1" ht="18" customHeight="1" x14ac:dyDescent="0.25">
      <c r="A17" s="54">
        <v>2019</v>
      </c>
      <c r="B17" s="55">
        <v>71209312815.059494</v>
      </c>
      <c r="C17" s="56">
        <v>3.2853366554019381E-2</v>
      </c>
      <c r="D17" s="57">
        <v>1.0870789844746653E-2</v>
      </c>
      <c r="E17" s="58">
        <v>765776875.12390137</v>
      </c>
    </row>
    <row r="18" spans="1:5" s="64" customFormat="1" ht="18" customHeight="1" x14ac:dyDescent="0.25">
      <c r="A18" s="54">
        <v>2020</v>
      </c>
      <c r="B18" s="55">
        <v>73764128485.511002</v>
      </c>
      <c r="C18" s="56">
        <v>3.5877549852035839E-2</v>
      </c>
      <c r="D18" s="57">
        <v>1.8960016441754712E-2</v>
      </c>
      <c r="E18" s="58">
        <v>1372545601.7212982</v>
      </c>
    </row>
    <row r="19" spans="1:5" s="64" customFormat="1" ht="18" customHeight="1" x14ac:dyDescent="0.25">
      <c r="A19" s="54">
        <v>2021</v>
      </c>
      <c r="B19" s="55">
        <v>76171618316.637909</v>
      </c>
      <c r="C19" s="56">
        <v>3.2637677426091916E-2</v>
      </c>
      <c r="D19" s="57">
        <v>1.2730082614233584E-2</v>
      </c>
      <c r="E19" s="58">
        <v>957482166.94381714</v>
      </c>
    </row>
    <row r="20" spans="1:5" s="64" customFormat="1" ht="18" customHeight="1" x14ac:dyDescent="0.25">
      <c r="A20" s="54">
        <v>2022</v>
      </c>
      <c r="B20" s="55">
        <v>78574412546.729004</v>
      </c>
      <c r="C20" s="56">
        <v>3.1544481831840887E-2</v>
      </c>
      <c r="D20" s="57">
        <v>-8.0015537727506914E-4</v>
      </c>
      <c r="E20" s="58">
        <v>-62922086.161087036</v>
      </c>
    </row>
    <row r="21" spans="1:5" s="64" customFormat="1" ht="18" customHeight="1" x14ac:dyDescent="0.25">
      <c r="A21" s="54">
        <v>2023</v>
      </c>
      <c r="B21" s="55">
        <v>81416582267.587311</v>
      </c>
      <c r="C21" s="56">
        <v>3.6171695450704533E-2</v>
      </c>
      <c r="D21" s="57">
        <v>-5.5460098957187398E-3</v>
      </c>
      <c r="E21" s="58">
        <v>-454055366.48738098</v>
      </c>
    </row>
    <row r="22" spans="1:5" s="64" customFormat="1" ht="18" customHeight="1" x14ac:dyDescent="0.25">
      <c r="A22" s="54">
        <v>2024</v>
      </c>
      <c r="B22" s="55">
        <v>84382474220.408691</v>
      </c>
      <c r="C22" s="56">
        <v>3.6428598084276675E-2</v>
      </c>
      <c r="D22" s="57">
        <v>-7.8956655229382999E-3</v>
      </c>
      <c r="E22" s="58">
        <v>-671558191.30000305</v>
      </c>
    </row>
    <row r="23" spans="1:5" s="64" customFormat="1" ht="18" customHeight="1" x14ac:dyDescent="0.25">
      <c r="A23" s="54">
        <v>2025</v>
      </c>
      <c r="B23" s="55">
        <v>87698791153.553909</v>
      </c>
      <c r="C23" s="56">
        <v>3.9301015569689568E-2</v>
      </c>
      <c r="D23" s="57">
        <v>-7.0961013850628918E-3</v>
      </c>
      <c r="E23" s="58">
        <v>-626767116.3757019</v>
      </c>
    </row>
    <row r="24" spans="1:5" s="64" customFormat="1" ht="18" customHeight="1" x14ac:dyDescent="0.25">
      <c r="A24" s="54">
        <v>2026</v>
      </c>
      <c r="B24" s="55">
        <v>90978670091.2715</v>
      </c>
      <c r="C24" s="56">
        <v>3.7399363144866804E-2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40"/>
      <c r="C25" s="5"/>
      <c r="D25" s="5"/>
    </row>
    <row r="26" spans="1:5" ht="21.75" customHeight="1" x14ac:dyDescent="0.3">
      <c r="A26" s="155" t="s">
        <v>171</v>
      </c>
      <c r="B26" s="40"/>
      <c r="C26" s="5"/>
      <c r="D26" s="5"/>
    </row>
    <row r="27" spans="1:5" ht="21.75" customHeight="1" x14ac:dyDescent="0.3">
      <c r="A27" s="153" t="s">
        <v>253</v>
      </c>
      <c r="B27" s="3"/>
      <c r="C27" s="3"/>
    </row>
    <row r="28" spans="1:5" ht="21.75" customHeight="1" x14ac:dyDescent="0.3">
      <c r="A28" s="153"/>
      <c r="B28" s="3"/>
      <c r="C28" s="3"/>
    </row>
    <row r="29" spans="1:5" ht="21.75" customHeight="1" x14ac:dyDescent="0.3">
      <c r="A29" s="151"/>
    </row>
    <row r="30" spans="1:5" ht="21.75" customHeight="1" x14ac:dyDescent="0.3">
      <c r="A30" s="196" t="str">
        <f>Headings!F6</f>
        <v>Page 6</v>
      </c>
      <c r="B30" s="197"/>
      <c r="C30" s="197"/>
      <c r="D30" s="197"/>
      <c r="E30" s="204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Headings!E7</f>
        <v>March 2017 Local and Option Sales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2008</v>
      </c>
      <c r="B5" s="50">
        <v>87672895.88000001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2009</v>
      </c>
      <c r="B6" s="55">
        <v>76142480.19627364</v>
      </c>
      <c r="C6" s="56">
        <v>-0.13151630920813118</v>
      </c>
      <c r="D6" s="57">
        <v>0</v>
      </c>
      <c r="E6" s="58">
        <v>0</v>
      </c>
    </row>
    <row r="7" spans="1:5" s="64" customFormat="1" ht="18" customHeight="1" x14ac:dyDescent="0.25">
      <c r="A7" s="54">
        <v>2010</v>
      </c>
      <c r="B7" s="55">
        <v>76040263.195849806</v>
      </c>
      <c r="C7" s="56">
        <v>-1.342443799576154E-3</v>
      </c>
      <c r="D7" s="57">
        <v>0</v>
      </c>
      <c r="E7" s="58">
        <v>0</v>
      </c>
    </row>
    <row r="8" spans="1:5" s="64" customFormat="1" ht="18" customHeight="1" x14ac:dyDescent="0.25">
      <c r="A8" s="54">
        <v>2011</v>
      </c>
      <c r="B8" s="55">
        <v>81032753.428631201</v>
      </c>
      <c r="C8" s="56">
        <v>6.5655877859374323E-2</v>
      </c>
      <c r="D8" s="57">
        <v>0</v>
      </c>
      <c r="E8" s="58">
        <v>0</v>
      </c>
    </row>
    <row r="9" spans="1:5" s="64" customFormat="1" ht="18" customHeight="1" x14ac:dyDescent="0.25">
      <c r="A9" s="54">
        <v>2012</v>
      </c>
      <c r="B9" s="55">
        <v>83194188.868622601</v>
      </c>
      <c r="C9" s="56">
        <v>2.6673602321745982E-2</v>
      </c>
      <c r="D9" s="57">
        <v>0</v>
      </c>
      <c r="E9" s="58">
        <v>0</v>
      </c>
    </row>
    <row r="10" spans="1:5" s="64" customFormat="1" ht="18" customHeight="1" x14ac:dyDescent="0.25">
      <c r="A10" s="54">
        <v>2013</v>
      </c>
      <c r="B10" s="55">
        <v>89323495.415051565</v>
      </c>
      <c r="C10" s="57">
        <v>7.3674695670248758E-2</v>
      </c>
      <c r="D10" s="57">
        <v>0</v>
      </c>
      <c r="E10" s="58">
        <v>0</v>
      </c>
    </row>
    <row r="11" spans="1:5" s="64" customFormat="1" ht="18" customHeight="1" x14ac:dyDescent="0.25">
      <c r="A11" s="54">
        <v>2014</v>
      </c>
      <c r="B11" s="55">
        <v>96310935</v>
      </c>
      <c r="C11" s="56">
        <v>7.8226222031286596E-2</v>
      </c>
      <c r="D11" s="57">
        <v>0</v>
      </c>
      <c r="E11" s="58">
        <v>0</v>
      </c>
    </row>
    <row r="12" spans="1:5" s="64" customFormat="1" ht="18" customHeight="1" x14ac:dyDescent="0.25">
      <c r="A12" s="54">
        <v>2015</v>
      </c>
      <c r="B12" s="55">
        <v>104719894.34955275</v>
      </c>
      <c r="C12" s="56">
        <v>8.7310535917367593E-2</v>
      </c>
      <c r="D12" s="57">
        <v>0</v>
      </c>
      <c r="E12" s="58">
        <v>0</v>
      </c>
    </row>
    <row r="13" spans="1:5" s="64" customFormat="1" ht="18" customHeight="1" thickBot="1" x14ac:dyDescent="0.3">
      <c r="A13" s="54">
        <v>2016</v>
      </c>
      <c r="B13" s="55">
        <v>112744279.62312888</v>
      </c>
      <c r="C13" s="56">
        <v>7.6627133014390836E-2</v>
      </c>
      <c r="D13" s="57">
        <v>-1.5760987937245341E-2</v>
      </c>
      <c r="E13" s="58">
        <v>-1805416.3768711239</v>
      </c>
    </row>
    <row r="14" spans="1:5" s="64" customFormat="1" ht="18" customHeight="1" thickTop="1" x14ac:dyDescent="0.25">
      <c r="A14" s="184">
        <v>2017</v>
      </c>
      <c r="B14" s="178">
        <v>118904892.95101993</v>
      </c>
      <c r="C14" s="179">
        <v>5.4642358339457964E-2</v>
      </c>
      <c r="D14" s="182">
        <v>-1.1482189030248779E-2</v>
      </c>
      <c r="E14" s="183">
        <v>-1381147.0489800721</v>
      </c>
    </row>
    <row r="15" spans="1:5" s="64" customFormat="1" ht="18" customHeight="1" x14ac:dyDescent="0.25">
      <c r="A15" s="54">
        <v>2018</v>
      </c>
      <c r="B15" s="55">
        <v>125100218.12464815</v>
      </c>
      <c r="C15" s="56">
        <v>5.2103197941402168E-2</v>
      </c>
      <c r="D15" s="57">
        <v>5.5881353591626937E-3</v>
      </c>
      <c r="E15" s="58">
        <v>695192.12464815378</v>
      </c>
    </row>
    <row r="16" spans="1:5" s="64" customFormat="1" ht="18" customHeight="1" x14ac:dyDescent="0.25">
      <c r="A16" s="54">
        <v>2019</v>
      </c>
      <c r="B16" s="55">
        <v>129194223.55419332</v>
      </c>
      <c r="C16" s="56">
        <v>3.272580568537431E-2</v>
      </c>
      <c r="D16" s="57">
        <v>3.9605727225853204E-3</v>
      </c>
      <c r="E16" s="58">
        <v>509664.55419331789</v>
      </c>
    </row>
    <row r="17" spans="1:5" s="64" customFormat="1" ht="18" customHeight="1" x14ac:dyDescent="0.25">
      <c r="A17" s="54">
        <v>2020</v>
      </c>
      <c r="B17" s="55">
        <v>130314601.71695557</v>
      </c>
      <c r="C17" s="56">
        <v>8.6720453278801291E-3</v>
      </c>
      <c r="D17" s="57">
        <v>2.3723172694748218E-2</v>
      </c>
      <c r="E17" s="58">
        <v>3019835.7169555724</v>
      </c>
    </row>
    <row r="18" spans="1:5" s="64" customFormat="1" ht="18" customHeight="1" x14ac:dyDescent="0.25">
      <c r="A18" s="54">
        <v>2021</v>
      </c>
      <c r="B18" s="55">
        <v>130757444.6631425</v>
      </c>
      <c r="C18" s="56">
        <v>3.3982603664690636E-3</v>
      </c>
      <c r="D18" s="57">
        <v>-1.1164757447515106E-2</v>
      </c>
      <c r="E18" s="58">
        <v>-1476358.3368574977</v>
      </c>
    </row>
    <row r="19" spans="1:5" s="64" customFormat="1" ht="18" customHeight="1" x14ac:dyDescent="0.25">
      <c r="A19" s="54">
        <v>2022</v>
      </c>
      <c r="B19" s="55">
        <v>134867109.50434053</v>
      </c>
      <c r="C19" s="56">
        <v>3.1429681512860297E-2</v>
      </c>
      <c r="D19" s="57">
        <v>-2.428583054588529E-2</v>
      </c>
      <c r="E19" s="58">
        <v>-3356884.4956594706</v>
      </c>
    </row>
    <row r="20" spans="1:5" s="64" customFormat="1" ht="18" customHeight="1" x14ac:dyDescent="0.25">
      <c r="A20" s="54">
        <v>2023</v>
      </c>
      <c r="B20" s="55">
        <v>139728965.42758071</v>
      </c>
      <c r="C20" s="56">
        <v>3.6049233509254597E-2</v>
      </c>
      <c r="D20" s="57">
        <v>-2.8926113680293075E-2</v>
      </c>
      <c r="E20" s="58">
        <v>-4162212.5724192858</v>
      </c>
    </row>
    <row r="21" spans="1:5" s="64" customFormat="1" ht="18" customHeight="1" x14ac:dyDescent="0.25">
      <c r="A21" s="54">
        <v>2024</v>
      </c>
      <c r="B21" s="55">
        <v>144802653.84495232</v>
      </c>
      <c r="C21" s="56">
        <v>3.6310928101741524E-2</v>
      </c>
      <c r="D21" s="57">
        <v>-3.1252902249540582E-2</v>
      </c>
      <c r="E21" s="58">
        <v>-4671501.1550476849</v>
      </c>
    </row>
    <row r="22" spans="1:5" s="64" customFormat="1" ht="18" customHeight="1" x14ac:dyDescent="0.25">
      <c r="A22" s="54">
        <v>2025</v>
      </c>
      <c r="B22" s="55">
        <v>150476260.66635019</v>
      </c>
      <c r="C22" s="56">
        <v>3.9181649443199351E-2</v>
      </c>
      <c r="D22" s="57">
        <v>-3.0430311259706189E-2</v>
      </c>
      <c r="E22" s="58">
        <v>-4722754.3336498141</v>
      </c>
    </row>
    <row r="23" spans="1:5" s="64" customFormat="1" ht="18" customHeight="1" x14ac:dyDescent="0.25">
      <c r="A23" s="54">
        <v>2026</v>
      </c>
      <c r="B23" s="55">
        <v>156477956.79879916</v>
      </c>
      <c r="C23" s="56">
        <v>3.9884670883445716E-2</v>
      </c>
      <c r="D23" s="94" t="s">
        <v>246</v>
      </c>
      <c r="E23" s="95" t="s">
        <v>246</v>
      </c>
    </row>
    <row r="24" spans="1:5" s="64" customFormat="1" ht="18" customHeight="1" x14ac:dyDescent="0.25">
      <c r="A24" s="32" t="s">
        <v>4</v>
      </c>
      <c r="B24" s="124"/>
      <c r="C24" s="56"/>
      <c r="D24" s="149"/>
      <c r="E24" s="150"/>
    </row>
    <row r="25" spans="1:5" ht="21.75" customHeight="1" x14ac:dyDescent="0.3">
      <c r="A25" s="37" t="s">
        <v>66</v>
      </c>
      <c r="B25" s="3"/>
      <c r="C25" s="3"/>
    </row>
    <row r="26" spans="1:5" s="36" customFormat="1" ht="21.75" customHeight="1" x14ac:dyDescent="0.25">
      <c r="A26" s="90" t="s">
        <v>186</v>
      </c>
      <c r="B26" s="37"/>
      <c r="C26" s="37"/>
    </row>
    <row r="27" spans="1:5" ht="21.75" customHeight="1" x14ac:dyDescent="0.3">
      <c r="A27" s="153" t="s">
        <v>239</v>
      </c>
      <c r="B27" s="3"/>
      <c r="C27" s="3"/>
      <c r="D27" s="141"/>
      <c r="E27" s="141"/>
    </row>
    <row r="28" spans="1:5" ht="21.75" customHeight="1" x14ac:dyDescent="0.3">
      <c r="A28" s="153" t="s">
        <v>254</v>
      </c>
      <c r="B28" s="3"/>
      <c r="C28" s="3"/>
      <c r="D28" s="141"/>
      <c r="E28" s="141"/>
    </row>
    <row r="29" spans="1:5" ht="21.75" customHeight="1" x14ac:dyDescent="0.3">
      <c r="A29" s="153" t="s">
        <v>255</v>
      </c>
    </row>
    <row r="30" spans="1:5" ht="21.75" customHeight="1" x14ac:dyDescent="0.3">
      <c r="A30" s="196" t="str">
        <f>Headings!F7</f>
        <v>Page 7</v>
      </c>
      <c r="B30" s="196"/>
      <c r="C30" s="196"/>
      <c r="D30" s="196"/>
      <c r="E30" s="196"/>
    </row>
    <row r="33" spans="1:2" ht="21.75" customHeight="1" x14ac:dyDescent="0.3">
      <c r="B33" s="7"/>
    </row>
    <row r="34" spans="1:2" ht="21.75" customHeight="1" x14ac:dyDescent="0.3">
      <c r="B34" s="7"/>
    </row>
    <row r="35" spans="1:2" ht="21.75" customHeight="1" x14ac:dyDescent="0.3">
      <c r="A35" s="6"/>
      <c r="B35" s="7"/>
    </row>
    <row r="36" spans="1:2" ht="21.75" customHeight="1" x14ac:dyDescent="0.3">
      <c r="A36" s="6"/>
      <c r="B36" s="6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Headings!E8</f>
        <v>March 2017 Metro Transit Sales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s="64" customFormat="1" ht="18" customHeight="1" x14ac:dyDescent="0.25">
      <c r="A5" s="49">
        <v>2007</v>
      </c>
      <c r="B5" s="50">
        <v>442042299.67999995</v>
      </c>
      <c r="C5" s="93" t="s">
        <v>93</v>
      </c>
      <c r="D5" s="62">
        <v>0</v>
      </c>
      <c r="E5" s="53">
        <v>0</v>
      </c>
    </row>
    <row r="6" spans="1:5" s="64" customFormat="1" ht="18" customHeight="1" x14ac:dyDescent="0.25">
      <c r="A6" s="54">
        <v>2008</v>
      </c>
      <c r="B6" s="55">
        <v>432934212.59000003</v>
      </c>
      <c r="C6" s="56">
        <v>-2.06045600083824E-2</v>
      </c>
      <c r="D6" s="57">
        <v>0</v>
      </c>
      <c r="E6" s="58">
        <v>0</v>
      </c>
    </row>
    <row r="7" spans="1:5" s="64" customFormat="1" ht="18" customHeight="1" x14ac:dyDescent="0.25">
      <c r="A7" s="54">
        <v>2009</v>
      </c>
      <c r="B7" s="55">
        <v>376904265.79065436</v>
      </c>
      <c r="C7" s="56">
        <v>-0.12941907839565336</v>
      </c>
      <c r="D7" s="57">
        <v>0</v>
      </c>
      <c r="E7" s="58">
        <v>0</v>
      </c>
    </row>
    <row r="8" spans="1:5" s="64" customFormat="1" ht="18" customHeight="1" x14ac:dyDescent="0.25">
      <c r="A8" s="54">
        <v>2010</v>
      </c>
      <c r="B8" s="55">
        <v>375199113.66660088</v>
      </c>
      <c r="C8" s="56">
        <v>-4.5240987667689581E-3</v>
      </c>
      <c r="D8" s="57">
        <v>0</v>
      </c>
      <c r="E8" s="58">
        <v>0</v>
      </c>
    </row>
    <row r="9" spans="1:5" s="64" customFormat="1" ht="18" customHeight="1" x14ac:dyDescent="0.25">
      <c r="A9" s="54">
        <v>2011</v>
      </c>
      <c r="B9" s="55">
        <v>399483215.29509997</v>
      </c>
      <c r="C9" s="56">
        <v>6.4723238259239979E-2</v>
      </c>
      <c r="D9" s="57">
        <v>0</v>
      </c>
      <c r="E9" s="58">
        <v>0</v>
      </c>
    </row>
    <row r="10" spans="1:5" s="64" customFormat="1" ht="18" customHeight="1" x14ac:dyDescent="0.25">
      <c r="A10" s="54">
        <v>2012</v>
      </c>
      <c r="B10" s="55">
        <v>412549491.71823603</v>
      </c>
      <c r="C10" s="56">
        <v>3.2707948476593529E-2</v>
      </c>
      <c r="D10" s="57">
        <v>0</v>
      </c>
      <c r="E10" s="58">
        <v>0</v>
      </c>
    </row>
    <row r="11" spans="1:5" s="64" customFormat="1" ht="18" customHeight="1" x14ac:dyDescent="0.25">
      <c r="A11" s="54">
        <v>2013</v>
      </c>
      <c r="B11" s="55">
        <v>442835694.9931376</v>
      </c>
      <c r="C11" s="57">
        <v>7.3412290847243433E-2</v>
      </c>
      <c r="D11" s="57">
        <v>0</v>
      </c>
      <c r="E11" s="58">
        <v>0</v>
      </c>
    </row>
    <row r="12" spans="1:5" s="64" customFormat="1" ht="18" customHeight="1" x14ac:dyDescent="0.25">
      <c r="A12" s="54">
        <v>2014</v>
      </c>
      <c r="B12" s="55">
        <v>479433577.19999999</v>
      </c>
      <c r="C12" s="56">
        <v>8.2644381698791403E-2</v>
      </c>
      <c r="D12" s="57">
        <v>0</v>
      </c>
      <c r="E12" s="58">
        <v>0</v>
      </c>
    </row>
    <row r="13" spans="1:5" s="64" customFormat="1" ht="18" customHeight="1" x14ac:dyDescent="0.25">
      <c r="A13" s="54">
        <v>2015</v>
      </c>
      <c r="B13" s="55">
        <v>526663507.63999999</v>
      </c>
      <c r="C13" s="56">
        <v>9.8511937181858356E-2</v>
      </c>
      <c r="D13" s="57">
        <v>0</v>
      </c>
      <c r="E13" s="58">
        <v>0</v>
      </c>
    </row>
    <row r="14" spans="1:5" s="64" customFormat="1" ht="18" customHeight="1" thickBot="1" x14ac:dyDescent="0.3">
      <c r="A14" s="59">
        <v>2016</v>
      </c>
      <c r="B14" s="60">
        <v>566855122.57079995</v>
      </c>
      <c r="C14" s="61">
        <v>7.6313650647450659E-2</v>
      </c>
      <c r="D14" s="66">
        <v>-1.6366936735937254E-2</v>
      </c>
      <c r="E14" s="96">
        <v>-9432055.7899624109</v>
      </c>
    </row>
    <row r="15" spans="1:5" s="64" customFormat="1" ht="18" customHeight="1" thickTop="1" x14ac:dyDescent="0.25">
      <c r="A15" s="54">
        <v>2017</v>
      </c>
      <c r="B15" s="55">
        <v>598735178.50773859</v>
      </c>
      <c r="C15" s="56">
        <v>5.6240218474795212E-2</v>
      </c>
      <c r="D15" s="57">
        <v>-1.1140798281706776E-2</v>
      </c>
      <c r="E15" s="58">
        <v>-6745538.5320029259</v>
      </c>
    </row>
    <row r="16" spans="1:5" s="64" customFormat="1" ht="18" customHeight="1" x14ac:dyDescent="0.25">
      <c r="A16" s="54">
        <v>2018</v>
      </c>
      <c r="B16" s="55">
        <v>629714986.65897238</v>
      </c>
      <c r="C16" s="56">
        <v>5.1742087759811373E-2</v>
      </c>
      <c r="D16" s="57">
        <v>8.8831275315719438E-3</v>
      </c>
      <c r="E16" s="58">
        <v>5544585.2769093513</v>
      </c>
    </row>
    <row r="17" spans="1:5" s="64" customFormat="1" ht="18" customHeight="1" x14ac:dyDescent="0.25">
      <c r="A17" s="54">
        <v>2019</v>
      </c>
      <c r="B17" s="55">
        <v>650175656.54110849</v>
      </c>
      <c r="C17" s="56">
        <v>3.2491953209963453E-2</v>
      </c>
      <c r="D17" s="57">
        <v>7.2505843931320868E-3</v>
      </c>
      <c r="E17" s="58">
        <v>4680219.1442278624</v>
      </c>
    </row>
    <row r="18" spans="1:5" s="64" customFormat="1" ht="18" customHeight="1" x14ac:dyDescent="0.25">
      <c r="A18" s="54">
        <v>2020</v>
      </c>
      <c r="B18" s="55">
        <v>673261154.20020366</v>
      </c>
      <c r="C18" s="56">
        <v>3.5506554923800948E-2</v>
      </c>
      <c r="D18" s="57">
        <v>1.5252100930560175E-2</v>
      </c>
      <c r="E18" s="58">
        <v>10114381.508863568</v>
      </c>
    </row>
    <row r="19" spans="1:5" s="64" customFormat="1" ht="18" customHeight="1" x14ac:dyDescent="0.25">
      <c r="A19" s="54">
        <v>2021</v>
      </c>
      <c r="B19" s="55">
        <v>695012898.85993659</v>
      </c>
      <c r="C19" s="56">
        <v>3.2308034592568813E-2</v>
      </c>
      <c r="D19" s="57">
        <v>9.0985218180483773E-3</v>
      </c>
      <c r="E19" s="58">
        <v>6266573.46867311</v>
      </c>
    </row>
    <row r="20" spans="1:5" s="64" customFormat="1" ht="18" customHeight="1" x14ac:dyDescent="0.25">
      <c r="A20" s="54">
        <v>2022</v>
      </c>
      <c r="B20" s="55">
        <v>716722637.61334717</v>
      </c>
      <c r="C20" s="56">
        <v>3.123645444425871E-2</v>
      </c>
      <c r="D20" s="57">
        <v>-4.2824755388289892E-3</v>
      </c>
      <c r="E20" s="58">
        <v>-3082548.1005419493</v>
      </c>
    </row>
    <row r="21" spans="1:5" s="64" customFormat="1" ht="18" customHeight="1" x14ac:dyDescent="0.25">
      <c r="A21" s="54">
        <v>2023</v>
      </c>
      <c r="B21" s="55">
        <v>742412162.34142923</v>
      </c>
      <c r="C21" s="56">
        <v>3.5843049151659256E-2</v>
      </c>
      <c r="D21" s="57">
        <v>-8.9791030553204587E-3</v>
      </c>
      <c r="E21" s="58">
        <v>-6726594.0967934132</v>
      </c>
    </row>
    <row r="22" spans="1:5" s="64" customFormat="1" ht="18" customHeight="1" x14ac:dyDescent="0.25">
      <c r="A22" s="54">
        <v>2024</v>
      </c>
      <c r="B22" s="55">
        <v>769222706.35508871</v>
      </c>
      <c r="C22" s="56">
        <v>3.6112748919823856E-2</v>
      </c>
      <c r="D22" s="57">
        <v>-1.130635014678949E-2</v>
      </c>
      <c r="E22" s="58">
        <v>-8796558.2263048887</v>
      </c>
    </row>
    <row r="23" spans="1:5" s="64" customFormat="1" ht="18" customHeight="1" x14ac:dyDescent="0.25">
      <c r="A23" s="54">
        <v>2025</v>
      </c>
      <c r="B23" s="55">
        <v>799207432.32162881</v>
      </c>
      <c r="C23" s="56">
        <v>3.8980552340453833E-2</v>
      </c>
      <c r="D23" s="57">
        <v>-1.0516018964299656E-2</v>
      </c>
      <c r="E23" s="58">
        <v>-8493801.492275238</v>
      </c>
    </row>
    <row r="24" spans="1:5" s="64" customFormat="1" ht="18" customHeight="1" x14ac:dyDescent="0.25">
      <c r="A24" s="54">
        <v>2026</v>
      </c>
      <c r="B24" s="55">
        <v>830928227.08971298</v>
      </c>
      <c r="C24" s="56">
        <v>3.9690315036157831E-2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42</v>
      </c>
      <c r="B26" s="3"/>
      <c r="C26" s="3"/>
    </row>
    <row r="27" spans="1:5" ht="21.75" customHeight="1" x14ac:dyDescent="0.3">
      <c r="A27" s="37" t="s">
        <v>222</v>
      </c>
      <c r="B27" s="3"/>
      <c r="C27" s="3"/>
    </row>
    <row r="28" spans="1:5" ht="21.75" customHeight="1" x14ac:dyDescent="0.3">
      <c r="A28" s="155" t="s">
        <v>175</v>
      </c>
      <c r="B28" s="3"/>
      <c r="C28" s="3"/>
    </row>
    <row r="29" spans="1:5" ht="21.75" customHeight="1" x14ac:dyDescent="0.3">
      <c r="A29" s="153" t="s">
        <v>256</v>
      </c>
      <c r="B29" s="173"/>
    </row>
    <row r="30" spans="1:5" ht="21.75" customHeight="1" x14ac:dyDescent="0.3">
      <c r="A30" s="196" t="str">
        <f>Headings!F8</f>
        <v>Page 8</v>
      </c>
      <c r="B30" s="197"/>
      <c r="C30" s="197"/>
      <c r="D30" s="197"/>
      <c r="E30" s="204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5" defaultRowHeight="21.75" customHeight="1" x14ac:dyDescent="0.3"/>
  <cols>
    <col min="1" max="1" width="7.75" style="2" customWidth="1"/>
    <col min="2" max="2" width="20.75" style="2" customWidth="1"/>
    <col min="3" max="3" width="10.75" style="2" customWidth="1"/>
    <col min="4" max="5" width="17.75" style="19" customWidth="1"/>
    <col min="6" max="16384" width="10.75" style="19"/>
  </cols>
  <sheetData>
    <row r="1" spans="1:5" ht="23.25" x14ac:dyDescent="0.3">
      <c r="A1" s="203" t="str">
        <f>Headings!E9</f>
        <v>March 2017 Mental Health Sales Tax Forecast</v>
      </c>
      <c r="B1" s="204"/>
      <c r="C1" s="204"/>
      <c r="D1" s="204"/>
      <c r="E1" s="204"/>
    </row>
    <row r="2" spans="1:5" ht="21.75" customHeight="1" x14ac:dyDescent="0.3">
      <c r="A2" s="203" t="s">
        <v>99</v>
      </c>
      <c r="B2" s="204"/>
      <c r="C2" s="204"/>
      <c r="D2" s="204"/>
      <c r="E2" s="204"/>
    </row>
    <row r="4" spans="1:5" ht="66" customHeight="1" x14ac:dyDescent="0.3">
      <c r="A4" s="23" t="s">
        <v>125</v>
      </c>
      <c r="B4" s="41" t="s">
        <v>95</v>
      </c>
      <c r="C4" s="41" t="s">
        <v>39</v>
      </c>
      <c r="D4" s="31" t="str">
        <f>Headings!E50</f>
        <v>% Change from August 2016 Forecast</v>
      </c>
      <c r="E4" s="45" t="str">
        <f>Headings!F50</f>
        <v>$ Change from August 2016 Forecast</v>
      </c>
    </row>
    <row r="5" spans="1:5" ht="18" customHeight="1" x14ac:dyDescent="0.3">
      <c r="A5" s="49">
        <v>2007</v>
      </c>
      <c r="B5" s="50" t="s">
        <v>93</v>
      </c>
      <c r="C5" s="51" t="s">
        <v>93</v>
      </c>
      <c r="D5" s="62" t="s">
        <v>93</v>
      </c>
      <c r="E5" s="53" t="s">
        <v>93</v>
      </c>
    </row>
    <row r="6" spans="1:5" ht="18" customHeight="1" x14ac:dyDescent="0.3">
      <c r="A6" s="54">
        <v>2008</v>
      </c>
      <c r="B6" s="55">
        <v>35564903.519999996</v>
      </c>
      <c r="C6" s="56" t="s">
        <v>93</v>
      </c>
      <c r="D6" s="57" t="s">
        <v>93</v>
      </c>
      <c r="E6" s="58" t="s">
        <v>93</v>
      </c>
    </row>
    <row r="7" spans="1:5" ht="18" customHeight="1" x14ac:dyDescent="0.3">
      <c r="A7" s="54">
        <v>2009</v>
      </c>
      <c r="B7" s="55">
        <v>41773812.241183825</v>
      </c>
      <c r="C7" s="56">
        <v>0.17457965878333503</v>
      </c>
      <c r="D7" s="57">
        <v>0</v>
      </c>
      <c r="E7" s="58">
        <v>0</v>
      </c>
    </row>
    <row r="8" spans="1:5" ht="18" customHeight="1" x14ac:dyDescent="0.3">
      <c r="A8" s="54">
        <v>2010</v>
      </c>
      <c r="B8" s="55">
        <v>40717980.148511201</v>
      </c>
      <c r="C8" s="56">
        <v>-2.5274975780920084E-2</v>
      </c>
      <c r="D8" s="57">
        <v>0</v>
      </c>
      <c r="E8" s="58">
        <v>0</v>
      </c>
    </row>
    <row r="9" spans="1:5" ht="18" customHeight="1" x14ac:dyDescent="0.3">
      <c r="A9" s="54">
        <v>2011</v>
      </c>
      <c r="B9" s="55">
        <v>43099477.537233301</v>
      </c>
      <c r="C9" s="56">
        <v>5.8487611125012329E-2</v>
      </c>
      <c r="D9" s="57">
        <v>0</v>
      </c>
      <c r="E9" s="58">
        <v>0</v>
      </c>
    </row>
    <row r="10" spans="1:5" ht="18" customHeight="1" x14ac:dyDescent="0.3">
      <c r="A10" s="54">
        <v>2012</v>
      </c>
      <c r="B10" s="55">
        <v>45000360</v>
      </c>
      <c r="C10" s="56">
        <v>4.4104536096163605E-2</v>
      </c>
      <c r="D10" s="57">
        <v>0</v>
      </c>
      <c r="E10" s="58">
        <v>0</v>
      </c>
    </row>
    <row r="11" spans="1:5" ht="18" customHeight="1" x14ac:dyDescent="0.3">
      <c r="A11" s="54">
        <v>2013</v>
      </c>
      <c r="B11" s="55">
        <v>48298262.639202163</v>
      </c>
      <c r="C11" s="57">
        <v>7.3286139026491393E-2</v>
      </c>
      <c r="D11" s="57">
        <v>0</v>
      </c>
      <c r="E11" s="58">
        <v>0</v>
      </c>
    </row>
    <row r="12" spans="1:5" ht="18" customHeight="1" x14ac:dyDescent="0.3">
      <c r="A12" s="54">
        <v>2014</v>
      </c>
      <c r="B12" s="55">
        <v>52288413.001330756</v>
      </c>
      <c r="C12" s="56">
        <v>8.2614780410132482E-2</v>
      </c>
      <c r="D12" s="57">
        <v>0</v>
      </c>
      <c r="E12" s="58">
        <v>0</v>
      </c>
    </row>
    <row r="13" spans="1:5" ht="18" customHeight="1" x14ac:dyDescent="0.3">
      <c r="A13" s="54">
        <v>2015</v>
      </c>
      <c r="B13" s="55">
        <v>57487652.461434349</v>
      </c>
      <c r="C13" s="56">
        <v>9.9433873810078621E-2</v>
      </c>
      <c r="D13" s="57">
        <v>0</v>
      </c>
      <c r="E13" s="58">
        <v>0</v>
      </c>
    </row>
    <row r="14" spans="1:5" ht="18" customHeight="1" thickBot="1" x14ac:dyDescent="0.35">
      <c r="A14" s="54">
        <v>2016</v>
      </c>
      <c r="B14" s="55">
        <v>61916531.432330765</v>
      </c>
      <c r="C14" s="56">
        <v>7.7040525769729973E-2</v>
      </c>
      <c r="D14" s="57">
        <v>-1.5505212516509714E-2</v>
      </c>
      <c r="E14" s="58">
        <v>-975148.86858610064</v>
      </c>
    </row>
    <row r="15" spans="1:5" ht="18" customHeight="1" thickTop="1" x14ac:dyDescent="0.3">
      <c r="A15" s="184">
        <v>2017</v>
      </c>
      <c r="B15" s="178">
        <v>65224402.269906655</v>
      </c>
      <c r="C15" s="179">
        <v>5.3424679339331149E-2</v>
      </c>
      <c r="D15" s="182">
        <v>-1.1144941846059075E-2</v>
      </c>
      <c r="E15" s="183">
        <v>-735114.9839887917</v>
      </c>
    </row>
    <row r="16" spans="1:5" ht="18" customHeight="1" x14ac:dyDescent="0.3">
      <c r="A16" s="54">
        <v>2018</v>
      </c>
      <c r="B16" s="55">
        <v>68599803.332223907</v>
      </c>
      <c r="C16" s="56">
        <v>5.1750586357992567E-2</v>
      </c>
      <c r="D16" s="57">
        <v>8.8817146124673396E-3</v>
      </c>
      <c r="E16" s="58">
        <v>603920.03031022847</v>
      </c>
    </row>
    <row r="17" spans="1:5" ht="18" customHeight="1" x14ac:dyDescent="0.3">
      <c r="A17" s="54">
        <v>2019</v>
      </c>
      <c r="B17" s="55">
        <v>70829122.607084945</v>
      </c>
      <c r="C17" s="56">
        <v>3.249745868897902E-2</v>
      </c>
      <c r="D17" s="57">
        <v>7.2490315245736792E-3</v>
      </c>
      <c r="E17" s="58">
        <v>509747.3678971976</v>
      </c>
    </row>
    <row r="18" spans="1:5" ht="18" customHeight="1" x14ac:dyDescent="0.3">
      <c r="A18" s="54">
        <v>2020</v>
      </c>
      <c r="B18" s="55">
        <v>73344421.163452506</v>
      </c>
      <c r="C18" s="56">
        <v>3.5512208309014914E-2</v>
      </c>
      <c r="D18" s="57">
        <v>1.5251550536487857E-2</v>
      </c>
      <c r="E18" s="58">
        <v>1101811.807480365</v>
      </c>
    </row>
    <row r="19" spans="1:5" ht="18" customHeight="1" x14ac:dyDescent="0.3">
      <c r="A19" s="54">
        <v>2021</v>
      </c>
      <c r="B19" s="55">
        <v>75714403.816457421</v>
      </c>
      <c r="C19" s="56">
        <v>3.2313059608491068E-2</v>
      </c>
      <c r="D19" s="57">
        <v>9.0973036962573861E-3</v>
      </c>
      <c r="E19" s="58">
        <v>682587.22243767977</v>
      </c>
    </row>
    <row r="20" spans="1:5" ht="18" customHeight="1" x14ac:dyDescent="0.3">
      <c r="A20" s="54">
        <v>2022</v>
      </c>
      <c r="B20" s="55">
        <v>78079808.971879676</v>
      </c>
      <c r="C20" s="56">
        <v>3.1241151434756587E-2</v>
      </c>
      <c r="D20" s="57">
        <v>-4.285057923795299E-3</v>
      </c>
      <c r="E20" s="58">
        <v>-336016.35366216302</v>
      </c>
    </row>
    <row r="21" spans="1:5" ht="18" customHeight="1" x14ac:dyDescent="0.3">
      <c r="A21" s="54">
        <v>2023</v>
      </c>
      <c r="B21" s="55">
        <v>80878818.806883544</v>
      </c>
      <c r="C21" s="56">
        <v>3.5848062026021754E-2</v>
      </c>
      <c r="D21" s="57">
        <v>-8.9820364331322233E-3</v>
      </c>
      <c r="E21" s="58">
        <v>-733040.6954254061</v>
      </c>
    </row>
    <row r="22" spans="1:5" ht="18" customHeight="1" x14ac:dyDescent="0.3">
      <c r="A22" s="54">
        <v>2024</v>
      </c>
      <c r="B22" s="55">
        <v>83799965.05326657</v>
      </c>
      <c r="C22" s="56">
        <v>3.611756810343536E-2</v>
      </c>
      <c r="D22" s="57">
        <v>-1.1309371656861966E-2</v>
      </c>
      <c r="E22" s="58">
        <v>-958565.72566854954</v>
      </c>
    </row>
    <row r="23" spans="1:5" s="128" customFormat="1" ht="18" customHeight="1" x14ac:dyDescent="0.3">
      <c r="A23" s="54">
        <v>2025</v>
      </c>
      <c r="B23" s="55">
        <v>87066943.847155318</v>
      </c>
      <c r="C23" s="56">
        <v>3.8985443392633101E-2</v>
      </c>
      <c r="D23" s="57">
        <v>-1.0518827364262795E-2</v>
      </c>
      <c r="E23" s="58">
        <v>-925578.14821539819</v>
      </c>
    </row>
    <row r="24" spans="1:5" s="172" customFormat="1" ht="18" customHeight="1" x14ac:dyDescent="0.3">
      <c r="A24" s="54">
        <v>2026</v>
      </c>
      <c r="B24" s="55">
        <v>90523069.928897917</v>
      </c>
      <c r="C24" s="56">
        <v>3.96950430212617E-2</v>
      </c>
      <c r="D24" s="94" t="s">
        <v>246</v>
      </c>
      <c r="E24" s="95" t="s">
        <v>246</v>
      </c>
    </row>
    <row r="25" spans="1:5" ht="21.75" customHeight="1" x14ac:dyDescent="0.3">
      <c r="A25" s="32" t="s">
        <v>4</v>
      </c>
      <c r="B25" s="3"/>
      <c r="C25" s="3"/>
    </row>
    <row r="26" spans="1:5" ht="21.75" customHeight="1" x14ac:dyDescent="0.3">
      <c r="A26" s="33" t="s">
        <v>35</v>
      </c>
      <c r="B26" s="3"/>
      <c r="C26" s="3"/>
    </row>
    <row r="27" spans="1:5" ht="21.75" customHeight="1" x14ac:dyDescent="0.3">
      <c r="A27" s="90" t="s">
        <v>223</v>
      </c>
      <c r="B27" s="3"/>
      <c r="C27" s="3"/>
    </row>
    <row r="28" spans="1:5" ht="21.75" customHeight="1" x14ac:dyDescent="0.3">
      <c r="A28" s="155" t="s">
        <v>176</v>
      </c>
      <c r="B28" s="3"/>
      <c r="C28" s="3"/>
    </row>
    <row r="29" spans="1:5" ht="21.75" customHeight="1" x14ac:dyDescent="0.3">
      <c r="A29" s="153" t="s">
        <v>256</v>
      </c>
    </row>
    <row r="30" spans="1:5" ht="21.75" customHeight="1" x14ac:dyDescent="0.3">
      <c r="A30" s="196" t="str">
        <f>Headings!F9</f>
        <v>Page 9</v>
      </c>
      <c r="B30" s="197"/>
      <c r="C30" s="197"/>
      <c r="D30" s="197"/>
      <c r="E30" s="204"/>
    </row>
    <row r="31" spans="1:5" ht="21.75" customHeight="1" x14ac:dyDescent="0.3">
      <c r="A31" s="3"/>
      <c r="B31" s="3"/>
      <c r="C31" s="3"/>
    </row>
    <row r="34" spans="1:2" ht="21.75" customHeight="1" x14ac:dyDescent="0.3">
      <c r="B34" s="7"/>
    </row>
    <row r="35" spans="1:2" ht="21.75" customHeight="1" x14ac:dyDescent="0.3">
      <c r="B35" s="7"/>
    </row>
    <row r="36" spans="1:2" ht="21.75" customHeight="1" x14ac:dyDescent="0.3">
      <c r="A36" s="6"/>
      <c r="B36" s="7"/>
    </row>
    <row r="37" spans="1:2" ht="21.75" customHeight="1" x14ac:dyDescent="0.3">
      <c r="A37" s="6"/>
      <c r="B37" s="6"/>
    </row>
    <row r="38" spans="1:2" ht="21.75" customHeight="1" x14ac:dyDescent="0.3">
      <c r="A38" s="6"/>
      <c r="B38" s="6"/>
    </row>
    <row r="39" spans="1:2" ht="21.75" customHeight="1" x14ac:dyDescent="0.3">
      <c r="A39" s="6"/>
      <c r="B39" s="6"/>
    </row>
    <row r="40" spans="1:2" ht="21.75" customHeight="1" x14ac:dyDescent="0.3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47</vt:i4>
      </vt:variant>
    </vt:vector>
  </HeadingPairs>
  <TitlesOfParts>
    <vt:vector size="95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ICRI</vt:lpstr>
      <vt:lpstr>AFIS</vt:lpstr>
      <vt:lpstr>Parks</vt:lpstr>
      <vt:lpstr>YSC</vt:lpstr>
      <vt:lpstr>Veterans_Lid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ICRI!Print_Area</vt:lpstr>
      <vt:lpstr>'Investment Pool Nom'!Print_Area</vt:lpstr>
      <vt:lpstr>'Investment Pool Real'!Print_Area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Veterans_Lid!Print_Area</vt:lpstr>
      <vt:lpstr>YSC!Print_Area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2017-03-09T19:54:30Z</cp:lastPrinted>
  <dcterms:created xsi:type="dcterms:W3CDTF">2010-06-11T22:06:58Z</dcterms:created>
  <dcterms:modified xsi:type="dcterms:W3CDTF">2017-06-29T20:58:12Z</dcterms:modified>
</cp:coreProperties>
</file>