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19_1 PSQ\"/>
    </mc:Choice>
  </mc:AlternateContent>
  <bookViews>
    <workbookView xWindow="-15" yWindow="765" windowWidth="18180" windowHeight="9060" tabRatio="838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otel Sales Tax" sheetId="10" r:id="rId11"/>
    <sheet name="Rental Car Sales Tax" sheetId="11" r:id="rId12"/>
    <sheet name="REET" sheetId="4" r:id="rId13"/>
    <sheet name="Investment Pool Nom" sheetId="5" r:id="rId14"/>
    <sheet name="Investment Pool Real" sheetId="35" r:id="rId15"/>
    <sheet name="CPI-U" sheetId="34" r:id="rId16"/>
    <sheet name="CPI-W" sheetId="7" r:id="rId17"/>
    <sheet name="Seattle CPI-U" sheetId="33" r:id="rId18"/>
    <sheet name="Seattle CPI-W" sheetId="13" r:id="rId19"/>
    <sheet name="COLA(new)" sheetId="62" r:id="rId20"/>
    <sheet name="Pharmaceuticals PPI" sheetId="14" r:id="rId21"/>
    <sheet name="Transportation CPI" sheetId="15" r:id="rId22"/>
    <sheet name="Retail Gas" sheetId="37" r:id="rId23"/>
    <sheet name="Diesel and Gas" sheetId="32" r:id="rId24"/>
    <sheet name="Docs" sheetId="36" r:id="rId25"/>
    <sheet name="Gambling" sheetId="69" r:id="rId26"/>
    <sheet name="E911" sheetId="61" r:id="rId27"/>
    <sheet name="Delinquencies" sheetId="66" r:id="rId28"/>
    <sheet name="CX" sheetId="39" r:id="rId29"/>
    <sheet name="DD-MH" sheetId="40" r:id="rId30"/>
    <sheet name="Veterans" sheetId="41" r:id="rId31"/>
    <sheet name="ICRI" sheetId="55" r:id="rId32"/>
    <sheet name="AFIS" sheetId="42" r:id="rId33"/>
    <sheet name="Parks" sheetId="43" r:id="rId34"/>
    <sheet name="YSC" sheetId="45" r:id="rId35"/>
    <sheet name="Veterans_Lid" sheetId="46" r:id="rId36"/>
    <sheet name="PSERN" sheetId="63" r:id="rId37"/>
    <sheet name="BSFK" sheetId="64" r:id="rId38"/>
    <sheet name="EMS" sheetId="48" r:id="rId39"/>
    <sheet name="CF" sheetId="49" r:id="rId40"/>
    <sheet name="Roads" sheetId="50" r:id="rId41"/>
    <sheet name="Roads2" sheetId="68" r:id="rId42"/>
    <sheet name="Flood" sheetId="56" r:id="rId43"/>
    <sheet name="Marine" sheetId="70" r:id="rId44"/>
    <sheet name="Transit " sheetId="53" r:id="rId45"/>
    <sheet name="UTGO" sheetId="54" r:id="rId46"/>
    <sheet name="Appendix" sheetId="77" r:id="rId47"/>
    <sheet name="Headings" sheetId="29" r:id="rId48"/>
  </sheets>
  <definedNames>
    <definedName name="_xlnm.Print_Area" localSheetId="32">AFIS!$A$1:$E$30</definedName>
    <definedName name="_xlnm.Print_Area" localSheetId="46">Appendix!$A$1:$C$30</definedName>
    <definedName name="_xlnm.Print_Area" localSheetId="37">BSFK!$A$1:$E$30</definedName>
    <definedName name="_xlnm.Print_Area" localSheetId="39">CF!$A$1:$E$30</definedName>
    <definedName name="_xlnm.Print_Area" localSheetId="9">'CJ Sales Tax'!$A$1:$E$30</definedName>
    <definedName name="_xlnm.Print_Area" localSheetId="19">'COLA(new)'!$A$1:$D$30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5">'CPI-U'!$A$1:$D$30</definedName>
    <definedName name="_xlnm.Print_Area" localSheetId="16">'CPI-W'!$A$1:$D$30</definedName>
    <definedName name="_xlnm.Print_Area" localSheetId="28">CX!$A$1:$E$30</definedName>
    <definedName name="_xlnm.Print_Area" localSheetId="29">'DD-MH'!$A$1:$E$30</definedName>
    <definedName name="_xlnm.Print_Area" localSheetId="27">Delinquencies!$A$1:$E$30</definedName>
    <definedName name="_xlnm.Print_Area" localSheetId="23">'Diesel and Gas'!$A$1:$E$30</definedName>
    <definedName name="_xlnm.Print_Area" localSheetId="24">Docs!$A$1:$E$30</definedName>
    <definedName name="_xlnm.Print_Area" localSheetId="26">'E911'!$A$1:$E$30</definedName>
    <definedName name="_xlnm.Print_Area" localSheetId="38">EMS!$A$1:$E$30</definedName>
    <definedName name="_xlnm.Print_Area" localSheetId="42">Flood!$A$1:$E$30</definedName>
    <definedName name="_xlnm.Print_Area" localSheetId="25">Gambling!$A$1:$E$30</definedName>
    <definedName name="_xlnm.Print_Area" localSheetId="10">'Hotel Sales Tax'!$A$1:$E$30</definedName>
    <definedName name="_xlnm.Print_Area" localSheetId="31">ICRI!$A$1:$E$30</definedName>
    <definedName name="_xlnm.Print_Area" localSheetId="13">'Investment Pool Nom'!$A$1:$D$30</definedName>
    <definedName name="_xlnm.Print_Area" localSheetId="14">'Investment Pool Real'!$A$1:$D$30</definedName>
    <definedName name="_xlnm.Print_Area" localSheetId="6">'Local Sales Tax'!$A$1:$E$30</definedName>
    <definedName name="_xlnm.Print_Area" localSheetId="43">Marine!$A$1:$E$30</definedName>
    <definedName name="_xlnm.Print_Area" localSheetId="8">'Mental Health Sales Tax'!$A$1:$E$30</definedName>
    <definedName name="_xlnm.Print_Area" localSheetId="33">Parks!$A$1:$E$30</definedName>
    <definedName name="_xlnm.Print_Area" localSheetId="20">'Pharmaceuticals PPI'!$A$1:$D$30</definedName>
    <definedName name="_xlnm.Print_Area" localSheetId="36">PSERN!$A$1:$E$30</definedName>
    <definedName name="_xlnm.Print_Area" localSheetId="12">REET!$A$1:$E$30</definedName>
    <definedName name="_xlnm.Print_Area" localSheetId="11">'Rental Car Sales Tax'!$A$1:$E$30</definedName>
    <definedName name="_xlnm.Print_Area" localSheetId="22">'Retail Gas'!$A$1:$E$30</definedName>
    <definedName name="_xlnm.Print_Area" localSheetId="40">Roads!$A$1:$E$30</definedName>
    <definedName name="_xlnm.Print_Area" localSheetId="41">Roads2!$A$1:$E$28</definedName>
    <definedName name="_xlnm.Print_Area" localSheetId="5">'Sales and Use Taxbase'!$A$1:$E$30</definedName>
    <definedName name="_xlnm.Print_Area" localSheetId="17">'Seattle CPI-U'!$A$1:$D$30</definedName>
    <definedName name="_xlnm.Print_Area" localSheetId="18">'Seattle CPI-W'!$A$1:$D$30</definedName>
    <definedName name="_xlnm.Print_Area" localSheetId="44">'Transit '!$A$1:$E$30</definedName>
    <definedName name="_xlnm.Print_Area" localSheetId="7">'Transit Sales Tax'!$A$1:$E$30</definedName>
    <definedName name="_xlnm.Print_Area" localSheetId="21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5">UTGO!$A$1:$E$30</definedName>
    <definedName name="_xlnm.Print_Area" localSheetId="30">Veterans!$A$1:$E$30</definedName>
    <definedName name="_xlnm.Print_Area" localSheetId="35">Veterans_Lid!$A$1:$E$30</definedName>
    <definedName name="_xlnm.Print_Area" localSheetId="34">YSC!$A$1:$E$30</definedName>
  </definedNames>
  <calcPr calcId="152511"/>
</workbook>
</file>

<file path=xl/calcChain.xml><?xml version="1.0" encoding="utf-8"?>
<calcChain xmlns="http://schemas.openxmlformats.org/spreadsheetml/2006/main">
  <c r="A30" i="77" l="1"/>
  <c r="G47" i="29" l="1"/>
  <c r="F46" i="29" l="1"/>
  <c r="F47" i="29"/>
  <c r="E47" i="29" l="1"/>
  <c r="F44" i="29" l="1"/>
  <c r="F45" i="29"/>
  <c r="E28" i="29" l="1"/>
  <c r="A1" i="66" s="1"/>
  <c r="E27" i="29"/>
  <c r="E44" i="29" l="1"/>
  <c r="G44" i="29" l="1"/>
  <c r="E4" i="70"/>
  <c r="D4" i="70"/>
  <c r="G2" i="29" l="1"/>
  <c r="G28" i="29"/>
  <c r="F42" i="29"/>
  <c r="A26" i="68" s="1"/>
  <c r="G41" i="29"/>
  <c r="G42" i="29"/>
  <c r="E4" i="69" l="1"/>
  <c r="D4" i="69"/>
  <c r="F3" i="29" l="1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A30" i="62" s="1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A30" i="64" s="1"/>
  <c r="F39" i="29"/>
  <c r="F40" i="29"/>
  <c r="F41" i="29"/>
  <c r="A30" i="50" s="1"/>
  <c r="F43" i="29"/>
  <c r="A30" i="70"/>
  <c r="F2" i="29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3" i="29"/>
  <c r="G45" i="29"/>
  <c r="G46" i="29"/>
  <c r="A30" i="69" l="1"/>
  <c r="E38" i="29"/>
  <c r="A1" i="64" s="1"/>
  <c r="D4" i="15" l="1"/>
  <c r="A30" i="66" l="1"/>
  <c r="E4" i="66"/>
  <c r="D4" i="66"/>
  <c r="A30" i="54" l="1"/>
  <c r="E46" i="29"/>
  <c r="A1" i="54" s="1"/>
  <c r="A30" i="63" l="1"/>
  <c r="E37" i="29"/>
  <c r="A1" i="63" s="1"/>
  <c r="E4" i="64" l="1"/>
  <c r="D4" i="64"/>
  <c r="E4" i="63"/>
  <c r="D4" i="63"/>
  <c r="A30" i="21" l="1"/>
  <c r="E4" i="61" l="1"/>
  <c r="A30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0" i="37"/>
  <c r="A30" i="32"/>
  <c r="D4" i="36"/>
  <c r="E4" i="36"/>
  <c r="A30" i="36"/>
  <c r="D4" i="61"/>
  <c r="A30" i="61"/>
  <c r="D4" i="39"/>
  <c r="E4" i="39"/>
  <c r="A30" i="39"/>
  <c r="D4" i="40"/>
  <c r="E4" i="40"/>
  <c r="A30" i="40"/>
  <c r="D4" i="41"/>
  <c r="E4" i="41"/>
  <c r="A30" i="41"/>
  <c r="D4" i="55"/>
  <c r="E4" i="55"/>
  <c r="A30" i="55"/>
  <c r="D4" i="42"/>
  <c r="E4" i="42"/>
  <c r="A30" i="42"/>
  <c r="D4" i="43"/>
  <c r="E4" i="43"/>
  <c r="A30" i="43"/>
  <c r="D4" i="45"/>
  <c r="E4" i="45"/>
  <c r="A30" i="45"/>
  <c r="D4" i="46"/>
  <c r="E4" i="46"/>
  <c r="A30" i="46"/>
  <c r="D4" i="48"/>
  <c r="E4" i="48"/>
  <c r="A30" i="48"/>
  <c r="D4" i="49"/>
  <c r="E4" i="49"/>
  <c r="A30" i="49"/>
  <c r="D4" i="50"/>
  <c r="E4" i="50"/>
  <c r="D4" i="56"/>
  <c r="E4" i="56"/>
  <c r="A30" i="56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1" i="29"/>
  <c r="A1" i="10" s="1"/>
  <c r="E12" i="29"/>
  <c r="A1" i="11" s="1"/>
  <c r="E13" i="29"/>
  <c r="A1" i="4" s="1"/>
  <c r="E14" i="29"/>
  <c r="A1" i="5" s="1"/>
  <c r="E15" i="29"/>
  <c r="A1" i="35" s="1"/>
  <c r="E16" i="29"/>
  <c r="A1" i="34" s="1"/>
  <c r="E17" i="29"/>
  <c r="A1" i="7" s="1"/>
  <c r="E18" i="29"/>
  <c r="A1" i="33" s="1"/>
  <c r="E19" i="29"/>
  <c r="A1" i="13" s="1"/>
  <c r="E20" i="29"/>
  <c r="A1" i="62" s="1"/>
  <c r="E21" i="29"/>
  <c r="A1" i="14" s="1"/>
  <c r="E22" i="29"/>
  <c r="A1" i="15" s="1"/>
  <c r="E23" i="29"/>
  <c r="A1" i="37" s="1"/>
  <c r="E24" i="29"/>
  <c r="E25" i="29"/>
  <c r="A1" i="36" s="1"/>
  <c r="E26" i="29"/>
  <c r="A1" i="61"/>
  <c r="E29" i="29"/>
  <c r="A1" i="39" s="1"/>
  <c r="E30" i="29"/>
  <c r="A1" i="40" s="1"/>
  <c r="E31" i="29"/>
  <c r="A1" i="41" s="1"/>
  <c r="E32" i="29"/>
  <c r="A1" i="55" s="1"/>
  <c r="E33" i="29"/>
  <c r="A1" i="42" s="1"/>
  <c r="E34" i="29"/>
  <c r="A1" i="43" s="1"/>
  <c r="E35" i="29"/>
  <c r="A1" i="45" s="1"/>
  <c r="E36" i="29"/>
  <c r="A1" i="46" s="1"/>
  <c r="E39" i="29"/>
  <c r="A1" i="48" s="1"/>
  <c r="E40" i="29"/>
  <c r="A1" i="49" s="1"/>
  <c r="E41" i="29"/>
  <c r="A1" i="50" s="1"/>
  <c r="E43" i="29"/>
  <c r="A1" i="56" s="1"/>
  <c r="E45" i="29"/>
  <c r="A1" i="70" l="1"/>
  <c r="A1" i="69"/>
  <c r="A1" i="53"/>
</calcChain>
</file>

<file path=xl/sharedStrings.xml><?xml version="1.0" encoding="utf-8"?>
<sst xmlns="http://schemas.openxmlformats.org/spreadsheetml/2006/main" count="1109" uniqueCount="270">
  <si>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</si>
  <si>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</si>
  <si>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</si>
  <si>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</si>
  <si>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</si>
  <si>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</si>
  <si>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</si>
  <si>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</si>
  <si>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>Page 1</t>
  </si>
  <si>
    <t xml:space="preserve">The Investment Pool Real Rate of Return Forecast is deflated by the </t>
  </si>
  <si>
    <t>National CPI-W</t>
  </si>
  <si>
    <t>Retail Gas</t>
  </si>
  <si>
    <t>Vets &amp; Human Services</t>
  </si>
  <si>
    <t>Veteran's Aid</t>
  </si>
  <si>
    <t>Transit</t>
  </si>
  <si>
    <t>UTGO</t>
  </si>
  <si>
    <t>Seattle CPI-U</t>
  </si>
  <si>
    <t>Page 6</t>
  </si>
  <si>
    <t>Diesel and Gasoline</t>
  </si>
  <si>
    <t>1. Values are nominal annual returns for the King County investment pool.</t>
  </si>
  <si>
    <t>Q4 2016</t>
  </si>
  <si>
    <t>Q1 2016</t>
  </si>
  <si>
    <t>Veterans Aid Property Tax</t>
  </si>
  <si>
    <t>Transit Property Tax</t>
  </si>
  <si>
    <t>Unincorporated Area/Roads Property Tax Levy</t>
  </si>
  <si>
    <t>AFIS Lid Lift</t>
  </si>
  <si>
    <t>Children and Family Justice Center Lid Lift</t>
  </si>
  <si>
    <t>NH Sliver and Triangle</t>
  </si>
  <si>
    <t>North Highline Y (remainder)</t>
  </si>
  <si>
    <t>King County Sales and Use Taxbase</t>
  </si>
  <si>
    <t>Area</t>
  </si>
  <si>
    <t>1. Distribution is 0.1% of countywide taxable sales less sales at lodging establishments with</t>
  </si>
  <si>
    <t>Annual Change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</si>
  <si>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</si>
  <si>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</si>
  <si>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</si>
  <si>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</si>
  <si>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</si>
  <si>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</si>
  <si>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</si>
  <si>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</si>
  <si>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>Veterans and Human Services Lid Lift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</si>
  <si>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</si>
  <si>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</si>
  <si>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</si>
  <si>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</si>
  <si>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</si>
  <si>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</si>
  <si>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</si>
  <si>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</si>
  <si>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</si>
  <si>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</si>
  <si>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</si>
  <si>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</si>
  <si>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</si>
  <si>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</si>
  <si>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</si>
  <si>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</si>
  <si>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</si>
  <si>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</si>
  <si>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</si>
  <si>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</si>
  <si>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</si>
  <si>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</si>
  <si>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</si>
  <si>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</si>
  <si>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</si>
  <si>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</si>
  <si>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</si>
  <si>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</si>
  <si>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</si>
  <si>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</si>
  <si>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</si>
  <si>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</si>
  <si>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</si>
  <si>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</si>
  <si>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</si>
  <si>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</si>
  <si>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</si>
  <si>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</si>
  <si>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</si>
  <si>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</si>
  <si>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</si>
  <si>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</si>
  <si>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</si>
  <si>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</si>
  <si>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</si>
  <si>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</si>
  <si>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</si>
  <si>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</si>
  <si>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</si>
  <si>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</si>
  <si>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</si>
  <si>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</si>
  <si>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</si>
  <si>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</si>
  <si>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</si>
  <si>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</si>
  <si>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</si>
  <si>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</si>
  <si>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</si>
  <si>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</si>
  <si>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DD/MH</t>
  </si>
  <si>
    <t>AFIS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</si>
  <si>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</si>
  <si>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</si>
  <si>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</si>
  <si>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</si>
  <si>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</si>
  <si>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</si>
  <si>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</si>
  <si>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</si>
  <si>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Inter-County River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</si>
  <si>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</si>
  <si>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</si>
  <si>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</si>
  <si>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</si>
  <si>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</si>
  <si>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</si>
  <si>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Inter County River Improvement Property Tax</t>
  </si>
  <si>
    <t>1. Unincorporated new construction values are affected by annexations (see appendix).</t>
  </si>
  <si>
    <t>COLA Comparison</t>
  </si>
  <si>
    <t>Page 35</t>
  </si>
  <si>
    <t>Page 36</t>
  </si>
  <si>
    <t>Page 43</t>
  </si>
  <si>
    <t>Q2 2016</t>
  </si>
  <si>
    <t>Q3 2016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</si>
  <si>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</si>
  <si>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</si>
  <si>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</si>
  <si>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</si>
  <si>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</si>
  <si>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</si>
  <si>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</si>
  <si>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</si>
  <si>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Children &amp; Family Center</t>
  </si>
  <si>
    <t>UAL/Roads</t>
  </si>
  <si>
    <t>Renton West Hill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</si>
  <si>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</si>
  <si>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</si>
  <si>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</si>
  <si>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</si>
  <si>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</si>
  <si>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</si>
  <si>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</si>
  <si>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</si>
  <si>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</si>
  <si>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</si>
  <si>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Q1 2017</t>
  </si>
  <si>
    <t>Q2 2017</t>
  </si>
  <si>
    <t>Q3 2017</t>
  </si>
  <si>
    <t>Q4 2017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</si>
  <si>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</si>
  <si>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</si>
  <si>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</si>
  <si>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</si>
  <si>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</si>
  <si>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</si>
  <si>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Q1 2018</t>
  </si>
  <si>
    <t>Q2 2018</t>
  </si>
  <si>
    <t>Q3 2018</t>
  </si>
  <si>
    <t>Q4 2018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</si>
  <si>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</si>
  <si>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</si>
  <si>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</si>
  <si>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</si>
  <si>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>3. The EMS levy is a six-year levy in effect from 2014-2019.</t>
  </si>
  <si>
    <t xml:space="preserve">    between the City of Seattle and King County.</t>
  </si>
  <si>
    <t>1. Values are tax revenues for cellular (regular and prepaid), landline and VOIP accounts.</t>
  </si>
  <si>
    <t>Q1 2019</t>
  </si>
  <si>
    <t>Q2 2019</t>
  </si>
  <si>
    <t>Q3 2019</t>
  </si>
  <si>
    <t>Q4 2019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</si>
  <si>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</si>
  <si>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</si>
  <si>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</si>
  <si>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</si>
  <si>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2. King County stopped receiving hotel taxes within the City of Bellevue starting in 2013.</t>
  </si>
  <si>
    <t>1. Series CWUR0000SAO. Values are annual growth.</t>
  </si>
  <si>
    <t>3. The values for 2014-2019 are for the Parks lid lift approved by voters in 2013.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</si>
  <si>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</si>
  <si>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</si>
  <si>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</si>
  <si>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</si>
  <si>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</si>
  <si>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</si>
  <si>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</si>
  <si>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</si>
  <si>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</si>
  <si>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</si>
  <si>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</si>
  <si>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</si>
  <si>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</si>
  <si>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>3. Actual values are quarterly on an accrual basis as listed in EBS, Fund 000001110.</t>
  </si>
  <si>
    <t xml:space="preserve">    Forecast includes the 1% DOR administrative fee.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</si>
  <si>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</si>
  <si>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</si>
  <si>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</si>
  <si>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</si>
  <si>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</si>
  <si>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East Federal Way</t>
  </si>
  <si>
    <t>Page 47</t>
  </si>
  <si>
    <t>3. Levy amounts do not reflect forecasted new construction impacts from the TDR/TIF ILA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</si>
  <si>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</si>
  <si>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</si>
  <si>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</si>
  <si>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</si>
  <si>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</si>
  <si>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</si>
  <si>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3. From 2016-2020 revenues received will be deposited in the State's stadium and exhibition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</si>
  <si>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</si>
  <si>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</si>
  <si>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</si>
  <si>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</si>
  <si>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>2. Limited bond debt service included in CX Levy in 2013 and thereafter.</t>
  </si>
  <si>
    <t>2. AFIS is a six-year lid lift in effect from 2013-2018.</t>
  </si>
  <si>
    <t>2. Values for 2008-2013 include the Parks Operating &amp; Expansion lid lifts (expired in 2013).</t>
  </si>
  <si>
    <t>2. The C&amp;FJC lid lift is a nine-year lid lift in effect from 2013-2021.</t>
  </si>
  <si>
    <t>2. "PSERN" is an acronym for the Puget Sound Emergency Radio Network.</t>
  </si>
  <si>
    <t>2. The BSFK levy is in effect from 2016 thru 2021.</t>
  </si>
  <si>
    <t>2. The previous existing EMS levy expired in 2013.</t>
  </si>
  <si>
    <t>2. The UAL/Roads levy values are affected by annexations (see appendix).</t>
  </si>
  <si>
    <t>1. Actual values are quarterly as listed in EBS, Fund 000000010, Acct. 31911.</t>
  </si>
  <si>
    <t>Marine Levy Property Tax</t>
  </si>
  <si>
    <t>P&amp;I on Property Taxes</t>
  </si>
  <si>
    <t>Penalties and Interest on Delinquent Property Taxes</t>
  </si>
  <si>
    <t>Marine</t>
  </si>
  <si>
    <t>-Renton West Hill
-East Fed. Way</t>
  </si>
  <si>
    <t>Forecasts have been adjusted for the annexations listed above (Pages 3, 5, 41).</t>
  </si>
  <si>
    <t>have been adjusted for the annexations listed above (Pages 7 &amp; 10).</t>
  </si>
  <si>
    <t>These forecasts are presented on accrual basis (Pages 7 thru 10).</t>
  </si>
  <si>
    <t>REET data presents 0.25% of King County's 0.50% real estate tax (Page 13).</t>
  </si>
  <si>
    <t xml:space="preserve">    Information Administration (EIA) in $/gallon (EMM_EPMRU_PTE_Y48SE_DPG.)</t>
  </si>
  <si>
    <t xml:space="preserve">3. Forecast values are total levy amounts and assume large annexations are removed </t>
  </si>
  <si>
    <t xml:space="preserve">    from unincorporated assessed value prior to setting the levy rates in the annexation year.</t>
  </si>
  <si>
    <t>-North Highline Y
-Sliver
-Triangle</t>
  </si>
  <si>
    <t>new</t>
  </si>
  <si>
    <t>Annexation Assumptions</t>
  </si>
  <si>
    <t>In addition, all sales tax forecasts have been adjusted for delinquent payments, include</t>
  </si>
  <si>
    <t>mitigation payments and remote sales in outyears and deduct the 1% DOR admin fee.</t>
  </si>
  <si>
    <t>March 2018 King County Economic and Revenue Forecast</t>
  </si>
  <si>
    <t>$ Change from August 2017 Forecast</t>
  </si>
  <si>
    <t># Change from August 2017 Forecast</t>
  </si>
  <si>
    <t>March</t>
  </si>
  <si>
    <t>% Change from August 2017 Forecast</t>
  </si>
  <si>
    <t>3. Forecasts for 2018 and beyond are affected by annexations (see appendix).</t>
  </si>
  <si>
    <t>2. Forecasts for 2018 and beyond are affected by annexations (see appendix).</t>
  </si>
  <si>
    <t>2. Forecast utilizes actual values through January 2018.</t>
  </si>
  <si>
    <t>Q1 2020</t>
  </si>
  <si>
    <t>Q2 2020</t>
  </si>
  <si>
    <t>Q3 2020</t>
  </si>
  <si>
    <t>Q4 2020</t>
  </si>
  <si>
    <t>March 2018 Diesel &amp; Gasoline Dollar per Gallon Forecasts</t>
  </si>
  <si>
    <t>3. Existing levy expires in 2018. Values for 2019 and beyond are preliminary</t>
  </si>
  <si>
    <t>March 2018 UAL/Roads Property Tax Annexation Addendum</t>
  </si>
  <si>
    <t>2018 Population Est.</t>
  </si>
  <si>
    <t>2. 2017 value is estimated. Actual value will be available Spring 2018.</t>
  </si>
  <si>
    <t>4. 2017 value is estimated. Actual value will be available Spring 2018.</t>
  </si>
  <si>
    <t>3. 2017 value is estimated. Actual value will be available Spring 2018.</t>
  </si>
  <si>
    <t xml:space="preserve">    ultra-low sulfur diesel purchases.</t>
  </si>
  <si>
    <t>1. Forecast diesel values are average annual Tacoma rack price for King County's</t>
  </si>
  <si>
    <t xml:space="preserve">    excluding delivery charges and taxes.</t>
  </si>
  <si>
    <t>2. Forecast gasoline values are WA state fuel prices for UNL Regular 9.0 RVP</t>
  </si>
  <si>
    <t xml:space="preserve">     (subject to voter approval) and provided for information only.</t>
  </si>
  <si>
    <t>2. Revenue forecasts include remote sales revenue as forecast by WA DOR.</t>
  </si>
  <si>
    <t>2. The V&amp;HS levy is in effect from 2018-2023.</t>
  </si>
  <si>
    <t>Approved by the Forecast Council on March 12, 2018 (KCFC 2018-01)</t>
  </si>
  <si>
    <t>1. Series CUURS49DSA0. Values are annual growth.</t>
  </si>
  <si>
    <t xml:space="preserve">1. Series CWURS49DSA0. Values are year over year change from June of </t>
  </si>
  <si>
    <t>Seattle CPI-U mean forecast. Series CUURS49DSA0.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</si>
</sst>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"/>
    <numFmt numFmtId="167" formatCode="&quot;$&quot;#,##0;\(&quot;$&quot;#,##0\)"/>
    <numFmt numFmtId="168" formatCode="#,##0;\(#,##0\)"/>
    <numFmt numFmtId="169" formatCode="&quot;$&quot;#,##0.00;\(&quot;$&quot;#,##0.00\)"/>
    <numFmt numFmtId="170" formatCode="_(* #,##0_);_(* \(#,##0\);_(* &quot;-&quot;??_);_(@_)"/>
    <numFmt numFmtId="171" formatCode="mm/dd/yy;@"/>
  </numFmts>
  <fonts count="27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3"/>
      <name val="Arial Narrow"/>
      <family val="2"/>
    </font>
    <font>
      <b/>
      <sz val="1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2">
    <xf numFmtId="0" fontId="0" fillId="0" borderId="0"/>
    <xf numFmtId="9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/>
    <xf numFmtId="0" fontId="11" fillId="2" borderId="7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10" fontId="19" fillId="2" borderId="6" xfId="0" applyNumberFormat="1" applyFont="1" applyFill="1" applyBorder="1" applyAlignment="1">
      <alignment horizontal="center" vertical="center"/>
    </xf>
    <xf numFmtId="10" fontId="19" fillId="2" borderId="4" xfId="0" applyNumberFormat="1" applyFont="1" applyFill="1" applyBorder="1" applyAlignment="1">
      <alignment horizontal="center" vertical="center"/>
    </xf>
    <xf numFmtId="167" fontId="19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65" fontId="19" fillId="2" borderId="5" xfId="0" applyNumberFormat="1" applyFont="1" applyFill="1" applyBorder="1" applyAlignment="1">
      <alignment horizontal="center" vertical="center"/>
    </xf>
    <xf numFmtId="10" fontId="19" fillId="2" borderId="0" xfId="0" applyNumberFormat="1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 vertical="center"/>
    </xf>
    <xf numFmtId="167" fontId="19" fillId="2" borderId="7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165" fontId="19" fillId="2" borderId="9" xfId="0" applyNumberFormat="1" applyFont="1" applyFill="1" applyBorder="1" applyAlignment="1">
      <alignment horizontal="center" vertical="center"/>
    </xf>
    <xf numFmtId="10" fontId="19" fillId="2" borderId="8" xfId="0" applyNumberFormat="1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Alignment="1"/>
    <xf numFmtId="0" fontId="19" fillId="2" borderId="0" xfId="0" applyFont="1" applyFill="1" applyAlignment="1">
      <alignment vertical="center"/>
    </xf>
    <xf numFmtId="10" fontId="19" fillId="2" borderId="11" xfId="0" applyNumberFormat="1" applyFont="1" applyFill="1" applyBorder="1" applyAlignment="1">
      <alignment horizontal="center" vertical="center"/>
    </xf>
    <xf numFmtId="10" fontId="19" fillId="2" borderId="5" xfId="0" applyNumberFormat="1" applyFont="1" applyFill="1" applyBorder="1" applyAlignment="1">
      <alignment horizontal="center" vertical="center"/>
    </xf>
    <xf numFmtId="10" fontId="19" fillId="2" borderId="9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0" fontId="19" fillId="2" borderId="2" xfId="0" applyFont="1" applyFill="1" applyBorder="1" applyAlignment="1">
      <alignment horizontal="center" vertical="center"/>
    </xf>
    <xf numFmtId="0" fontId="19" fillId="2" borderId="0" xfId="0" applyFont="1" applyFill="1"/>
    <xf numFmtId="166" fontId="19" fillId="2" borderId="4" xfId="0" applyNumberFormat="1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/>
    </xf>
    <xf numFmtId="166" fontId="19" fillId="2" borderId="5" xfId="0" applyNumberFormat="1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/>
    </xf>
    <xf numFmtId="169" fontId="19" fillId="2" borderId="7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10" fontId="21" fillId="2" borderId="5" xfId="0" applyNumberFormat="1" applyFont="1" applyFill="1" applyBorder="1" applyAlignment="1">
      <alignment horizontal="center" vertical="center"/>
    </xf>
    <xf numFmtId="10" fontId="21" fillId="2" borderId="7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66" fontId="19" fillId="2" borderId="9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3" fontId="19" fillId="2" borderId="5" xfId="0" applyNumberFormat="1" applyFont="1" applyFill="1" applyBorder="1" applyAlignment="1">
      <alignment horizontal="center" vertical="center"/>
    </xf>
    <xf numFmtId="168" fontId="19" fillId="2" borderId="7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 vertical="center"/>
    </xf>
    <xf numFmtId="165" fontId="19" fillId="2" borderId="7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/>
    <xf numFmtId="167" fontId="19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5" fontId="19" fillId="2" borderId="7" xfId="0" applyNumberFormat="1" applyFont="1" applyFill="1" applyBorder="1" applyAlignment="1">
      <alignment horizontal="center"/>
    </xf>
    <xf numFmtId="0" fontId="18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167" fontId="19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10" fontId="21" fillId="2" borderId="4" xfId="0" applyNumberFormat="1" applyFont="1" applyFill="1" applyBorder="1" applyAlignment="1">
      <alignment horizontal="center" vertical="center"/>
    </xf>
    <xf numFmtId="10" fontId="21" fillId="2" borderId="10" xfId="0" applyNumberFormat="1" applyFont="1" applyFill="1" applyBorder="1" applyAlignment="1">
      <alignment horizontal="center" vertical="center"/>
    </xf>
    <xf numFmtId="5" fontId="19" fillId="2" borderId="10" xfId="0" applyNumberFormat="1" applyFont="1" applyFill="1" applyBorder="1" applyAlignment="1">
      <alignment horizont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9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10" fontId="19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10" fontId="19" fillId="2" borderId="5" xfId="1" applyNumberFormat="1" applyFont="1" applyFill="1" applyBorder="1" applyAlignment="1">
      <alignment horizontal="center"/>
    </xf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5" xfId="1" applyNumberFormat="1" applyFont="1" applyFill="1" applyBorder="1" applyAlignment="1">
      <alignment horizontal="center"/>
    </xf>
    <xf numFmtId="5" fontId="10" fillId="2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5" fontId="19" fillId="2" borderId="6" xfId="0" applyNumberFormat="1" applyFont="1" applyFill="1" applyBorder="1" applyAlignment="1">
      <alignment horizontal="center" vertical="center"/>
    </xf>
    <xf numFmtId="165" fontId="19" fillId="2" borderId="0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/>
    <xf numFmtId="169" fontId="19" fillId="2" borderId="10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 vertical="center"/>
    </xf>
    <xf numFmtId="10" fontId="19" fillId="2" borderId="4" xfId="1" applyNumberFormat="1" applyFont="1" applyFill="1" applyBorder="1" applyAlignment="1">
      <alignment horizontal="center"/>
    </xf>
    <xf numFmtId="10" fontId="10" fillId="2" borderId="4" xfId="1" applyNumberFormat="1" applyFont="1" applyFill="1" applyBorder="1" applyAlignment="1">
      <alignment horizontal="center"/>
    </xf>
    <xf numFmtId="5" fontId="10" fillId="2" borderId="10" xfId="0" applyNumberFormat="1" applyFont="1" applyFill="1" applyBorder="1" applyAlignment="1">
      <alignment horizontal="center"/>
    </xf>
    <xf numFmtId="167" fontId="10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19" fillId="2" borderId="12" xfId="0" applyFont="1" applyFill="1" applyBorder="1" applyAlignment="1">
      <alignment horizontal="center" vertical="center"/>
    </xf>
    <xf numFmtId="166" fontId="19" fillId="2" borderId="13" xfId="0" applyNumberFormat="1" applyFont="1" applyFill="1" applyBorder="1" applyAlignment="1">
      <alignment horizontal="center" vertical="center"/>
    </xf>
    <xf numFmtId="165" fontId="19" fillId="2" borderId="13" xfId="0" applyNumberFormat="1" applyFont="1" applyFill="1" applyBorder="1" applyAlignment="1">
      <alignment horizontal="center" vertical="center"/>
    </xf>
    <xf numFmtId="165" fontId="19" fillId="2" borderId="14" xfId="0" applyNumberFormat="1" applyFont="1" applyFill="1" applyBorder="1" applyAlignment="1">
      <alignment horizontal="center" vertical="center"/>
    </xf>
    <xf numFmtId="166" fontId="10" fillId="2" borderId="12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9" fillId="2" borderId="11" xfId="0" applyNumberFormat="1" applyFont="1" applyFill="1" applyBorder="1" applyAlignment="1">
      <alignment horizontal="center"/>
    </xf>
    <xf numFmtId="10" fontId="19" fillId="2" borderId="0" xfId="0" applyNumberFormat="1" applyFont="1" applyFill="1"/>
    <xf numFmtId="170" fontId="19" fillId="2" borderId="0" xfId="2" applyNumberFormat="1" applyFont="1" applyFill="1" applyAlignment="1"/>
    <xf numFmtId="170" fontId="2" fillId="2" borderId="0" xfId="2" applyNumberFormat="1" applyFont="1" applyFill="1" applyAlignment="1"/>
    <xf numFmtId="165" fontId="19" fillId="2" borderId="0" xfId="0" applyNumberFormat="1" applyFont="1" applyFill="1" applyAlignment="1"/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0" borderId="0" xfId="11" applyFont="1"/>
    <xf numFmtId="0" fontId="2" fillId="2" borderId="0" xfId="11" applyFont="1" applyFill="1" applyBorder="1" applyAlignment="1"/>
    <xf numFmtId="0" fontId="2" fillId="2" borderId="0" xfId="11" applyFont="1" applyFill="1" applyBorder="1"/>
    <xf numFmtId="0" fontId="2" fillId="2" borderId="0" xfId="11" applyFont="1" applyFill="1"/>
    <xf numFmtId="0" fontId="2" fillId="3" borderId="0" xfId="11" applyFont="1" applyFill="1" applyBorder="1" applyAlignment="1"/>
    <xf numFmtId="0" fontId="2" fillId="3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10" fontId="19" fillId="2" borderId="18" xfId="0" applyNumberFormat="1" applyFont="1" applyFill="1" applyBorder="1" applyAlignment="1">
      <alignment horizontal="center" vertical="center"/>
    </xf>
    <xf numFmtId="165" fontId="19" fillId="2" borderId="18" xfId="0" applyNumberFormat="1" applyFont="1" applyFill="1" applyBorder="1" applyAlignment="1">
      <alignment horizontal="center" vertical="center"/>
    </xf>
    <xf numFmtId="10" fontId="19" fillId="2" borderId="19" xfId="0" applyNumberFormat="1" applyFont="1" applyFill="1" applyBorder="1" applyAlignment="1">
      <alignment horizontal="center" vertical="center"/>
    </xf>
    <xf numFmtId="10" fontId="19" fillId="2" borderId="20" xfId="0" applyNumberFormat="1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10" fontId="10" fillId="2" borderId="20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166" fontId="10" fillId="2" borderId="7" xfId="0" applyNumberFormat="1" applyFont="1" applyFill="1" applyBorder="1" applyAlignment="1">
      <alignment horizontal="center" vertical="center"/>
    </xf>
    <xf numFmtId="166" fontId="10" fillId="2" borderId="8" xfId="0" applyNumberFormat="1" applyFont="1" applyFill="1" applyBorder="1" applyAlignment="1">
      <alignment horizontal="center" vertical="center"/>
    </xf>
    <xf numFmtId="169" fontId="19" fillId="2" borderId="11" xfId="0" applyNumberFormat="1" applyFont="1" applyFill="1" applyBorder="1" applyAlignment="1">
      <alignment horizontal="center"/>
    </xf>
    <xf numFmtId="3" fontId="19" fillId="2" borderId="9" xfId="0" applyNumberFormat="1" applyFont="1" applyFill="1" applyBorder="1" applyAlignment="1">
      <alignment horizontal="center" vertical="center"/>
    </xf>
    <xf numFmtId="168" fontId="19" fillId="2" borderId="11" xfId="0" applyNumberFormat="1" applyFont="1" applyFill="1" applyBorder="1" applyAlignment="1">
      <alignment horizontal="center"/>
    </xf>
    <xf numFmtId="10" fontId="19" fillId="2" borderId="9" xfId="1" applyNumberFormat="1" applyFont="1" applyFill="1" applyBorder="1" applyAlignment="1">
      <alignment horizontal="center"/>
    </xf>
    <xf numFmtId="5" fontId="19" fillId="2" borderId="11" xfId="0" applyNumberFormat="1" applyFont="1" applyFill="1" applyBorder="1" applyAlignment="1">
      <alignment horizontal="center"/>
    </xf>
    <xf numFmtId="10" fontId="10" fillId="2" borderId="9" xfId="1" applyNumberFormat="1" applyFont="1" applyFill="1" applyBorder="1" applyAlignment="1">
      <alignment horizontal="center"/>
    </xf>
    <xf numFmtId="5" fontId="10" fillId="2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wrapText="1"/>
    </xf>
    <xf numFmtId="165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171" fontId="19" fillId="2" borderId="5" xfId="0" applyNumberFormat="1" applyFont="1" applyFill="1" applyBorder="1" applyAlignment="1">
      <alignment horizontal="center" vertical="center"/>
    </xf>
    <xf numFmtId="37" fontId="19" fillId="2" borderId="7" xfId="2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171" fontId="19" fillId="2" borderId="4" xfId="0" applyNumberFormat="1" applyFont="1" applyFill="1" applyBorder="1" applyAlignment="1">
      <alignment horizontal="center" vertical="center"/>
    </xf>
    <xf numFmtId="37" fontId="10" fillId="2" borderId="10" xfId="2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10" fontId="10" fillId="2" borderId="18" xfId="0" applyNumberFormat="1" applyFont="1" applyFill="1" applyBorder="1" applyAlignment="1">
      <alignment horizontal="center" vertical="center"/>
    </xf>
    <xf numFmtId="167" fontId="10" fillId="2" borderId="20" xfId="0" applyNumberFormat="1" applyFont="1" applyFill="1" applyBorder="1" applyAlignment="1">
      <alignment horizontal="center" vertical="center"/>
    </xf>
    <xf numFmtId="3" fontId="19" fillId="2" borderId="10" xfId="0" applyNumberFormat="1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166" fontId="10" fillId="2" borderId="21" xfId="0" quotePrefix="1" applyNumberFormat="1" applyFont="1" applyFill="1" applyBorder="1" applyAlignment="1">
      <alignment horizontal="left" vertical="center" wrapText="1"/>
    </xf>
    <xf numFmtId="165" fontId="19" fillId="2" borderId="22" xfId="0" applyNumberFormat="1" applyFont="1" applyFill="1" applyBorder="1" applyAlignment="1">
      <alignment horizontal="center" vertical="center"/>
    </xf>
    <xf numFmtId="165" fontId="19" fillId="2" borderId="23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166" fontId="19" fillId="2" borderId="18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5" fillId="4" borderId="15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7" fillId="0" borderId="0" xfId="0" applyFont="1" applyAlignment="1"/>
    <xf numFmtId="0" fontId="23" fillId="0" borderId="0" xfId="0" applyFont="1" applyAlignment="1"/>
    <xf numFmtId="0" fontId="2" fillId="2" borderId="0" xfId="0" applyFont="1" applyFill="1" applyAlignment="1"/>
    <xf numFmtId="0" fontId="26" fillId="2" borderId="0" xfId="0" applyFont="1" applyFill="1" applyAlignment="1">
      <alignment horizontal="left" vertical="center"/>
    </xf>
  </cellXfs>
  <cellStyles count="12">
    <cellStyle name="Comma" xfId="2" builtinId="3"/>
    <cellStyle name="Comma 2" xfId="9"/>
    <cellStyle name="Comma 3" xfId="5"/>
    <cellStyle name="Hyperlink" xfId="11" builtinId="8"/>
    <cellStyle name="Normal" xfId="0" builtinId="0"/>
    <cellStyle name="Normal 2" xfId="8"/>
    <cellStyle name="Normal 3" xfId="7"/>
    <cellStyle name="Normal 4" xfId="4"/>
    <cellStyle name="Normal 5" xfId="3"/>
    <cellStyle name="Percent" xfId="1" builtinId="5"/>
    <cellStyle name="Percent 2" xfId="10"/>
    <cellStyle name="Percent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75" zoomScaleNormal="75" workbookViewId="0">
      <selection activeCell="A30" sqref="A30:F30"/>
    </sheetView>
  </sheetViews>
  <sheetFormatPr defaultColWidth="10.75" defaultRowHeight="21" customHeight="1" x14ac:dyDescent="0.2"/>
  <cols>
    <col min="1" max="1" width="3.625" style="9" bestFit="1" customWidth="1"/>
    <col min="2" max="2" width="7.75" style="9" customWidth="1"/>
    <col min="3" max="3" width="9.375" style="9" customWidth="1"/>
    <col min="4" max="4" width="23.625" style="9" customWidth="1"/>
    <col min="5" max="5" width="3.625" style="9" bestFit="1" customWidth="1"/>
    <col min="6" max="6" width="26.75" style="9" customWidth="1"/>
    <col min="7" max="16384" width="10.75" style="9"/>
  </cols>
  <sheetData>
    <row r="1" spans="1:8" ht="21.95" customHeight="1" thickBot="1" x14ac:dyDescent="0.25">
      <c r="A1" s="211" t="s">
        <v>266</v>
      </c>
      <c r="B1" s="212"/>
      <c r="C1" s="212"/>
      <c r="D1" s="212"/>
      <c r="E1" s="212"/>
      <c r="F1" s="213"/>
    </row>
    <row r="2" spans="1:8" ht="21.95" customHeight="1" x14ac:dyDescent="0.2">
      <c r="A2" s="215" t="s">
        <v>240</v>
      </c>
      <c r="B2" s="215"/>
      <c r="C2" s="215"/>
      <c r="D2" s="215"/>
      <c r="E2" s="215"/>
      <c r="F2" s="215"/>
    </row>
    <row r="3" spans="1:8" s="12" customFormat="1" ht="21" customHeight="1" x14ac:dyDescent="0.3">
      <c r="A3" s="215" t="s">
        <v>94</v>
      </c>
      <c r="B3" s="215"/>
      <c r="C3" s="215"/>
      <c r="D3" s="215"/>
      <c r="E3" s="215"/>
      <c r="F3" s="215"/>
      <c r="H3" s="10"/>
    </row>
    <row r="4" spans="1:8" s="12" customFormat="1" ht="21" customHeight="1" x14ac:dyDescent="0.3">
      <c r="A4" s="214">
        <v>41709</v>
      </c>
      <c r="B4" s="214"/>
      <c r="C4" s="214"/>
      <c r="D4" s="214"/>
      <c r="E4" s="214"/>
      <c r="F4" s="214"/>
      <c r="G4" s="10"/>
      <c r="H4" s="10"/>
    </row>
    <row r="5" spans="1:8" s="12" customFormat="1" ht="21" customHeight="1" x14ac:dyDescent="0.3">
      <c r="A5" s="11">
        <v>1</v>
      </c>
      <c r="B5" s="10" t="s">
        <v>110</v>
      </c>
      <c r="C5" s="10"/>
      <c r="D5" s="10"/>
      <c r="E5" s="149">
        <v>25</v>
      </c>
      <c r="F5" s="152" t="s">
        <v>7</v>
      </c>
      <c r="G5" s="9"/>
      <c r="H5" s="9"/>
    </row>
    <row r="6" spans="1:8" s="12" customFormat="1" ht="21" customHeight="1" x14ac:dyDescent="0.3">
      <c r="A6" s="11">
        <v>2</v>
      </c>
      <c r="B6" s="151" t="s">
        <v>69</v>
      </c>
      <c r="C6" s="10"/>
      <c r="D6" s="10"/>
      <c r="E6" s="11">
        <v>26</v>
      </c>
      <c r="F6" s="153" t="s">
        <v>145</v>
      </c>
      <c r="G6" s="10"/>
      <c r="H6" s="10"/>
    </row>
    <row r="7" spans="1:8" s="12" customFormat="1" ht="21" customHeight="1" x14ac:dyDescent="0.3">
      <c r="A7" s="11">
        <v>3</v>
      </c>
      <c r="B7" s="152" t="s">
        <v>84</v>
      </c>
      <c r="C7" s="10"/>
      <c r="D7" s="10"/>
      <c r="E7" s="11">
        <v>27</v>
      </c>
      <c r="F7" s="153" t="s">
        <v>146</v>
      </c>
      <c r="G7" s="10"/>
      <c r="H7" s="10"/>
    </row>
    <row r="8" spans="1:8" s="12" customFormat="1" ht="21" customHeight="1" x14ac:dyDescent="0.3">
      <c r="A8" s="11">
        <v>4</v>
      </c>
      <c r="B8" s="152" t="s">
        <v>105</v>
      </c>
      <c r="C8" s="10"/>
      <c r="D8" s="10"/>
      <c r="E8" s="11">
        <v>28</v>
      </c>
      <c r="F8" s="153" t="s">
        <v>224</v>
      </c>
      <c r="G8" s="10"/>
      <c r="H8" s="10"/>
    </row>
    <row r="9" spans="1:8" s="12" customFormat="1" ht="21" customHeight="1" x14ac:dyDescent="0.3">
      <c r="A9" s="11">
        <v>5</v>
      </c>
      <c r="B9" s="152" t="s">
        <v>83</v>
      </c>
      <c r="C9" s="10"/>
      <c r="D9" s="10"/>
      <c r="E9" s="11">
        <v>29</v>
      </c>
      <c r="F9" s="152" t="s">
        <v>68</v>
      </c>
      <c r="G9" s="10"/>
      <c r="H9" s="10"/>
    </row>
    <row r="10" spans="1:8" s="12" customFormat="1" ht="21" customHeight="1" x14ac:dyDescent="0.3">
      <c r="A10" s="11">
        <v>6</v>
      </c>
      <c r="B10" s="152" t="s">
        <v>117</v>
      </c>
      <c r="C10" s="10"/>
      <c r="D10" s="10"/>
      <c r="E10" s="11">
        <v>30</v>
      </c>
      <c r="F10" s="152" t="s">
        <v>102</v>
      </c>
      <c r="G10" s="10"/>
      <c r="H10" s="10"/>
    </row>
    <row r="11" spans="1:8" s="12" customFormat="1" ht="21" customHeight="1" x14ac:dyDescent="0.3">
      <c r="A11" s="11">
        <v>7</v>
      </c>
      <c r="B11" s="152" t="s">
        <v>96</v>
      </c>
      <c r="C11" s="10"/>
      <c r="D11" s="10"/>
      <c r="E11" s="11">
        <v>31</v>
      </c>
      <c r="F11" s="152" t="s">
        <v>13</v>
      </c>
      <c r="G11" s="10"/>
      <c r="H11" s="10"/>
    </row>
    <row r="12" spans="1:8" ht="21" customHeight="1" x14ac:dyDescent="0.3">
      <c r="A12" s="11">
        <v>8</v>
      </c>
      <c r="B12" s="152" t="s">
        <v>52</v>
      </c>
      <c r="C12" s="10"/>
      <c r="D12" s="10"/>
      <c r="E12" s="11">
        <v>32</v>
      </c>
      <c r="F12" s="152" t="s">
        <v>112</v>
      </c>
      <c r="G12" s="10"/>
      <c r="H12" s="8"/>
    </row>
    <row r="13" spans="1:8" ht="21" customHeight="1" x14ac:dyDescent="0.3">
      <c r="A13" s="11">
        <v>9</v>
      </c>
      <c r="B13" s="152" t="s">
        <v>39</v>
      </c>
      <c r="C13" s="10"/>
      <c r="D13" s="10"/>
      <c r="E13" s="11">
        <v>33</v>
      </c>
      <c r="F13" s="152" t="s">
        <v>103</v>
      </c>
      <c r="G13" s="10"/>
      <c r="H13" s="8"/>
    </row>
    <row r="14" spans="1:8" ht="21" customHeight="1" x14ac:dyDescent="0.3">
      <c r="A14" s="11">
        <v>10</v>
      </c>
      <c r="B14" s="152" t="s">
        <v>95</v>
      </c>
      <c r="C14" s="10"/>
      <c r="D14" s="10"/>
      <c r="E14" s="11">
        <v>34</v>
      </c>
      <c r="F14" s="152" t="s">
        <v>66</v>
      </c>
      <c r="G14" s="10"/>
      <c r="H14" s="8"/>
    </row>
    <row r="15" spans="1:8" ht="21" customHeight="1" x14ac:dyDescent="0.3">
      <c r="A15" s="11">
        <v>11</v>
      </c>
      <c r="B15" s="152" t="s">
        <v>109</v>
      </c>
      <c r="C15" s="10"/>
      <c r="D15" s="10"/>
      <c r="E15" s="11">
        <v>35</v>
      </c>
      <c r="F15" s="152" t="s">
        <v>135</v>
      </c>
      <c r="G15" s="10"/>
      <c r="H15" s="8"/>
    </row>
    <row r="16" spans="1:8" ht="21" customHeight="1" x14ac:dyDescent="0.3">
      <c r="A16" s="11">
        <v>12</v>
      </c>
      <c r="B16" s="152" t="s">
        <v>104</v>
      </c>
      <c r="C16" s="10"/>
      <c r="D16" s="10"/>
      <c r="E16" s="11">
        <v>36</v>
      </c>
      <c r="F16" s="152" t="s">
        <v>12</v>
      </c>
      <c r="G16" s="10"/>
      <c r="H16" s="8"/>
    </row>
    <row r="17" spans="1:8" ht="21" customHeight="1" x14ac:dyDescent="0.3">
      <c r="A17" s="11">
        <v>13</v>
      </c>
      <c r="B17" s="152" t="s">
        <v>116</v>
      </c>
      <c r="C17" s="10"/>
      <c r="D17" s="10"/>
      <c r="E17" s="11">
        <v>37</v>
      </c>
      <c r="F17" s="152" t="s">
        <v>183</v>
      </c>
      <c r="G17" s="10"/>
      <c r="H17" s="8"/>
    </row>
    <row r="18" spans="1:8" ht="21" customHeight="1" x14ac:dyDescent="0.3">
      <c r="A18" s="11">
        <v>14</v>
      </c>
      <c r="B18" s="152" t="s">
        <v>115</v>
      </c>
      <c r="C18" s="10"/>
      <c r="D18" s="10"/>
      <c r="E18" s="11">
        <v>38</v>
      </c>
      <c r="F18" s="152" t="s">
        <v>185</v>
      </c>
      <c r="G18" s="10"/>
      <c r="H18" s="8"/>
    </row>
    <row r="19" spans="1:8" ht="21" customHeight="1" x14ac:dyDescent="0.3">
      <c r="A19" s="11">
        <v>15</v>
      </c>
      <c r="B19" s="152" t="s">
        <v>63</v>
      </c>
      <c r="C19" s="10"/>
      <c r="D19" s="10"/>
      <c r="E19" s="11">
        <v>39</v>
      </c>
      <c r="F19" s="152" t="s">
        <v>43</v>
      </c>
      <c r="G19" s="10"/>
      <c r="H19" s="13"/>
    </row>
    <row r="20" spans="1:8" ht="21" customHeight="1" x14ac:dyDescent="0.3">
      <c r="A20" s="11">
        <v>16</v>
      </c>
      <c r="B20" s="152" t="s">
        <v>65</v>
      </c>
      <c r="C20" s="10"/>
      <c r="D20" s="10"/>
      <c r="E20" s="11">
        <v>40</v>
      </c>
      <c r="F20" s="152" t="s">
        <v>44</v>
      </c>
      <c r="G20" s="10"/>
      <c r="H20" s="8"/>
    </row>
    <row r="21" spans="1:8" ht="21" customHeight="1" x14ac:dyDescent="0.3">
      <c r="A21" s="11">
        <v>17</v>
      </c>
      <c r="B21" s="152" t="s">
        <v>10</v>
      </c>
      <c r="C21" s="10"/>
      <c r="D21" s="10"/>
      <c r="E21" s="11">
        <v>41</v>
      </c>
      <c r="F21" s="154" t="s">
        <v>136</v>
      </c>
    </row>
    <row r="22" spans="1:8" ht="21" customHeight="1" x14ac:dyDescent="0.3">
      <c r="A22" s="11">
        <v>18</v>
      </c>
      <c r="B22" s="153" t="s">
        <v>16</v>
      </c>
      <c r="C22" s="10"/>
      <c r="D22" s="10"/>
      <c r="E22" s="11">
        <v>42</v>
      </c>
      <c r="F22" s="154" t="s">
        <v>191</v>
      </c>
      <c r="G22" s="13"/>
      <c r="H22" s="13"/>
    </row>
    <row r="23" spans="1:8" ht="21" customHeight="1" x14ac:dyDescent="0.3">
      <c r="A23" s="11">
        <v>19</v>
      </c>
      <c r="B23" s="152" t="s">
        <v>40</v>
      </c>
      <c r="C23" s="10"/>
      <c r="D23" s="150"/>
      <c r="E23" s="11">
        <v>43</v>
      </c>
      <c r="F23" s="152" t="s">
        <v>45</v>
      </c>
      <c r="G23" s="13"/>
    </row>
    <row r="24" spans="1:8" ht="21" customHeight="1" x14ac:dyDescent="0.3">
      <c r="A24" s="11">
        <v>20</v>
      </c>
      <c r="B24" s="152" t="s">
        <v>121</v>
      </c>
      <c r="C24" s="12"/>
      <c r="D24" s="10"/>
      <c r="E24" s="11">
        <v>44</v>
      </c>
      <c r="F24" s="152" t="s">
        <v>226</v>
      </c>
    </row>
    <row r="25" spans="1:8" ht="21" customHeight="1" x14ac:dyDescent="0.3">
      <c r="A25" s="11">
        <v>21</v>
      </c>
      <c r="B25" s="152" t="s">
        <v>107</v>
      </c>
      <c r="C25" s="12"/>
      <c r="D25" s="12"/>
      <c r="E25" s="11">
        <v>45</v>
      </c>
      <c r="F25" s="152" t="s">
        <v>14</v>
      </c>
    </row>
    <row r="26" spans="1:8" ht="21" customHeight="1" x14ac:dyDescent="0.3">
      <c r="A26" s="11">
        <v>22</v>
      </c>
      <c r="B26" s="155" t="s">
        <v>108</v>
      </c>
      <c r="C26" s="159"/>
      <c r="D26" s="159"/>
      <c r="E26" s="156">
        <v>46</v>
      </c>
      <c r="F26" s="155" t="s">
        <v>15</v>
      </c>
    </row>
    <row r="27" spans="1:8" ht="21" customHeight="1" x14ac:dyDescent="0.3">
      <c r="A27" s="11">
        <v>23</v>
      </c>
      <c r="B27" s="155" t="s">
        <v>134</v>
      </c>
      <c r="C27" s="159"/>
      <c r="D27" s="159"/>
      <c r="E27" s="156">
        <v>47</v>
      </c>
      <c r="F27" s="151" t="s">
        <v>154</v>
      </c>
    </row>
    <row r="28" spans="1:8" ht="21" customHeight="1" x14ac:dyDescent="0.3">
      <c r="A28" s="11">
        <v>24</v>
      </c>
      <c r="B28" s="155" t="s">
        <v>34</v>
      </c>
      <c r="C28" s="159"/>
      <c r="D28" s="159"/>
    </row>
    <row r="29" spans="1:8" ht="21" customHeight="1" x14ac:dyDescent="0.3">
      <c r="B29" s="105"/>
      <c r="C29" s="160"/>
      <c r="D29" s="160"/>
      <c r="E29" s="105"/>
      <c r="F29" s="105"/>
    </row>
    <row r="30" spans="1:8" ht="21" customHeight="1" x14ac:dyDescent="0.3">
      <c r="A30" s="209" t="s">
        <v>8</v>
      </c>
      <c r="B30" s="210"/>
      <c r="C30" s="210"/>
      <c r="D30" s="210"/>
      <c r="E30" s="210"/>
      <c r="F30" s="210"/>
    </row>
    <row r="31" spans="1:8" ht="21" customHeight="1" x14ac:dyDescent="0.2">
      <c r="D31" s="105"/>
      <c r="E31" s="105"/>
      <c r="F31" s="105"/>
    </row>
  </sheetData>
  <mergeCells count="5">
    <mergeCell ref="A30:F30"/>
    <mergeCell ref="A1:F1"/>
    <mergeCell ref="A4:F4"/>
    <mergeCell ref="A3:F3"/>
    <mergeCell ref="A2:F2"/>
  </mergeCells>
  <phoneticPr fontId="4"/>
  <hyperlinks>
    <hyperlink ref="B6" location="'Countywide AV'!A1" display="Countywide Assessed Value"/>
    <hyperlink ref="B7" location="'Unincorporated AV'!A1" display="Unincorporated Assessed Value"/>
    <hyperlink ref="B8" location="'Countywide NC'!A1" display="Countywide New Construction"/>
    <hyperlink ref="B9" location="'Unincorporated NC'!A1" display="Unincorporated New Construction"/>
    <hyperlink ref="B10" location="'Sales and Use Taxbase'!A1" display="Sales and Use Taxbase"/>
    <hyperlink ref="B11" location="'Local Sales Tax'!A1" display="Local and Option Sales Tax"/>
    <hyperlink ref="B12" location="'Transit Sales Tax'!A1" display="Metro Transit Sales Tax"/>
    <hyperlink ref="B13" location="'Mental Health Sales Tax'!A1" display="Mental Health Sales Tax"/>
    <hyperlink ref="B14" location="'CJ Sales Tax'!A1" display="Criminal Justice Sales Tax"/>
    <hyperlink ref="B15" location="'Hotel Sales Tax'!A1" display="Hotel Sales Tax"/>
    <hyperlink ref="B16" location="'Rental Car Sales Tax'!A1" display="Rental Car Sales Tax"/>
    <hyperlink ref="B17" location="REET!A1" display="Real Estate Excise Tax (REET 1)"/>
    <hyperlink ref="B18" location="'Investment Pool Nom'!A1" display="Investment Pool Nominal Rate of Return"/>
    <hyperlink ref="B19" location="'Investment Pool Real'!A1" display="Investment Pool Real Rate of Return"/>
    <hyperlink ref="B20" location="'CPI-U'!A1" display="National CPI-U"/>
    <hyperlink ref="B21" location="'CPI-W'!A1" display="National CPI-W"/>
    <hyperlink ref="B22" location="'Seattle CPI-U'!A1" display="Seattle CPI-U"/>
    <hyperlink ref="B23" location="'Seattle CPI-W'!A1" display="Seattle CPI-W"/>
    <hyperlink ref="B24" location="'COLA(new)'!A1" display="COLA Comparison"/>
    <hyperlink ref="B25" location="'Pharmaceuticals PPI'!A1" display="Pharmaceuticals PPI"/>
    <hyperlink ref="B26" location="'Transportation CPI'!A1" display="Transportation CPI"/>
    <hyperlink ref="B27" location="'Retail Gas'!A1" display="Retail Gas Prices"/>
    <hyperlink ref="B28" location="'Diesel and Gas'!A1" display="Diesel &amp; Gas Wholesale"/>
    <hyperlink ref="F6" location="Gambling!A1" display="Gambling Tax"/>
    <hyperlink ref="F7" location="'E911'!A1" display="E-911 Tax"/>
    <hyperlink ref="F8" location="Delinquencies!A1" display="P&amp;I on Property Taxes"/>
    <hyperlink ref="F9" location="CX!A1" display="Current Expense"/>
    <hyperlink ref="F10" location="'DD-MH'!A1" display="DD/MH"/>
    <hyperlink ref="F11" location="Veterans!A1" display="Veteran's Aid"/>
    <hyperlink ref="F12" location="ICRI!A1" display="Inter-County River"/>
    <hyperlink ref="F13" location="AFIS!A1" display="AFIS"/>
    <hyperlink ref="F14" location="Parks!A1" display="Parks"/>
    <hyperlink ref="F15" location="YSC!A1" display="Children &amp; Family Center"/>
    <hyperlink ref="F16" location="Veterans_Lid!A1" display="Vets &amp; Human Services"/>
    <hyperlink ref="F17" location="PSERN!A1" display="PSERN"/>
    <hyperlink ref="F18" location="BSFK!A1" display="BSFK"/>
    <hyperlink ref="F19" location="EMS!A1" display="EMS"/>
    <hyperlink ref="F20" location="CF!A1" display="Conservation Futures"/>
    <hyperlink ref="F21" location="Roads!A1" display="UAL/Roads"/>
    <hyperlink ref="F22" location="Roads2!A1" display="Roads addendum"/>
    <hyperlink ref="F23" location="Flood!A1" display="Flood"/>
    <hyperlink ref="F24" location="'Marine(Base)'!A1" display="Marine (Base)"/>
    <hyperlink ref="F25" location="Transit!A1" display="Transit"/>
    <hyperlink ref="F26" location="UTGO!A1" display="UTGO"/>
    <hyperlink ref="F5" location="Docs!A1" display="Recorded Documents"/>
    <hyperlink ref="F27" location="Appendix!A1" display="Appendix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Headings!E10</f>
        <v>March 2018 Criminal Justice Sales Tax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  <c r="E4" s="36" t="str">
        <f>Headings!F49</f>
        <v>$ Change from August 2017 Forecast</v>
      </c>
    </row>
    <row r="5" spans="1:5" s="54" customFormat="1" ht="18" customHeight="1" x14ac:dyDescent="0.25">
      <c r="A5" s="39">
        <v>2009</v>
      </c>
      <c r="B5" s="40">
        <v>11086864.80717952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10916264.423007984</v>
      </c>
      <c r="C6" s="46">
        <v>-1.5387612922010296E-2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10722120.54531939</v>
      </c>
      <c r="C7" s="46">
        <v>-1.7784827315047602E-2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10262902.461595936</v>
      </c>
      <c r="C8" s="46">
        <v>-4.2829035710097441E-2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10758498.677836288</v>
      </c>
      <c r="C9" s="47">
        <v>4.8290063955580553E-2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11528619.639012897</v>
      </c>
      <c r="C10" s="46">
        <v>7.1582567813401887E-2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12564407.029012896</v>
      </c>
      <c r="C11" s="46">
        <v>8.9844874966200639E-2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13243627.939012896</v>
      </c>
      <c r="C12" s="46">
        <v>5.4059129764865821E-2</v>
      </c>
      <c r="D12" s="47">
        <v>0</v>
      </c>
      <c r="E12" s="48">
        <v>0</v>
      </c>
    </row>
    <row r="13" spans="1:5" s="54" customFormat="1" ht="18" customHeight="1" thickBot="1" x14ac:dyDescent="0.3">
      <c r="A13" s="49">
        <v>2017</v>
      </c>
      <c r="B13" s="50">
        <v>13595753.851465736</v>
      </c>
      <c r="C13" s="51">
        <v>2.6588327161891412E-2</v>
      </c>
      <c r="D13" s="56">
        <v>5.9363931429547989E-3</v>
      </c>
      <c r="E13" s="85">
        <v>80233.442678190768</v>
      </c>
    </row>
    <row r="14" spans="1:5" s="54" customFormat="1" ht="18" customHeight="1" thickTop="1" x14ac:dyDescent="0.25">
      <c r="A14" s="44">
        <v>2018</v>
      </c>
      <c r="B14" s="45">
        <v>14262061.931867613</v>
      </c>
      <c r="C14" s="46">
        <v>4.9008542496526752E-2</v>
      </c>
      <c r="D14" s="47">
        <v>1.8679987359169203E-3</v>
      </c>
      <c r="E14" s="48">
        <v>26591.840136537328</v>
      </c>
    </row>
    <row r="15" spans="1:5" s="54" customFormat="1" ht="18" customHeight="1" x14ac:dyDescent="0.25">
      <c r="A15" s="44">
        <v>2019</v>
      </c>
      <c r="B15" s="45">
        <v>14781074.385122597</v>
      </c>
      <c r="C15" s="46">
        <v>3.6391123228492361E-2</v>
      </c>
      <c r="D15" s="47">
        <v>-1.4996386870358536E-2</v>
      </c>
      <c r="E15" s="48">
        <v>-225037.45862876438</v>
      </c>
    </row>
    <row r="16" spans="1:5" s="54" customFormat="1" ht="18" customHeight="1" x14ac:dyDescent="0.25">
      <c r="A16" s="44">
        <v>2020</v>
      </c>
      <c r="B16" s="45">
        <v>15133548.79328113</v>
      </c>
      <c r="C16" s="46">
        <v>2.3846332071321141E-2</v>
      </c>
      <c r="D16" s="47">
        <v>-5.2994317861210227E-5</v>
      </c>
      <c r="E16" s="48">
        <v>-802.03459839522839</v>
      </c>
    </row>
    <row r="17" spans="1:5" s="54" customFormat="1" ht="18" customHeight="1" x14ac:dyDescent="0.25">
      <c r="A17" s="44">
        <v>2021</v>
      </c>
      <c r="B17" s="45">
        <v>15333216.813911453</v>
      </c>
      <c r="C17" s="46">
        <v>1.3193734223063913E-2</v>
      </c>
      <c r="D17" s="47">
        <v>4.7606472407380362E-2</v>
      </c>
      <c r="E17" s="48">
        <v>696788.71064095199</v>
      </c>
    </row>
    <row r="18" spans="1:5" s="54" customFormat="1" ht="18" customHeight="1" x14ac:dyDescent="0.25">
      <c r="A18" s="44">
        <v>2022</v>
      </c>
      <c r="B18" s="45">
        <v>15709093.190149564</v>
      </c>
      <c r="C18" s="46">
        <v>2.4513862994299362E-2</v>
      </c>
      <c r="D18" s="47">
        <v>5.7451867659336076E-2</v>
      </c>
      <c r="E18" s="48">
        <v>853482.575056931</v>
      </c>
    </row>
    <row r="19" spans="1:5" s="54" customFormat="1" ht="18" customHeight="1" x14ac:dyDescent="0.25">
      <c r="A19" s="44">
        <v>2023</v>
      </c>
      <c r="B19" s="45">
        <v>15369731.068052378</v>
      </c>
      <c r="C19" s="46">
        <v>-2.1602909728104747E-2</v>
      </c>
      <c r="D19" s="47">
        <v>-4.5452572569169014E-3</v>
      </c>
      <c r="E19" s="48">
        <v>-70178.360375702381</v>
      </c>
    </row>
    <row r="20" spans="1:5" s="54" customFormat="1" ht="18" customHeight="1" x14ac:dyDescent="0.25">
      <c r="A20" s="44">
        <v>2024</v>
      </c>
      <c r="B20" s="45">
        <v>15576328.968390971</v>
      </c>
      <c r="C20" s="46">
        <v>1.3441868268471602E-2</v>
      </c>
      <c r="D20" s="47">
        <v>-2.6715904958485637E-2</v>
      </c>
      <c r="E20" s="48">
        <v>-427558.33208585344</v>
      </c>
    </row>
    <row r="21" spans="1:5" s="54" customFormat="1" ht="18" customHeight="1" x14ac:dyDescent="0.25">
      <c r="A21" s="44">
        <v>2025</v>
      </c>
      <c r="B21" s="45">
        <v>16190367.009332161</v>
      </c>
      <c r="C21" s="46">
        <v>3.942122962267014E-2</v>
      </c>
      <c r="D21" s="47">
        <v>-2.1047598559782554E-2</v>
      </c>
      <c r="E21" s="48">
        <v>-348094.90721575171</v>
      </c>
    </row>
    <row r="22" spans="1:5" s="54" customFormat="1" ht="18" customHeight="1" x14ac:dyDescent="0.25">
      <c r="A22" s="44">
        <v>2026</v>
      </c>
      <c r="B22" s="45">
        <v>16688518.580796042</v>
      </c>
      <c r="C22" s="46">
        <v>3.0768392784224385E-2</v>
      </c>
      <c r="D22" s="47">
        <v>-2.1997053620739226E-2</v>
      </c>
      <c r="E22" s="48">
        <v>-375354.94083278067</v>
      </c>
    </row>
    <row r="23" spans="1:5" s="54" customFormat="1" ht="18" customHeight="1" x14ac:dyDescent="0.25">
      <c r="A23" s="44">
        <v>2027</v>
      </c>
      <c r="B23" s="45">
        <v>17232323.973950084</v>
      </c>
      <c r="C23" s="46">
        <v>3.258560012509526E-2</v>
      </c>
      <c r="D23" s="83" t="s">
        <v>236</v>
      </c>
      <c r="E23" s="84" t="s">
        <v>236</v>
      </c>
    </row>
    <row r="24" spans="1:5" ht="18" customHeight="1" x14ac:dyDescent="0.3">
      <c r="A24" s="25" t="s">
        <v>4</v>
      </c>
      <c r="B24" s="3"/>
      <c r="C24" s="3"/>
    </row>
    <row r="25" spans="1:5" s="29" customFormat="1" ht="21.75" customHeight="1" x14ac:dyDescent="0.25">
      <c r="A25" s="55" t="s">
        <v>164</v>
      </c>
      <c r="B25" s="30"/>
      <c r="C25" s="30"/>
    </row>
    <row r="26" spans="1:5" ht="21.75" customHeight="1" x14ac:dyDescent="0.3">
      <c r="A26" s="79" t="s">
        <v>175</v>
      </c>
      <c r="B26" s="3"/>
      <c r="C26" s="3"/>
    </row>
    <row r="27" spans="1:5" ht="21.75" customHeight="1" x14ac:dyDescent="0.3">
      <c r="A27" s="138" t="s">
        <v>264</v>
      </c>
      <c r="B27" s="3"/>
      <c r="C27" s="3"/>
    </row>
    <row r="28" spans="1:5" ht="21.75" customHeight="1" x14ac:dyDescent="0.3">
      <c r="A28" s="138" t="s">
        <v>245</v>
      </c>
    </row>
    <row r="29" spans="1:5" ht="21.75" customHeight="1" x14ac:dyDescent="0.3">
      <c r="A29" s="138" t="s">
        <v>257</v>
      </c>
    </row>
    <row r="30" spans="1:5" ht="21.75" customHeight="1" x14ac:dyDescent="0.3">
      <c r="A30" s="209" t="str">
        <f>Headings!F10</f>
        <v>Page 10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Headings!E11</f>
        <v>March 2018 Hotel Sales Tax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  <c r="E4" s="36" t="str">
        <f>Headings!F49</f>
        <v>$ Change from August 2017 Forecast</v>
      </c>
    </row>
    <row r="5" spans="1:5" s="54" customFormat="1" ht="18" customHeight="1" x14ac:dyDescent="0.25">
      <c r="A5" s="39">
        <v>2009</v>
      </c>
      <c r="B5" s="40">
        <v>16892478.199999999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18044615.07</v>
      </c>
      <c r="C6" s="46">
        <v>6.8204135376655373E-2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19914695.420000002</v>
      </c>
      <c r="C7" s="46">
        <v>0.10363647784923358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21267812.480999999</v>
      </c>
      <c r="C8" s="46">
        <v>6.7945656835960655E-2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20243998</v>
      </c>
      <c r="C9" s="47">
        <v>-4.8139153094124865E-2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23237103.519999899</v>
      </c>
      <c r="C10" s="46">
        <v>0.14785150245519185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26115934.079999898</v>
      </c>
      <c r="C11" s="46">
        <v>0.12388938911952696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28699357.100000001</v>
      </c>
      <c r="C12" s="46">
        <v>9.8921333316526416E-2</v>
      </c>
      <c r="D12" s="47">
        <v>0</v>
      </c>
      <c r="E12" s="48">
        <v>0</v>
      </c>
    </row>
    <row r="13" spans="1:5" s="54" customFormat="1" ht="18" customHeight="1" thickBot="1" x14ac:dyDescent="0.3">
      <c r="A13" s="49">
        <v>2017</v>
      </c>
      <c r="B13" s="50">
        <v>31606336.009999998</v>
      </c>
      <c r="C13" s="51">
        <v>0.10129073274606548</v>
      </c>
      <c r="D13" s="56">
        <v>1.8619399055781471E-3</v>
      </c>
      <c r="E13" s="85">
        <v>58739.728441700339</v>
      </c>
    </row>
    <row r="14" spans="1:5" s="54" customFormat="1" ht="18" customHeight="1" thickTop="1" x14ac:dyDescent="0.25">
      <c r="A14" s="44">
        <v>2018</v>
      </c>
      <c r="B14" s="45">
        <v>33257582.803337399</v>
      </c>
      <c r="C14" s="46">
        <v>5.2244170055490091E-2</v>
      </c>
      <c r="D14" s="47">
        <v>1.8515754640764381E-3</v>
      </c>
      <c r="E14" s="48">
        <v>61465.11701059714</v>
      </c>
    </row>
    <row r="15" spans="1:5" s="54" customFormat="1" ht="18" customHeight="1" x14ac:dyDescent="0.25">
      <c r="A15" s="44">
        <v>2019</v>
      </c>
      <c r="B15" s="45">
        <v>34273008.417106196</v>
      </c>
      <c r="C15" s="46">
        <v>3.0532153216706437E-2</v>
      </c>
      <c r="D15" s="47">
        <v>7.758067045254835E-3</v>
      </c>
      <c r="E15" s="48">
        <v>263845.36709499359</v>
      </c>
    </row>
    <row r="16" spans="1:5" s="54" customFormat="1" ht="18" customHeight="1" x14ac:dyDescent="0.25">
      <c r="A16" s="44">
        <v>2020</v>
      </c>
      <c r="B16" s="45">
        <v>35163140.661916398</v>
      </c>
      <c r="C16" s="46">
        <v>2.5971815312423097E-2</v>
      </c>
      <c r="D16" s="47">
        <v>4.46350094861514E-3</v>
      </c>
      <c r="E16" s="48">
        <v>156253.27505929768</v>
      </c>
    </row>
    <row r="17" spans="1:5" s="54" customFormat="1" ht="18" customHeight="1" x14ac:dyDescent="0.25">
      <c r="A17" s="44">
        <v>2021</v>
      </c>
      <c r="B17" s="45">
        <v>36011814.748153299</v>
      </c>
      <c r="C17" s="46">
        <v>2.4135332346921556E-2</v>
      </c>
      <c r="D17" s="47">
        <v>-1.5290714461186905E-3</v>
      </c>
      <c r="E17" s="48">
        <v>-55148.964361004531</v>
      </c>
    </row>
    <row r="18" spans="1:5" s="54" customFormat="1" ht="18" customHeight="1" x14ac:dyDescent="0.25">
      <c r="A18" s="44">
        <v>2022</v>
      </c>
      <c r="B18" s="45">
        <v>37385908.663011</v>
      </c>
      <c r="C18" s="46">
        <v>3.8156752845346809E-2</v>
      </c>
      <c r="D18" s="47">
        <v>-3.2712566695195844E-2</v>
      </c>
      <c r="E18" s="48">
        <v>-1264349.136037901</v>
      </c>
    </row>
    <row r="19" spans="1:5" s="54" customFormat="1" ht="18" customHeight="1" x14ac:dyDescent="0.25">
      <c r="A19" s="44">
        <v>2023</v>
      </c>
      <c r="B19" s="45">
        <v>38845060.2871859</v>
      </c>
      <c r="C19" s="46">
        <v>3.9029454582136802E-2</v>
      </c>
      <c r="D19" s="47">
        <v>-3.2997136935133731E-2</v>
      </c>
      <c r="E19" s="48">
        <v>-1325513.9384875</v>
      </c>
    </row>
    <row r="20" spans="1:5" s="54" customFormat="1" ht="18" customHeight="1" x14ac:dyDescent="0.25">
      <c r="A20" s="44">
        <v>2024</v>
      </c>
      <c r="B20" s="45">
        <v>40374386.022499703</v>
      </c>
      <c r="C20" s="46">
        <v>3.9369889607773212E-2</v>
      </c>
      <c r="D20" s="47">
        <v>-3.420185843636514E-2</v>
      </c>
      <c r="E20" s="48">
        <v>-1429780.1743136942</v>
      </c>
    </row>
    <row r="21" spans="1:5" s="54" customFormat="1" ht="18" customHeight="1" x14ac:dyDescent="0.25">
      <c r="A21" s="44">
        <v>2025</v>
      </c>
      <c r="B21" s="45">
        <v>41889914.265427403</v>
      </c>
      <c r="C21" s="46">
        <v>3.7536874048886615E-2</v>
      </c>
      <c r="D21" s="47">
        <v>-3.653015132384041E-2</v>
      </c>
      <c r="E21" s="48">
        <v>-1588264.4476745948</v>
      </c>
    </row>
    <row r="22" spans="1:5" s="54" customFormat="1" ht="18" customHeight="1" x14ac:dyDescent="0.25">
      <c r="A22" s="44">
        <v>2026</v>
      </c>
      <c r="B22" s="45">
        <v>43451986.871504605</v>
      </c>
      <c r="C22" s="46">
        <v>3.7289945168649252E-2</v>
      </c>
      <c r="D22" s="47">
        <v>-3.8758265816861814E-2</v>
      </c>
      <c r="E22" s="48">
        <v>-1752029.273747392</v>
      </c>
    </row>
    <row r="23" spans="1:5" s="54" customFormat="1" ht="18" customHeight="1" x14ac:dyDescent="0.25">
      <c r="A23" s="44">
        <v>2027</v>
      </c>
      <c r="B23" s="45">
        <v>45078841.298254296</v>
      </c>
      <c r="C23" s="46">
        <v>3.7440277047873449E-2</v>
      </c>
      <c r="D23" s="83" t="s">
        <v>236</v>
      </c>
      <c r="E23" s="84" t="s">
        <v>236</v>
      </c>
    </row>
    <row r="24" spans="1:5" ht="18" customHeight="1" x14ac:dyDescent="0.3">
      <c r="A24" s="25" t="s">
        <v>4</v>
      </c>
      <c r="B24" s="3"/>
      <c r="C24" s="3"/>
    </row>
    <row r="25" spans="1:5" ht="21.75" customHeight="1" x14ac:dyDescent="0.3">
      <c r="A25" s="26" t="s">
        <v>140</v>
      </c>
      <c r="B25" s="3"/>
      <c r="C25" s="3"/>
    </row>
    <row r="26" spans="1:5" ht="21.75" customHeight="1" x14ac:dyDescent="0.3">
      <c r="A26" s="138" t="s">
        <v>177</v>
      </c>
      <c r="B26" s="3"/>
      <c r="C26" s="3"/>
    </row>
    <row r="27" spans="1:5" ht="21.75" customHeight="1" x14ac:dyDescent="0.3">
      <c r="A27" s="138" t="s">
        <v>209</v>
      </c>
      <c r="B27" s="3"/>
      <c r="C27" s="3"/>
    </row>
    <row r="28" spans="1:5" ht="21.75" customHeight="1" x14ac:dyDescent="0.3">
      <c r="A28" s="141" t="s">
        <v>186</v>
      </c>
      <c r="B28" s="3"/>
      <c r="C28" s="3"/>
    </row>
    <row r="29" spans="1:5" s="103" customFormat="1" ht="21.75" customHeight="1" x14ac:dyDescent="0.3">
      <c r="A29" s="138" t="s">
        <v>257</v>
      </c>
    </row>
    <row r="30" spans="1:5" ht="21.75" customHeight="1" x14ac:dyDescent="0.3">
      <c r="A30" s="209" t="str">
        <f>Headings!F11</f>
        <v>Page 11</v>
      </c>
      <c r="B30" s="210"/>
      <c r="C30" s="210"/>
      <c r="D30" s="210"/>
      <c r="E30" s="217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Headings!E12</f>
        <v>March 2018 Rental Car Sales Tax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  <c r="E4" s="36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>
        <v>2835443.48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2651749.77</v>
      </c>
      <c r="C6" s="46">
        <v>-6.4784825123722745E-2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2737771</v>
      </c>
      <c r="C7" s="46">
        <v>3.2439422065076773E-2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2811096.72</v>
      </c>
      <c r="C8" s="46">
        <v>2.6782999746874481E-2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2857442.9599999902</v>
      </c>
      <c r="C9" s="46">
        <v>1.648688914552543E-2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3112670.25</v>
      </c>
      <c r="C10" s="47">
        <v>8.9320169666662563E-2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3494071.77</v>
      </c>
      <c r="C11" s="46">
        <v>0.12253193861444212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3734599.0666999999</v>
      </c>
      <c r="C12" s="46">
        <v>6.8838682354827485E-2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3938032.52</v>
      </c>
      <c r="C13" s="46">
        <v>5.4472635393164159E-2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2017</v>
      </c>
      <c r="B14" s="50">
        <v>4010303.16</v>
      </c>
      <c r="C14" s="51">
        <v>1.8351966275788945E-2</v>
      </c>
      <c r="D14" s="56">
        <v>2.8883653086241301E-2</v>
      </c>
      <c r="E14" s="85">
        <v>112580.47000420978</v>
      </c>
    </row>
    <row r="15" spans="1:5" s="54" customFormat="1" ht="18" customHeight="1" thickTop="1" x14ac:dyDescent="0.25">
      <c r="A15" s="44">
        <v>2018</v>
      </c>
      <c r="B15" s="45">
        <v>4093891.3217346002</v>
      </c>
      <c r="C15" s="46">
        <v>2.0843352335138787E-2</v>
      </c>
      <c r="D15" s="47">
        <v>1.6906731814140041E-2</v>
      </c>
      <c r="E15" s="48">
        <v>68063.589793849736</v>
      </c>
    </row>
    <row r="16" spans="1:5" s="54" customFormat="1" ht="18" customHeight="1" x14ac:dyDescent="0.25">
      <c r="A16" s="44">
        <v>2019</v>
      </c>
      <c r="B16" s="45">
        <v>4192906.66730591</v>
      </c>
      <c r="C16" s="46">
        <v>2.4186119706117726E-2</v>
      </c>
      <c r="D16" s="47">
        <v>2.3738589426137047E-2</v>
      </c>
      <c r="E16" s="48">
        <v>97225.689160630107</v>
      </c>
    </row>
    <row r="17" spans="1:5" s="54" customFormat="1" ht="18" customHeight="1" x14ac:dyDescent="0.25">
      <c r="A17" s="44">
        <v>2020</v>
      </c>
      <c r="B17" s="45">
        <v>4239180.1628366197</v>
      </c>
      <c r="C17" s="46">
        <v>1.1036137744616648E-2</v>
      </c>
      <c r="D17" s="47">
        <v>1.5219002046518382E-2</v>
      </c>
      <c r="E17" s="48">
        <v>63548.940123969689</v>
      </c>
    </row>
    <row r="18" spans="1:5" s="54" customFormat="1" ht="18" customHeight="1" x14ac:dyDescent="0.25">
      <c r="A18" s="44">
        <v>2021</v>
      </c>
      <c r="B18" s="45">
        <v>4307231.46105099</v>
      </c>
      <c r="C18" s="46">
        <v>1.6052938445728637E-2</v>
      </c>
      <c r="D18" s="47">
        <v>1.1418088941690607E-2</v>
      </c>
      <c r="E18" s="48">
        <v>48625.145676590502</v>
      </c>
    </row>
    <row r="19" spans="1:5" s="54" customFormat="1" ht="18" customHeight="1" x14ac:dyDescent="0.25">
      <c r="A19" s="44">
        <v>2022</v>
      </c>
      <c r="B19" s="45">
        <v>4385888.9204951897</v>
      </c>
      <c r="C19" s="46">
        <v>1.8261721051091806E-2</v>
      </c>
      <c r="D19" s="47">
        <v>-1.526110332202224E-2</v>
      </c>
      <c r="E19" s="48">
        <v>-67970.813583570533</v>
      </c>
    </row>
    <row r="20" spans="1:5" s="54" customFormat="1" ht="18" customHeight="1" x14ac:dyDescent="0.25">
      <c r="A20" s="44">
        <v>2023</v>
      </c>
      <c r="B20" s="45">
        <v>4491072.5558116706</v>
      </c>
      <c r="C20" s="46">
        <v>2.3982284372264795E-2</v>
      </c>
      <c r="D20" s="47">
        <v>-1.6318427765551813E-2</v>
      </c>
      <c r="E20" s="48">
        <v>-74503.015163119882</v>
      </c>
    </row>
    <row r="21" spans="1:5" s="54" customFormat="1" ht="18" customHeight="1" x14ac:dyDescent="0.25">
      <c r="A21" s="44">
        <v>2024</v>
      </c>
      <c r="B21" s="45">
        <v>4603359.5819254098</v>
      </c>
      <c r="C21" s="46">
        <v>2.5002273893000027E-2</v>
      </c>
      <c r="D21" s="47">
        <v>-1.6793772084245262E-2</v>
      </c>
      <c r="E21" s="48">
        <v>-78628.236320840195</v>
      </c>
    </row>
    <row r="22" spans="1:5" s="54" customFormat="1" ht="18" customHeight="1" x14ac:dyDescent="0.25">
      <c r="A22" s="44">
        <v>2025</v>
      </c>
      <c r="B22" s="45">
        <v>4711609.9998293696</v>
      </c>
      <c r="C22" s="46">
        <v>2.3515525124083947E-2</v>
      </c>
      <c r="D22" s="47">
        <v>-1.8085702005626536E-2</v>
      </c>
      <c r="E22" s="48">
        <v>-86782.293116310611</v>
      </c>
    </row>
    <row r="23" spans="1:5" s="54" customFormat="1" ht="18" customHeight="1" x14ac:dyDescent="0.25">
      <c r="A23" s="44">
        <v>2026</v>
      </c>
      <c r="B23" s="45">
        <v>4821284.2480912805</v>
      </c>
      <c r="C23" s="46">
        <v>2.3277446194800211E-2</v>
      </c>
      <c r="D23" s="47">
        <v>-1.9225348236125761E-2</v>
      </c>
      <c r="E23" s="48">
        <v>-94507.814254989848</v>
      </c>
    </row>
    <row r="24" spans="1:5" s="54" customFormat="1" ht="18" customHeight="1" x14ac:dyDescent="0.25">
      <c r="A24" s="44">
        <v>2027</v>
      </c>
      <c r="B24" s="45">
        <v>4929590.3709807601</v>
      </c>
      <c r="C24" s="46">
        <v>2.2464164591075031E-2</v>
      </c>
      <c r="D24" s="83" t="s">
        <v>236</v>
      </c>
      <c r="E24" s="84" t="s">
        <v>236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114</v>
      </c>
      <c r="B26" s="3"/>
      <c r="C26" s="3"/>
    </row>
    <row r="27" spans="1:5" ht="21.75" customHeight="1" x14ac:dyDescent="0.3">
      <c r="A27" s="138" t="s">
        <v>256</v>
      </c>
      <c r="B27" s="3"/>
      <c r="C27" s="3"/>
    </row>
    <row r="28" spans="1:5" ht="21.75" customHeight="1" x14ac:dyDescent="0.3">
      <c r="A28" s="139"/>
      <c r="B28" s="3"/>
      <c r="C28" s="3"/>
    </row>
    <row r="29" spans="1:5" ht="21.75" customHeight="1" x14ac:dyDescent="0.3">
      <c r="A29" s="139"/>
      <c r="B29" s="3"/>
      <c r="C29" s="3"/>
    </row>
    <row r="30" spans="1:5" ht="21.75" customHeight="1" x14ac:dyDescent="0.3">
      <c r="A30" s="209" t="str">
        <f>Headings!F12</f>
        <v>Page 12</v>
      </c>
      <c r="B30" s="210"/>
      <c r="C30" s="210"/>
      <c r="D30" s="210"/>
      <c r="E30" s="217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7" width="10.75" style="19"/>
    <col min="8" max="8" width="15.875" style="19" bestFit="1" customWidth="1"/>
    <col min="9" max="16384" width="10.75" style="19"/>
  </cols>
  <sheetData>
    <row r="1" spans="1:9" ht="23.25" x14ac:dyDescent="0.3">
      <c r="A1" s="216" t="str">
        <f>Headings!E13</f>
        <v>March 2018 Real Estate Excise Tax (REET 1) Forecast</v>
      </c>
      <c r="B1" s="217"/>
      <c r="C1" s="217"/>
      <c r="D1" s="217"/>
      <c r="E1" s="217"/>
    </row>
    <row r="2" spans="1:9" ht="21.75" customHeight="1" x14ac:dyDescent="0.3">
      <c r="A2" s="216" t="s">
        <v>94</v>
      </c>
      <c r="B2" s="217"/>
      <c r="C2" s="217"/>
      <c r="D2" s="217"/>
      <c r="E2" s="217"/>
    </row>
    <row r="4" spans="1:9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  <c r="E4" s="36" t="str">
        <f>Headings!F49</f>
        <v>$ Change from August 2017 Forecast</v>
      </c>
    </row>
    <row r="5" spans="1:9" s="54" customFormat="1" ht="18" customHeight="1" x14ac:dyDescent="0.25">
      <c r="A5" s="39">
        <v>2008</v>
      </c>
      <c r="B5" s="40">
        <v>4912081.72</v>
      </c>
      <c r="C5" s="82" t="s">
        <v>88</v>
      </c>
      <c r="D5" s="52">
        <v>0</v>
      </c>
      <c r="E5" s="43">
        <v>0</v>
      </c>
    </row>
    <row r="6" spans="1:9" s="54" customFormat="1" ht="18" customHeight="1" x14ac:dyDescent="0.25">
      <c r="A6" s="44">
        <v>2009</v>
      </c>
      <c r="B6" s="45">
        <v>3809800</v>
      </c>
      <c r="C6" s="46">
        <v>-0.22440215428663512</v>
      </c>
      <c r="D6" s="47">
        <v>0</v>
      </c>
      <c r="E6" s="48">
        <v>0</v>
      </c>
    </row>
    <row r="7" spans="1:9" s="54" customFormat="1" ht="18" customHeight="1" x14ac:dyDescent="0.25">
      <c r="A7" s="44">
        <v>2010</v>
      </c>
      <c r="B7" s="45">
        <v>3647888.19</v>
      </c>
      <c r="C7" s="46">
        <v>-4.2498768964250089E-2</v>
      </c>
      <c r="D7" s="47">
        <v>0</v>
      </c>
      <c r="E7" s="48">
        <v>0</v>
      </c>
    </row>
    <row r="8" spans="1:9" s="54" customFormat="1" ht="18" customHeight="1" x14ac:dyDescent="0.25">
      <c r="A8" s="44">
        <v>2011</v>
      </c>
      <c r="B8" s="45">
        <v>3293751.37</v>
      </c>
      <c r="C8" s="46">
        <v>-9.7079954635342025E-2</v>
      </c>
      <c r="D8" s="47">
        <v>0</v>
      </c>
      <c r="E8" s="48">
        <v>0</v>
      </c>
    </row>
    <row r="9" spans="1:9" s="54" customFormat="1" ht="18" customHeight="1" x14ac:dyDescent="0.25">
      <c r="A9" s="44">
        <v>2012</v>
      </c>
      <c r="B9" s="45">
        <v>4047144.57</v>
      </c>
      <c r="C9" s="46">
        <v>0.22873408322863176</v>
      </c>
      <c r="D9" s="47">
        <v>0</v>
      </c>
      <c r="E9" s="48">
        <v>0</v>
      </c>
    </row>
    <row r="10" spans="1:9" s="54" customFormat="1" ht="18" customHeight="1" x14ac:dyDescent="0.25">
      <c r="A10" s="44">
        <v>2013</v>
      </c>
      <c r="B10" s="45">
        <v>5650866.3900000043</v>
      </c>
      <c r="C10" s="47">
        <v>0.39626007726232637</v>
      </c>
      <c r="D10" s="47">
        <v>0</v>
      </c>
      <c r="E10" s="48">
        <v>0</v>
      </c>
    </row>
    <row r="11" spans="1:9" s="54" customFormat="1" ht="18" customHeight="1" x14ac:dyDescent="0.25">
      <c r="A11" s="44">
        <v>2014</v>
      </c>
      <c r="B11" s="45">
        <v>5460691.6899999995</v>
      </c>
      <c r="C11" s="46">
        <v>-3.365407830851308E-2</v>
      </c>
      <c r="D11" s="47">
        <v>0</v>
      </c>
      <c r="E11" s="48">
        <v>0</v>
      </c>
      <c r="H11" s="146"/>
      <c r="I11" s="148"/>
    </row>
    <row r="12" spans="1:9" s="54" customFormat="1" ht="18" customHeight="1" x14ac:dyDescent="0.25">
      <c r="A12" s="44">
        <v>2015</v>
      </c>
      <c r="B12" s="45">
        <v>7300582.5899999999</v>
      </c>
      <c r="C12" s="46">
        <v>0.33693367149244802</v>
      </c>
      <c r="D12" s="47">
        <v>0</v>
      </c>
      <c r="E12" s="48">
        <v>0</v>
      </c>
      <c r="H12" s="146"/>
      <c r="I12" s="148"/>
    </row>
    <row r="13" spans="1:9" s="54" customFormat="1" ht="18" customHeight="1" x14ac:dyDescent="0.25">
      <c r="A13" s="44">
        <v>2016</v>
      </c>
      <c r="B13" s="45">
        <v>7431560.2699999996</v>
      </c>
      <c r="C13" s="46">
        <v>1.7940716153174829E-2</v>
      </c>
      <c r="D13" s="47">
        <v>0</v>
      </c>
      <c r="E13" s="48">
        <v>0</v>
      </c>
      <c r="H13" s="146"/>
      <c r="I13" s="148"/>
    </row>
    <row r="14" spans="1:9" s="54" customFormat="1" ht="18" customHeight="1" thickBot="1" x14ac:dyDescent="0.3">
      <c r="A14" s="49">
        <v>2017</v>
      </c>
      <c r="B14" s="50">
        <v>7943445.1999999993</v>
      </c>
      <c r="C14" s="51">
        <v>6.887987332436718E-2</v>
      </c>
      <c r="D14" s="56">
        <v>1.3807532261055577E-2</v>
      </c>
      <c r="E14" s="85">
        <v>108185.59970482066</v>
      </c>
      <c r="H14" s="146"/>
      <c r="I14" s="148"/>
    </row>
    <row r="15" spans="1:9" s="54" customFormat="1" ht="18" customHeight="1" thickTop="1" x14ac:dyDescent="0.25">
      <c r="A15" s="44">
        <v>2018</v>
      </c>
      <c r="B15" s="45">
        <v>7937290.4667323194</v>
      </c>
      <c r="C15" s="46">
        <v>-7.7481912604870917E-4</v>
      </c>
      <c r="D15" s="47">
        <v>-8.2213214846780236E-3</v>
      </c>
      <c r="E15" s="48">
        <v>-65795.94627095852</v>
      </c>
      <c r="H15" s="146"/>
      <c r="I15" s="148"/>
    </row>
    <row r="16" spans="1:9" s="54" customFormat="1" ht="18" customHeight="1" x14ac:dyDescent="0.25">
      <c r="A16" s="44">
        <v>2019</v>
      </c>
      <c r="B16" s="45">
        <v>8170596.0470563695</v>
      </c>
      <c r="C16" s="46">
        <v>2.9393604946411855E-2</v>
      </c>
      <c r="D16" s="47">
        <v>-4.8657922209209836E-3</v>
      </c>
      <c r="E16" s="48">
        <v>-39950.815051149577</v>
      </c>
      <c r="H16" s="146"/>
      <c r="I16" s="148"/>
    </row>
    <row r="17" spans="1:9" s="54" customFormat="1" ht="18" customHeight="1" x14ac:dyDescent="0.25">
      <c r="A17" s="44">
        <v>2020</v>
      </c>
      <c r="B17" s="45">
        <v>8418162.03886302</v>
      </c>
      <c r="C17" s="46">
        <v>3.0299624455897733E-2</v>
      </c>
      <c r="D17" s="47">
        <v>6.1257304615319974E-2</v>
      </c>
      <c r="E17" s="48">
        <v>485908.47297175881</v>
      </c>
      <c r="H17" s="146"/>
      <c r="I17" s="148"/>
    </row>
    <row r="18" spans="1:9" s="54" customFormat="1" ht="18" customHeight="1" x14ac:dyDescent="0.25">
      <c r="A18" s="44">
        <v>2021</v>
      </c>
      <c r="B18" s="45">
        <v>8178947.5980379218</v>
      </c>
      <c r="C18" s="46">
        <v>-2.8416469025037583E-2</v>
      </c>
      <c r="D18" s="47">
        <v>8.6545193702664225E-2</v>
      </c>
      <c r="E18" s="48">
        <v>651467.2452270193</v>
      </c>
      <c r="H18" s="146"/>
      <c r="I18" s="148"/>
    </row>
    <row r="19" spans="1:9" s="54" customFormat="1" ht="18" customHeight="1" x14ac:dyDescent="0.25">
      <c r="A19" s="44">
        <v>2022</v>
      </c>
      <c r="B19" s="45">
        <v>8507034.0132167321</v>
      </c>
      <c r="C19" s="46">
        <v>4.0113524539210355E-2</v>
      </c>
      <c r="D19" s="47">
        <v>8.6839360418789369E-2</v>
      </c>
      <c r="E19" s="48">
        <v>679719.02718352899</v>
      </c>
      <c r="H19" s="146"/>
      <c r="I19" s="148"/>
    </row>
    <row r="20" spans="1:9" s="54" customFormat="1" ht="18" customHeight="1" x14ac:dyDescent="0.25">
      <c r="A20" s="44">
        <v>2023</v>
      </c>
      <c r="B20" s="45">
        <v>7790782.5294907298</v>
      </c>
      <c r="C20" s="46">
        <v>-8.4195206297896119E-2</v>
      </c>
      <c r="D20" s="47">
        <v>-5.4905453108501256E-2</v>
      </c>
      <c r="E20" s="48">
        <v>-452607.03943157196</v>
      </c>
      <c r="H20" s="146"/>
      <c r="I20" s="148"/>
    </row>
    <row r="21" spans="1:9" s="54" customFormat="1" ht="18" customHeight="1" x14ac:dyDescent="0.3">
      <c r="A21" s="44">
        <v>2024</v>
      </c>
      <c r="B21" s="45">
        <v>8109097.4590187576</v>
      </c>
      <c r="C21" s="46">
        <v>4.0857889220126342E-2</v>
      </c>
      <c r="D21" s="47">
        <v>-5.2000053647581868E-2</v>
      </c>
      <c r="E21" s="48">
        <v>-444803.29827538691</v>
      </c>
      <c r="H21" s="147"/>
      <c r="I21" s="148"/>
    </row>
    <row r="22" spans="1:9" s="54" customFormat="1" ht="18" customHeight="1" x14ac:dyDescent="0.3">
      <c r="A22" s="44">
        <v>2025</v>
      </c>
      <c r="B22" s="45">
        <v>8406521.7745077908</v>
      </c>
      <c r="C22" s="46">
        <v>3.6677856813552623E-2</v>
      </c>
      <c r="D22" s="47">
        <v>-5.0147307714717759E-2</v>
      </c>
      <c r="E22" s="48">
        <v>-443820.85523436405</v>
      </c>
      <c r="H22" s="147"/>
      <c r="I22" s="148"/>
    </row>
    <row r="23" spans="1:9" s="54" customFormat="1" ht="18" customHeight="1" x14ac:dyDescent="0.3">
      <c r="A23" s="44">
        <v>2026</v>
      </c>
      <c r="B23" s="45">
        <v>8704207.6772627756</v>
      </c>
      <c r="C23" s="46">
        <v>3.5411304549010758E-2</v>
      </c>
      <c r="D23" s="47">
        <v>-4.8772865172778124E-2</v>
      </c>
      <c r="E23" s="48">
        <v>-446296.29657916352</v>
      </c>
      <c r="H23" s="147"/>
      <c r="I23" s="148"/>
    </row>
    <row r="24" spans="1:9" s="54" customFormat="1" ht="18" customHeight="1" x14ac:dyDescent="0.3">
      <c r="A24" s="44">
        <v>2027</v>
      </c>
      <c r="B24" s="45">
        <v>9008232.1023768559</v>
      </c>
      <c r="C24" s="46">
        <v>3.4928443390459973E-2</v>
      </c>
      <c r="D24" s="83" t="s">
        <v>236</v>
      </c>
      <c r="E24" s="84" t="s">
        <v>236</v>
      </c>
      <c r="H24" s="147"/>
      <c r="I24" s="148"/>
    </row>
    <row r="25" spans="1:9" ht="21.75" customHeight="1" x14ac:dyDescent="0.3">
      <c r="A25" s="25" t="s">
        <v>4</v>
      </c>
      <c r="B25" s="3"/>
      <c r="C25" s="3"/>
    </row>
    <row r="26" spans="1:9" ht="21.75" customHeight="1" x14ac:dyDescent="0.3">
      <c r="A26" s="26" t="s">
        <v>93</v>
      </c>
      <c r="B26" s="3"/>
      <c r="C26" s="3"/>
    </row>
    <row r="27" spans="1:9" ht="21.75" customHeight="1" x14ac:dyDescent="0.3">
      <c r="A27" s="30" t="s">
        <v>210</v>
      </c>
      <c r="B27" s="3"/>
      <c r="C27" s="3"/>
    </row>
    <row r="28" spans="1:9" ht="21.75" customHeight="1" x14ac:dyDescent="0.3">
      <c r="A28" s="138" t="s">
        <v>245</v>
      </c>
      <c r="B28" s="3"/>
      <c r="C28" s="3"/>
    </row>
    <row r="29" spans="1:9" ht="21.75" customHeight="1" x14ac:dyDescent="0.3">
      <c r="A29" s="136"/>
      <c r="B29" s="3"/>
      <c r="C29" s="3"/>
    </row>
    <row r="30" spans="1:9" ht="21.75" customHeight="1" x14ac:dyDescent="0.3">
      <c r="A30" s="209" t="str">
        <f>Headings!F13</f>
        <v>Page 13</v>
      </c>
      <c r="B30" s="210"/>
      <c r="C30" s="210"/>
      <c r="D30" s="210"/>
      <c r="E30" s="217"/>
    </row>
    <row r="32" spans="1:9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6" t="str">
        <f>Headings!E14</f>
        <v>March 2018 Investment Pool Nominal Rate of Return Forecast</v>
      </c>
      <c r="B1" s="218"/>
      <c r="C1" s="218"/>
      <c r="D1" s="218"/>
    </row>
    <row r="2" spans="1:4" ht="21.75" customHeight="1" x14ac:dyDescent="0.3">
      <c r="A2" s="216" t="s">
        <v>94</v>
      </c>
      <c r="B2" s="217"/>
      <c r="C2" s="217"/>
      <c r="D2" s="217"/>
    </row>
    <row r="4" spans="1:4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</row>
    <row r="5" spans="1:4" s="54" customFormat="1" ht="18" customHeight="1" x14ac:dyDescent="0.25">
      <c r="A5" s="39">
        <v>2008</v>
      </c>
      <c r="B5" s="42">
        <v>3.2959999999999996E-2</v>
      </c>
      <c r="C5" s="82" t="s">
        <v>88</v>
      </c>
      <c r="D5" s="52">
        <v>0</v>
      </c>
    </row>
    <row r="6" spans="1:4" s="54" customFormat="1" ht="18" customHeight="1" x14ac:dyDescent="0.25">
      <c r="A6" s="44">
        <v>2009</v>
      </c>
      <c r="B6" s="57">
        <v>1.755E-2</v>
      </c>
      <c r="C6" s="46">
        <v>-1.5409999999999997E-2</v>
      </c>
      <c r="D6" s="47">
        <v>0</v>
      </c>
    </row>
    <row r="7" spans="1:4" s="54" customFormat="1" ht="18" customHeight="1" x14ac:dyDescent="0.25">
      <c r="A7" s="44">
        <v>2010</v>
      </c>
      <c r="B7" s="57">
        <v>9.6100000000000005E-3</v>
      </c>
      <c r="C7" s="46">
        <v>-7.9399999999999991E-3</v>
      </c>
      <c r="D7" s="47">
        <v>0</v>
      </c>
    </row>
    <row r="8" spans="1:4" s="54" customFormat="1" ht="18" customHeight="1" x14ac:dyDescent="0.25">
      <c r="A8" s="44">
        <v>2011</v>
      </c>
      <c r="B8" s="57">
        <v>6.1999999999999998E-3</v>
      </c>
      <c r="C8" s="46">
        <v>-3.4100000000000007E-3</v>
      </c>
      <c r="D8" s="47">
        <v>0</v>
      </c>
    </row>
    <row r="9" spans="1:4" s="54" customFormat="1" ht="18" customHeight="1" x14ac:dyDescent="0.25">
      <c r="A9" s="44">
        <v>2012</v>
      </c>
      <c r="B9" s="57">
        <v>5.5999999999999904E-3</v>
      </c>
      <c r="C9" s="46">
        <v>-6.0000000000000938E-4</v>
      </c>
      <c r="D9" s="47">
        <v>0</v>
      </c>
    </row>
    <row r="10" spans="1:4" s="54" customFormat="1" ht="18" customHeight="1" x14ac:dyDescent="0.25">
      <c r="A10" s="44">
        <v>2013</v>
      </c>
      <c r="B10" s="57">
        <v>5.1000000000000004E-3</v>
      </c>
      <c r="C10" s="46">
        <v>-4.9999999999999004E-4</v>
      </c>
      <c r="D10" s="47">
        <v>0</v>
      </c>
    </row>
    <row r="11" spans="1:4" s="54" customFormat="1" ht="18" customHeight="1" x14ac:dyDescent="0.25">
      <c r="A11" s="44">
        <v>2014</v>
      </c>
      <c r="B11" s="57">
        <v>5.0556999999999894E-3</v>
      </c>
      <c r="C11" s="46">
        <v>-4.4300000000010997E-5</v>
      </c>
      <c r="D11" s="47">
        <v>0</v>
      </c>
    </row>
    <row r="12" spans="1:4" s="54" customFormat="1" ht="18" customHeight="1" x14ac:dyDescent="0.25">
      <c r="A12" s="44">
        <v>2015</v>
      </c>
      <c r="B12" s="57">
        <v>5.9749E-3</v>
      </c>
      <c r="C12" s="46">
        <v>9.1920000000001063E-4</v>
      </c>
      <c r="D12" s="47">
        <v>0</v>
      </c>
    </row>
    <row r="13" spans="1:4" s="54" customFormat="1" ht="18" customHeight="1" x14ac:dyDescent="0.25">
      <c r="A13" s="44">
        <v>2016</v>
      </c>
      <c r="B13" s="57">
        <v>8.2862999999999999E-3</v>
      </c>
      <c r="C13" s="46">
        <v>2.3113999999999999E-3</v>
      </c>
      <c r="D13" s="47">
        <v>0</v>
      </c>
    </row>
    <row r="14" spans="1:4" s="54" customFormat="1" ht="18" customHeight="1" thickBot="1" x14ac:dyDescent="0.3">
      <c r="A14" s="49">
        <v>2017</v>
      </c>
      <c r="B14" s="58">
        <v>1.1222000000000001E-2</v>
      </c>
      <c r="C14" s="51">
        <v>2.9357000000000012E-3</v>
      </c>
      <c r="D14" s="56">
        <v>2.2199999999999998E-4</v>
      </c>
    </row>
    <row r="15" spans="1:4" s="54" customFormat="1" ht="18" customHeight="1" thickTop="1" x14ac:dyDescent="0.25">
      <c r="A15" s="44">
        <v>2018</v>
      </c>
      <c r="B15" s="57">
        <v>1.55E-2</v>
      </c>
      <c r="C15" s="46">
        <v>4.2779999999999988E-3</v>
      </c>
      <c r="D15" s="47">
        <v>1.5000000000000013E-3</v>
      </c>
    </row>
    <row r="16" spans="1:4" s="54" customFormat="1" ht="18" customHeight="1" x14ac:dyDescent="0.25">
      <c r="A16" s="44">
        <v>2019</v>
      </c>
      <c r="B16" s="57">
        <v>0.02</v>
      </c>
      <c r="C16" s="46">
        <v>4.5000000000000005E-3</v>
      </c>
      <c r="D16" s="47">
        <v>1.9999999999999983E-3</v>
      </c>
    </row>
    <row r="17" spans="1:4" s="54" customFormat="1" ht="18" customHeight="1" x14ac:dyDescent="0.25">
      <c r="A17" s="44">
        <v>2020</v>
      </c>
      <c r="B17" s="57">
        <v>2.3E-2</v>
      </c>
      <c r="C17" s="46">
        <v>2.9999999999999992E-3</v>
      </c>
      <c r="D17" s="47">
        <v>1.3884167875925987E-3</v>
      </c>
    </row>
    <row r="18" spans="1:4" s="54" customFormat="1" ht="18" customHeight="1" x14ac:dyDescent="0.25">
      <c r="A18" s="44">
        <v>2021</v>
      </c>
      <c r="B18" s="57">
        <v>2.6682614875719303E-2</v>
      </c>
      <c r="C18" s="46">
        <v>3.6826148757193033E-3</v>
      </c>
      <c r="D18" s="47">
        <v>2.0085362695408046E-3</v>
      </c>
    </row>
    <row r="19" spans="1:4" s="54" customFormat="1" ht="18" customHeight="1" x14ac:dyDescent="0.25">
      <c r="A19" s="44">
        <v>2022</v>
      </c>
      <c r="B19" s="57">
        <v>2.95650440285346E-2</v>
      </c>
      <c r="C19" s="46">
        <v>2.8824291528152975E-3</v>
      </c>
      <c r="D19" s="47">
        <v>2.6146560264955002E-3</v>
      </c>
    </row>
    <row r="20" spans="1:4" s="54" customFormat="1" ht="18" customHeight="1" x14ac:dyDescent="0.25">
      <c r="A20" s="44">
        <v>2023</v>
      </c>
      <c r="B20" s="57">
        <v>3.1462414276249205E-2</v>
      </c>
      <c r="C20" s="46">
        <v>1.8973702477146047E-3</v>
      </c>
      <c r="D20" s="47">
        <v>2.8219244608990064E-3</v>
      </c>
    </row>
    <row r="21" spans="1:4" s="54" customFormat="1" ht="18" customHeight="1" x14ac:dyDescent="0.25">
      <c r="A21" s="44">
        <v>2024</v>
      </c>
      <c r="B21" s="57">
        <v>3.2467800872068603E-2</v>
      </c>
      <c r="C21" s="46">
        <v>1.0053865958193978E-3</v>
      </c>
      <c r="D21" s="47">
        <v>2.5584344708375027E-3</v>
      </c>
    </row>
    <row r="22" spans="1:4" ht="18" customHeight="1" x14ac:dyDescent="0.3">
      <c r="A22" s="44">
        <v>2025</v>
      </c>
      <c r="B22" s="57">
        <v>3.30585538149199E-2</v>
      </c>
      <c r="C22" s="46">
        <v>5.9075294285129698E-4</v>
      </c>
      <c r="D22" s="47">
        <v>2.1938307536184011E-3</v>
      </c>
    </row>
    <row r="23" spans="1:4" s="157" customFormat="1" ht="18" customHeight="1" x14ac:dyDescent="0.3">
      <c r="A23" s="44">
        <v>2026</v>
      </c>
      <c r="B23" s="57">
        <v>3.3276166997597501E-2</v>
      </c>
      <c r="C23" s="46">
        <v>2.1761318267760066E-4</v>
      </c>
      <c r="D23" s="47">
        <v>1.6912422302974989E-3</v>
      </c>
    </row>
    <row r="24" spans="1:4" s="198" customFormat="1" ht="18" customHeight="1" x14ac:dyDescent="0.3">
      <c r="A24" s="44">
        <v>2027</v>
      </c>
      <c r="B24" s="57">
        <v>3.32695757564163E-2</v>
      </c>
      <c r="C24" s="46">
        <v>-6.5912411812002469E-6</v>
      </c>
      <c r="D24" s="83" t="s">
        <v>236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26" t="s">
        <v>19</v>
      </c>
      <c r="B26" s="3"/>
      <c r="C26" s="3"/>
    </row>
    <row r="27" spans="1:4" ht="21.75" customHeight="1" x14ac:dyDescent="0.3">
      <c r="A27" s="26"/>
      <c r="B27" s="3"/>
      <c r="C27" s="3"/>
    </row>
    <row r="28" spans="1:4" ht="21.75" customHeight="1" x14ac:dyDescent="0.3">
      <c r="A28" s="13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9" t="str">
        <f>Headings!F14</f>
        <v>Page 14</v>
      </c>
      <c r="B30" s="210"/>
      <c r="C30" s="210"/>
      <c r="D30" s="21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6" t="str">
        <f>Headings!E15</f>
        <v>March 2018 Investment Pool Real Rate of Return Forecast</v>
      </c>
      <c r="B1" s="218"/>
      <c r="C1" s="218"/>
      <c r="D1" s="218"/>
    </row>
    <row r="2" spans="1:4" ht="21.75" customHeight="1" x14ac:dyDescent="0.3">
      <c r="A2" s="216" t="s">
        <v>94</v>
      </c>
      <c r="B2" s="217"/>
      <c r="C2" s="217"/>
      <c r="D2" s="217"/>
    </row>
    <row r="4" spans="1:4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</row>
    <row r="5" spans="1:4" s="54" customFormat="1" ht="18" customHeight="1" x14ac:dyDescent="0.25">
      <c r="A5" s="39">
        <v>2008</v>
      </c>
      <c r="B5" s="42">
        <v>-8.69965708284548E-3</v>
      </c>
      <c r="C5" s="82" t="s">
        <v>88</v>
      </c>
      <c r="D5" s="52">
        <v>0</v>
      </c>
    </row>
    <row r="6" spans="1:4" s="54" customFormat="1" ht="18" customHeight="1" x14ac:dyDescent="0.25">
      <c r="A6" s="44">
        <v>2009</v>
      </c>
      <c r="B6" s="57">
        <v>1.1657044481214518E-2</v>
      </c>
      <c r="C6" s="46">
        <v>2.0356701564059998E-2</v>
      </c>
      <c r="D6" s="47">
        <v>0</v>
      </c>
    </row>
    <row r="7" spans="1:4" s="54" customFormat="1" ht="18" customHeight="1" x14ac:dyDescent="0.25">
      <c r="A7" s="44">
        <v>2010</v>
      </c>
      <c r="B7" s="57">
        <v>6.6483265032442063E-3</v>
      </c>
      <c r="C7" s="46">
        <v>-5.0087179779703117E-3</v>
      </c>
      <c r="D7" s="47">
        <v>0</v>
      </c>
    </row>
    <row r="8" spans="1:4" s="54" customFormat="1" ht="18" customHeight="1" x14ac:dyDescent="0.25">
      <c r="A8" s="44">
        <v>2011</v>
      </c>
      <c r="B8" s="57">
        <v>-2.0048131806757796E-2</v>
      </c>
      <c r="C8" s="46">
        <v>-2.6696458310002003E-2</v>
      </c>
      <c r="D8" s="47">
        <v>0</v>
      </c>
    </row>
    <row r="9" spans="1:4" s="54" customFormat="1" ht="18" customHeight="1" x14ac:dyDescent="0.25">
      <c r="A9" s="44">
        <v>2012</v>
      </c>
      <c r="B9" s="57">
        <v>-1.9251061119654134E-2</v>
      </c>
      <c r="C9" s="46">
        <v>7.9707068710366258E-4</v>
      </c>
      <c r="D9" s="47">
        <v>0</v>
      </c>
    </row>
    <row r="10" spans="1:4" s="54" customFormat="1" ht="18" customHeight="1" x14ac:dyDescent="0.25">
      <c r="A10" s="44">
        <v>2013</v>
      </c>
      <c r="B10" s="57">
        <v>-6.9663760592472146E-3</v>
      </c>
      <c r="C10" s="46">
        <v>1.2284685060406919E-2</v>
      </c>
      <c r="D10" s="47">
        <v>0</v>
      </c>
    </row>
    <row r="11" spans="1:4" s="54" customFormat="1" ht="18" customHeight="1" x14ac:dyDescent="0.25">
      <c r="A11" s="44">
        <v>2014</v>
      </c>
      <c r="B11" s="57">
        <v>-1.3144281885471898E-2</v>
      </c>
      <c r="C11" s="46">
        <v>-6.1779058262246833E-3</v>
      </c>
      <c r="D11" s="47">
        <v>0</v>
      </c>
    </row>
    <row r="12" spans="1:4" s="54" customFormat="1" ht="18" customHeight="1" x14ac:dyDescent="0.25">
      <c r="A12" s="44">
        <v>2015</v>
      </c>
      <c r="B12" s="57">
        <v>-7.5234077565325963E-3</v>
      </c>
      <c r="C12" s="46">
        <v>5.6208741289393016E-3</v>
      </c>
      <c r="D12" s="47">
        <v>0</v>
      </c>
    </row>
    <row r="13" spans="1:4" s="54" customFormat="1" ht="18" customHeight="1" x14ac:dyDescent="0.25">
      <c r="A13" s="44">
        <v>2016</v>
      </c>
      <c r="B13" s="57">
        <v>-1.3557806575488662E-2</v>
      </c>
      <c r="C13" s="46">
        <v>-6.034398818956066E-3</v>
      </c>
      <c r="D13" s="47">
        <v>0</v>
      </c>
    </row>
    <row r="14" spans="1:4" s="54" customFormat="1" ht="18" customHeight="1" thickBot="1" x14ac:dyDescent="0.3">
      <c r="A14" s="49">
        <v>2017</v>
      </c>
      <c r="B14" s="58">
        <v>-1.8737224587692447E-2</v>
      </c>
      <c r="C14" s="51">
        <v>-5.1794180122037847E-3</v>
      </c>
      <c r="D14" s="56">
        <v>-2.8819172590544007E-4</v>
      </c>
    </row>
    <row r="15" spans="1:4" s="54" customFormat="1" ht="18" customHeight="1" thickTop="1" x14ac:dyDescent="0.25">
      <c r="A15" s="44">
        <v>2018</v>
      </c>
      <c r="B15" s="57">
        <v>-1.7157181100096897E-2</v>
      </c>
      <c r="C15" s="46">
        <v>1.5800434875955505E-3</v>
      </c>
      <c r="D15" s="47">
        <v>-4.8400545439830633E-3</v>
      </c>
    </row>
    <row r="16" spans="1:4" s="54" customFormat="1" ht="18" customHeight="1" x14ac:dyDescent="0.25">
      <c r="A16" s="44">
        <v>2019</v>
      </c>
      <c r="B16" s="57">
        <v>-1.121096561121715E-2</v>
      </c>
      <c r="C16" s="46">
        <v>5.9462154888797469E-3</v>
      </c>
      <c r="D16" s="47">
        <v>-4.9443106343887155E-3</v>
      </c>
    </row>
    <row r="17" spans="1:4" s="54" customFormat="1" ht="18" customHeight="1" x14ac:dyDescent="0.25">
      <c r="A17" s="44">
        <v>2020</v>
      </c>
      <c r="B17" s="57">
        <v>-2.8711416169602266E-3</v>
      </c>
      <c r="C17" s="46">
        <v>8.339823994256923E-3</v>
      </c>
      <c r="D17" s="47">
        <v>1.4163143940125744E-3</v>
      </c>
    </row>
    <row r="18" spans="1:4" s="54" customFormat="1" ht="18" customHeight="1" x14ac:dyDescent="0.25">
      <c r="A18" s="44">
        <v>2021</v>
      </c>
      <c r="B18" s="57">
        <v>1.1061937379064357E-3</v>
      </c>
      <c r="C18" s="46">
        <v>3.9773353548666623E-3</v>
      </c>
      <c r="D18" s="47">
        <v>1.948907947327605E-3</v>
      </c>
    </row>
    <row r="19" spans="1:4" s="54" customFormat="1" ht="18" customHeight="1" x14ac:dyDescent="0.25">
      <c r="A19" s="44">
        <v>2022</v>
      </c>
      <c r="B19" s="57">
        <v>4.0006095055182822E-3</v>
      </c>
      <c r="C19" s="46">
        <v>2.8944157676118465E-3</v>
      </c>
      <c r="D19" s="47">
        <v>2.854554402926146E-3</v>
      </c>
    </row>
    <row r="20" spans="1:4" s="54" customFormat="1" ht="18" customHeight="1" x14ac:dyDescent="0.25">
      <c r="A20" s="44">
        <v>2023</v>
      </c>
      <c r="B20" s="57">
        <v>6.6158411835033348E-3</v>
      </c>
      <c r="C20" s="46">
        <v>2.6152316779850526E-3</v>
      </c>
      <c r="D20" s="47">
        <v>3.9796290768403519E-3</v>
      </c>
    </row>
    <row r="21" spans="1:4" s="54" customFormat="1" ht="18" customHeight="1" x14ac:dyDescent="0.25">
      <c r="A21" s="44">
        <v>2024</v>
      </c>
      <c r="B21" s="57">
        <v>8.1447757549664157E-3</v>
      </c>
      <c r="C21" s="46">
        <v>1.5289345714630809E-3</v>
      </c>
      <c r="D21" s="47">
        <v>4.9753909450529488E-3</v>
      </c>
    </row>
    <row r="22" spans="1:4" ht="18" customHeight="1" x14ac:dyDescent="0.3">
      <c r="A22" s="44">
        <v>2025</v>
      </c>
      <c r="B22" s="57">
        <v>9.258445713398622E-3</v>
      </c>
      <c r="C22" s="46">
        <v>1.1136699584322063E-3</v>
      </c>
      <c r="D22" s="47">
        <v>5.261668668934405E-3</v>
      </c>
    </row>
    <row r="23" spans="1:4" s="157" customFormat="1" ht="18" customHeight="1" x14ac:dyDescent="0.3">
      <c r="A23" s="44">
        <v>2026</v>
      </c>
      <c r="B23" s="57">
        <v>9.9275052561356159E-3</v>
      </c>
      <c r="C23" s="46">
        <v>6.6905954273699386E-4</v>
      </c>
      <c r="D23" s="47">
        <v>5.2105295299684773E-3</v>
      </c>
    </row>
    <row r="24" spans="1:4" s="198" customFormat="1" ht="18" customHeight="1" x14ac:dyDescent="0.3">
      <c r="A24" s="44">
        <v>2027</v>
      </c>
      <c r="B24" s="57">
        <v>1.0175172983059921E-2</v>
      </c>
      <c r="C24" s="46">
        <v>2.476677269243055E-4</v>
      </c>
      <c r="D24" s="83" t="s">
        <v>236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26" t="s">
        <v>42</v>
      </c>
      <c r="B26" s="3"/>
      <c r="C26" s="3"/>
    </row>
    <row r="27" spans="1:4" ht="21.75" customHeight="1" x14ac:dyDescent="0.3">
      <c r="A27" s="30" t="s">
        <v>211</v>
      </c>
      <c r="B27" s="3"/>
      <c r="C27" s="3"/>
    </row>
    <row r="28" spans="1:4" ht="21.75" customHeight="1" x14ac:dyDescent="0.3">
      <c r="A28" s="13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9" t="str">
        <f>Headings!F15</f>
        <v>Page 15</v>
      </c>
      <c r="B30" s="210"/>
      <c r="C30" s="210"/>
      <c r="D30" s="21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6" t="str">
        <f>Headings!E16</f>
        <v>March 2018 National CPI-U Forecast</v>
      </c>
      <c r="B1" s="218"/>
      <c r="C1" s="218"/>
      <c r="D1" s="218"/>
    </row>
    <row r="2" spans="1:4" ht="21.75" customHeight="1" x14ac:dyDescent="0.3">
      <c r="A2" s="216" t="s">
        <v>94</v>
      </c>
      <c r="B2" s="217"/>
      <c r="C2" s="217"/>
      <c r="D2" s="217"/>
    </row>
    <row r="4" spans="1:4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</row>
    <row r="5" spans="1:4" s="54" customFormat="1" ht="18" customHeight="1" x14ac:dyDescent="0.25">
      <c r="A5" s="39">
        <v>2008</v>
      </c>
      <c r="B5" s="42">
        <v>3.8395501152684801E-2</v>
      </c>
      <c r="C5" s="82" t="s">
        <v>88</v>
      </c>
      <c r="D5" s="52">
        <v>0</v>
      </c>
    </row>
    <row r="6" spans="1:4" s="54" customFormat="1" ht="18" customHeight="1" x14ac:dyDescent="0.25">
      <c r="A6" s="44">
        <v>2009</v>
      </c>
      <c r="B6" s="57">
        <v>-3.5577767146764898E-3</v>
      </c>
      <c r="C6" s="46">
        <v>-4.1953277867361291E-2</v>
      </c>
      <c r="D6" s="47">
        <v>0</v>
      </c>
    </row>
    <row r="7" spans="1:4" s="54" customFormat="1" ht="18" customHeight="1" x14ac:dyDescent="0.25">
      <c r="A7" s="44">
        <v>2010</v>
      </c>
      <c r="B7" s="57">
        <v>1.64027650242148E-2</v>
      </c>
      <c r="C7" s="46">
        <v>1.996054173889129E-2</v>
      </c>
      <c r="D7" s="47">
        <v>0</v>
      </c>
    </row>
    <row r="8" spans="1:4" s="54" customFormat="1" ht="18" customHeight="1" x14ac:dyDescent="0.25">
      <c r="A8" s="44">
        <v>2011</v>
      </c>
      <c r="B8" s="57">
        <v>3.1565285981582696E-2</v>
      </c>
      <c r="C8" s="46">
        <v>1.5162520957367896E-2</v>
      </c>
      <c r="D8" s="47">
        <v>0</v>
      </c>
    </row>
    <row r="9" spans="1:4" s="54" customFormat="1" ht="18" customHeight="1" x14ac:dyDescent="0.25">
      <c r="A9" s="44">
        <v>2012</v>
      </c>
      <c r="B9" s="57">
        <v>2.0694499397614301E-2</v>
      </c>
      <c r="C9" s="46">
        <v>-1.0870786583968395E-2</v>
      </c>
      <c r="D9" s="47">
        <v>0</v>
      </c>
    </row>
    <row r="10" spans="1:4" s="54" customFormat="1" ht="18" customHeight="1" x14ac:dyDescent="0.25">
      <c r="A10" s="44">
        <v>2013</v>
      </c>
      <c r="B10" s="57">
        <v>1.46475953204352E-2</v>
      </c>
      <c r="C10" s="46">
        <v>-6.0469040771791004E-3</v>
      </c>
      <c r="D10" s="47">
        <v>0</v>
      </c>
    </row>
    <row r="11" spans="1:4" s="54" customFormat="1" ht="18" customHeight="1" x14ac:dyDescent="0.25">
      <c r="A11" s="44">
        <v>2014</v>
      </c>
      <c r="B11" s="57">
        <v>1.62218778572869E-2</v>
      </c>
      <c r="C11" s="46">
        <v>1.5742825368517E-3</v>
      </c>
      <c r="D11" s="47">
        <v>0</v>
      </c>
    </row>
    <row r="12" spans="1:4" s="54" customFormat="1" ht="18" customHeight="1" x14ac:dyDescent="0.25">
      <c r="A12" s="44">
        <v>2015</v>
      </c>
      <c r="B12" s="57">
        <v>1.1869762097864701E-3</v>
      </c>
      <c r="C12" s="46">
        <v>-1.503490164750043E-2</v>
      </c>
      <c r="D12" s="47">
        <v>0</v>
      </c>
    </row>
    <row r="13" spans="1:4" s="54" customFormat="1" ht="18" customHeight="1" x14ac:dyDescent="0.25">
      <c r="A13" s="44">
        <v>2016</v>
      </c>
      <c r="B13" s="57">
        <v>1.26151288726126E-2</v>
      </c>
      <c r="C13" s="46">
        <v>1.142815266282613E-2</v>
      </c>
      <c r="D13" s="47">
        <v>0</v>
      </c>
    </row>
    <row r="14" spans="1:4" s="54" customFormat="1" ht="18" customHeight="1" thickBot="1" x14ac:dyDescent="0.3">
      <c r="A14" s="49">
        <v>2017</v>
      </c>
      <c r="B14" s="58">
        <v>2.1303545313261698E-2</v>
      </c>
      <c r="C14" s="51">
        <v>8.688416440649098E-3</v>
      </c>
      <c r="D14" s="56">
        <v>-1.1724651647168037E-3</v>
      </c>
    </row>
    <row r="15" spans="1:4" s="54" customFormat="1" ht="18" customHeight="1" thickTop="1" x14ac:dyDescent="0.25">
      <c r="A15" s="44">
        <v>2018</v>
      </c>
      <c r="B15" s="57">
        <v>2.5625351159024999E-2</v>
      </c>
      <c r="C15" s="46">
        <v>4.3218058457633012E-3</v>
      </c>
      <c r="D15" s="47">
        <v>3.5406753020687971E-3</v>
      </c>
    </row>
    <row r="16" spans="1:4" s="54" customFormat="1" ht="18" customHeight="1" x14ac:dyDescent="0.25">
      <c r="A16" s="44">
        <v>2019</v>
      </c>
      <c r="B16" s="57">
        <v>2.3184308137570803E-2</v>
      </c>
      <c r="C16" s="46">
        <v>-2.4410430214541964E-3</v>
      </c>
      <c r="D16" s="47">
        <v>-1.1761228160089982E-3</v>
      </c>
    </row>
    <row r="17" spans="1:4" s="54" customFormat="1" ht="18" customHeight="1" x14ac:dyDescent="0.25">
      <c r="A17" s="44">
        <v>2020</v>
      </c>
      <c r="B17" s="57">
        <v>2.68363940449108E-2</v>
      </c>
      <c r="C17" s="46">
        <v>3.6520859073399976E-3</v>
      </c>
      <c r="D17" s="47">
        <v>-1.3709679546449957E-4</v>
      </c>
    </row>
    <row r="18" spans="1:4" s="54" customFormat="1" ht="18" customHeight="1" x14ac:dyDescent="0.25">
      <c r="A18" s="44">
        <v>2021</v>
      </c>
      <c r="B18" s="57">
        <v>2.5898446438630998E-2</v>
      </c>
      <c r="C18" s="46">
        <v>-9.3794760627980214E-4</v>
      </c>
      <c r="D18" s="47">
        <v>4.3000596086879839E-4</v>
      </c>
    </row>
    <row r="19" spans="1:4" s="54" customFormat="1" ht="18" customHeight="1" x14ac:dyDescent="0.25">
      <c r="A19" s="44">
        <v>2022</v>
      </c>
      <c r="B19" s="57">
        <v>2.4747833136610501E-2</v>
      </c>
      <c r="C19" s="46">
        <v>-1.1506133020204971E-3</v>
      </c>
      <c r="D19" s="47">
        <v>-5.5098659293479832E-4</v>
      </c>
    </row>
    <row r="20" spans="1:4" s="54" customFormat="1" ht="18" customHeight="1" x14ac:dyDescent="0.25">
      <c r="A20" s="44">
        <v>2023</v>
      </c>
      <c r="B20" s="57">
        <v>2.3844807642355602E-2</v>
      </c>
      <c r="C20" s="46">
        <v>-9.0302549425489917E-4</v>
      </c>
      <c r="D20" s="47">
        <v>-2.0050351756996966E-3</v>
      </c>
    </row>
    <row r="21" spans="1:4" s="54" customFormat="1" ht="18" customHeight="1" x14ac:dyDescent="0.25">
      <c r="A21" s="44">
        <v>2024</v>
      </c>
      <c r="B21" s="57">
        <v>2.3485655589655197E-2</v>
      </c>
      <c r="C21" s="46">
        <v>-3.5915205270040454E-4</v>
      </c>
      <c r="D21" s="47">
        <v>-2.5125487599761062E-3</v>
      </c>
    </row>
    <row r="22" spans="1:4" ht="18" customHeight="1" x14ac:dyDescent="0.3">
      <c r="A22" s="44">
        <v>2025</v>
      </c>
      <c r="B22" s="57">
        <v>2.28055019895613E-2</v>
      </c>
      <c r="C22" s="46">
        <v>-6.801536000938975E-4</v>
      </c>
      <c r="D22" s="47">
        <v>-3.3092732222556008E-3</v>
      </c>
    </row>
    <row r="23" spans="1:4" s="157" customFormat="1" ht="18" customHeight="1" x14ac:dyDescent="0.3">
      <c r="A23" s="44">
        <v>2026</v>
      </c>
      <c r="B23" s="57">
        <v>2.24783646694281E-2</v>
      </c>
      <c r="C23" s="46">
        <v>-3.2713732013319938E-4</v>
      </c>
      <c r="D23" s="47">
        <v>-3.3774308500846006E-3</v>
      </c>
    </row>
    <row r="24" spans="1:4" s="198" customFormat="1" ht="18" customHeight="1" x14ac:dyDescent="0.3">
      <c r="A24" s="44">
        <v>2027</v>
      </c>
      <c r="B24" s="57">
        <v>2.2322832603437603E-2</v>
      </c>
      <c r="C24" s="46">
        <v>-1.5553206599049768E-4</v>
      </c>
      <c r="D24" s="83" t="s">
        <v>236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26" t="s">
        <v>143</v>
      </c>
      <c r="B26" s="3"/>
      <c r="C26" s="3"/>
    </row>
    <row r="27" spans="1:4" ht="21.75" customHeight="1" x14ac:dyDescent="0.3">
      <c r="A27" s="30"/>
      <c r="B27" s="3"/>
      <c r="C27" s="3"/>
    </row>
    <row r="28" spans="1:4" ht="21.75" customHeight="1" x14ac:dyDescent="0.3">
      <c r="A28" s="13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9" t="str">
        <f>Headings!F16</f>
        <v>Page 16</v>
      </c>
      <c r="B30" s="210"/>
      <c r="C30" s="210"/>
      <c r="D30" s="21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5" ht="23.25" x14ac:dyDescent="0.3">
      <c r="A1" s="216" t="str">
        <f>Headings!E17</f>
        <v>March 2018 National CPI-W Forecast</v>
      </c>
      <c r="B1" s="218"/>
      <c r="C1" s="218"/>
      <c r="D1" s="218"/>
    </row>
    <row r="2" spans="1:5" ht="21.75" customHeight="1" x14ac:dyDescent="0.3">
      <c r="A2" s="216" t="s">
        <v>94</v>
      </c>
      <c r="B2" s="217"/>
      <c r="C2" s="217"/>
      <c r="D2" s="217"/>
    </row>
    <row r="4" spans="1:5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</row>
    <row r="5" spans="1:5" s="54" customFormat="1" ht="18" customHeight="1" x14ac:dyDescent="0.25">
      <c r="A5" s="39">
        <v>2008</v>
      </c>
      <c r="B5" s="42">
        <v>4.0864637736909896E-2</v>
      </c>
      <c r="C5" s="82" t="s">
        <v>88</v>
      </c>
      <c r="D5" s="93">
        <v>0</v>
      </c>
    </row>
    <row r="6" spans="1:5" s="54" customFormat="1" ht="18" customHeight="1" x14ac:dyDescent="0.25">
      <c r="A6" s="44">
        <v>2009</v>
      </c>
      <c r="B6" s="57">
        <v>-6.7423822452180506E-3</v>
      </c>
      <c r="C6" s="46">
        <v>-4.7607019982127949E-2</v>
      </c>
      <c r="D6" s="83">
        <v>0</v>
      </c>
    </row>
    <row r="7" spans="1:5" s="54" customFormat="1" ht="18" customHeight="1" x14ac:dyDescent="0.25">
      <c r="A7" s="44">
        <v>2010</v>
      </c>
      <c r="B7" s="57">
        <v>2.0688832705242501E-2</v>
      </c>
      <c r="C7" s="46">
        <v>2.7431214950460553E-2</v>
      </c>
      <c r="D7" s="83">
        <v>0</v>
      </c>
    </row>
    <row r="8" spans="1:5" s="54" customFormat="1" ht="18" customHeight="1" x14ac:dyDescent="0.25">
      <c r="A8" s="44">
        <v>2011</v>
      </c>
      <c r="B8" s="57">
        <v>3.5556884940200997E-2</v>
      </c>
      <c r="C8" s="46">
        <v>1.4868052234958497E-2</v>
      </c>
      <c r="D8" s="83">
        <v>0</v>
      </c>
    </row>
    <row r="9" spans="1:5" s="54" customFormat="1" ht="18" customHeight="1" x14ac:dyDescent="0.25">
      <c r="A9" s="44">
        <v>2012</v>
      </c>
      <c r="B9" s="57">
        <v>2.10041746586935E-2</v>
      </c>
      <c r="C9" s="46">
        <v>-1.4552710281507498E-2</v>
      </c>
      <c r="D9" s="83">
        <v>0</v>
      </c>
    </row>
    <row r="10" spans="1:5" s="54" customFormat="1" ht="18" customHeight="1" x14ac:dyDescent="0.25">
      <c r="A10" s="44">
        <v>2013</v>
      </c>
      <c r="B10" s="57">
        <v>1.3680827833743602E-2</v>
      </c>
      <c r="C10" s="46">
        <v>-7.323346824949898E-3</v>
      </c>
      <c r="D10" s="83">
        <v>0</v>
      </c>
    </row>
    <row r="11" spans="1:5" s="54" customFormat="1" ht="18" customHeight="1" x14ac:dyDescent="0.25">
      <c r="A11" s="44">
        <v>2014</v>
      </c>
      <c r="B11" s="57">
        <v>1.50311349880516E-2</v>
      </c>
      <c r="C11" s="46">
        <v>1.3503071543079989E-3</v>
      </c>
      <c r="D11" s="83">
        <v>0</v>
      </c>
      <c r="E11" s="59"/>
    </row>
    <row r="12" spans="1:5" s="54" customFormat="1" ht="18" customHeight="1" x14ac:dyDescent="0.25">
      <c r="A12" s="44">
        <v>2015</v>
      </c>
      <c r="B12" s="57">
        <v>-4.1285211645779498E-3</v>
      </c>
      <c r="C12" s="46">
        <v>-1.9159656152629552E-2</v>
      </c>
      <c r="D12" s="83">
        <v>0</v>
      </c>
    </row>
    <row r="13" spans="1:5" s="54" customFormat="1" ht="18" customHeight="1" x14ac:dyDescent="0.25">
      <c r="A13" s="44">
        <v>2016</v>
      </c>
      <c r="B13" s="57">
        <v>9.7752469695009305E-3</v>
      </c>
      <c r="C13" s="46">
        <v>1.390376813407888E-2</v>
      </c>
      <c r="D13" s="83">
        <v>0</v>
      </c>
    </row>
    <row r="14" spans="1:5" s="54" customFormat="1" ht="18" customHeight="1" thickBot="1" x14ac:dyDescent="0.3">
      <c r="A14" s="49">
        <v>2017</v>
      </c>
      <c r="B14" s="58">
        <v>2.12537808233224E-2</v>
      </c>
      <c r="C14" s="51">
        <v>1.1478533853821469E-2</v>
      </c>
      <c r="D14" s="95">
        <v>-7.0264210397769783E-4</v>
      </c>
    </row>
    <row r="15" spans="1:5" s="54" customFormat="1" ht="18" customHeight="1" thickTop="1" x14ac:dyDescent="0.25">
      <c r="A15" s="44">
        <v>2018</v>
      </c>
      <c r="B15" s="57">
        <v>2.5278098796225001E-2</v>
      </c>
      <c r="C15" s="46">
        <v>4.0243179729026017E-3</v>
      </c>
      <c r="D15" s="83">
        <v>3.3993747847799009E-3</v>
      </c>
    </row>
    <row r="16" spans="1:5" s="54" customFormat="1" ht="18" customHeight="1" x14ac:dyDescent="0.25">
      <c r="A16" s="44">
        <v>2019</v>
      </c>
      <c r="B16" s="57">
        <v>2.3565001015285799E-2</v>
      </c>
      <c r="C16" s="46">
        <v>-1.7130977809392024E-3</v>
      </c>
      <c r="D16" s="83">
        <v>1.2160634564629957E-4</v>
      </c>
    </row>
    <row r="17" spans="1:4" s="54" customFormat="1" ht="18" customHeight="1" x14ac:dyDescent="0.25">
      <c r="A17" s="44">
        <v>2020</v>
      </c>
      <c r="B17" s="57">
        <v>2.68696727664311E-2</v>
      </c>
      <c r="C17" s="46">
        <v>3.3046717511453008E-3</v>
      </c>
      <c r="D17" s="83">
        <v>-2.2294979976529919E-4</v>
      </c>
    </row>
    <row r="18" spans="1:4" s="54" customFormat="1" ht="18" customHeight="1" x14ac:dyDescent="0.25">
      <c r="A18" s="44">
        <v>2021</v>
      </c>
      <c r="B18" s="57">
        <v>2.6237743425908101E-2</v>
      </c>
      <c r="C18" s="46">
        <v>-6.3192934052299851E-4</v>
      </c>
      <c r="D18" s="83">
        <v>3.6283007242499804E-5</v>
      </c>
    </row>
    <row r="19" spans="1:4" s="54" customFormat="1" ht="18" customHeight="1" x14ac:dyDescent="0.25">
      <c r="A19" s="44">
        <v>2022</v>
      </c>
      <c r="B19" s="57">
        <v>2.5404365457865799E-2</v>
      </c>
      <c r="C19" s="46">
        <v>-8.333779680423023E-4</v>
      </c>
      <c r="D19" s="83">
        <v>-1.0207057748334025E-3</v>
      </c>
    </row>
    <row r="20" spans="1:4" s="54" customFormat="1" ht="18" customHeight="1" x14ac:dyDescent="0.25">
      <c r="A20" s="44">
        <v>2023</v>
      </c>
      <c r="B20" s="57">
        <v>2.46080239426975E-2</v>
      </c>
      <c r="C20" s="46">
        <v>-7.963415151682994E-4</v>
      </c>
      <c r="D20" s="83">
        <v>-2.536819127912298E-3</v>
      </c>
    </row>
    <row r="21" spans="1:4" s="54" customFormat="1" ht="18" customHeight="1" x14ac:dyDescent="0.25">
      <c r="A21" s="44">
        <v>2024</v>
      </c>
      <c r="B21" s="57">
        <v>2.41767999154298E-2</v>
      </c>
      <c r="C21" s="46">
        <v>-4.312240272676994E-4</v>
      </c>
      <c r="D21" s="83">
        <v>-3.4610383048295987E-3</v>
      </c>
    </row>
    <row r="22" spans="1:4" ht="18" customHeight="1" x14ac:dyDescent="0.3">
      <c r="A22" s="44">
        <v>2025</v>
      </c>
      <c r="B22" s="57">
        <v>2.3389746069602899E-2</v>
      </c>
      <c r="C22" s="46">
        <v>-7.8705384582690094E-4</v>
      </c>
      <c r="D22" s="83">
        <v>-4.5589135530256022E-3</v>
      </c>
    </row>
    <row r="23" spans="1:4" s="157" customFormat="1" ht="18" customHeight="1" x14ac:dyDescent="0.3">
      <c r="A23" s="44">
        <v>2026</v>
      </c>
      <c r="B23" s="57">
        <v>2.29965469437148E-2</v>
      </c>
      <c r="C23" s="46">
        <v>-3.9319912588809888E-4</v>
      </c>
      <c r="D23" s="83">
        <v>-4.9389941020841002E-3</v>
      </c>
    </row>
    <row r="24" spans="1:4" s="198" customFormat="1" ht="18" customHeight="1" x14ac:dyDescent="0.3">
      <c r="A24" s="44">
        <v>2027</v>
      </c>
      <c r="B24" s="57">
        <v>2.2780601001829003E-2</v>
      </c>
      <c r="C24" s="46">
        <v>-2.1594594188579716E-4</v>
      </c>
      <c r="D24" s="83" t="s">
        <v>236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178</v>
      </c>
      <c r="B26" s="3"/>
      <c r="C26" s="3"/>
    </row>
    <row r="27" spans="1:4" ht="21.75" customHeight="1" x14ac:dyDescent="0.3">
      <c r="A27" s="30"/>
      <c r="B27" s="3"/>
      <c r="C27" s="3"/>
    </row>
    <row r="28" spans="1:4" ht="21.75" customHeight="1" x14ac:dyDescent="0.3">
      <c r="A28" s="13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9" t="str">
        <f>Headings!F17</f>
        <v>Page 17</v>
      </c>
      <c r="B30" s="210"/>
      <c r="C30" s="210"/>
      <c r="D30" s="21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6" t="str">
        <f>Headings!E18</f>
        <v>March 2018 Seattle Annual CPI-U Forecast</v>
      </c>
      <c r="B1" s="218"/>
      <c r="C1" s="218"/>
      <c r="D1" s="218"/>
    </row>
    <row r="2" spans="1:4" ht="21.75" customHeight="1" x14ac:dyDescent="0.3">
      <c r="A2" s="216" t="s">
        <v>94</v>
      </c>
      <c r="B2" s="217"/>
      <c r="C2" s="217"/>
      <c r="D2" s="217"/>
    </row>
    <row r="4" spans="1:4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</row>
    <row r="5" spans="1:4" s="54" customFormat="1" ht="18" customHeight="1" x14ac:dyDescent="0.25">
      <c r="A5" s="39">
        <v>2008</v>
      </c>
      <c r="B5" s="42">
        <v>4.20252624550208E-2</v>
      </c>
      <c r="C5" s="82" t="s">
        <v>88</v>
      </c>
      <c r="D5" s="52">
        <v>0</v>
      </c>
    </row>
    <row r="6" spans="1:4" s="54" customFormat="1" ht="18" customHeight="1" x14ac:dyDescent="0.25">
      <c r="A6" s="44">
        <v>2009</v>
      </c>
      <c r="B6" s="57">
        <v>5.8250526212737493E-3</v>
      </c>
      <c r="C6" s="46">
        <v>-3.6200209833747048E-2</v>
      </c>
      <c r="D6" s="47">
        <v>0</v>
      </c>
    </row>
    <row r="7" spans="1:4" s="54" customFormat="1" ht="18" customHeight="1" x14ac:dyDescent="0.25">
      <c r="A7" s="44">
        <v>2010</v>
      </c>
      <c r="B7" s="57">
        <v>2.9421133664857503E-3</v>
      </c>
      <c r="C7" s="46">
        <v>-2.882939254787999E-3</v>
      </c>
      <c r="D7" s="47">
        <v>0</v>
      </c>
    </row>
    <row r="8" spans="1:4" s="54" customFormat="1" ht="18" customHeight="1" x14ac:dyDescent="0.25">
      <c r="A8" s="44">
        <v>2011</v>
      </c>
      <c r="B8" s="57">
        <v>2.67851234930058E-2</v>
      </c>
      <c r="C8" s="46">
        <v>2.3843010126520049E-2</v>
      </c>
      <c r="D8" s="47">
        <v>0</v>
      </c>
    </row>
    <row r="9" spans="1:4" s="54" customFormat="1" ht="18" customHeight="1" x14ac:dyDescent="0.25">
      <c r="A9" s="44">
        <v>2012</v>
      </c>
      <c r="B9" s="57">
        <v>2.53388610830667E-2</v>
      </c>
      <c r="C9" s="46">
        <v>-1.4462624099391003E-3</v>
      </c>
      <c r="D9" s="47">
        <v>0</v>
      </c>
    </row>
    <row r="10" spans="1:4" s="54" customFormat="1" ht="18" customHeight="1" x14ac:dyDescent="0.25">
      <c r="A10" s="44">
        <v>2013</v>
      </c>
      <c r="B10" s="57">
        <v>1.2151024666579899E-2</v>
      </c>
      <c r="C10" s="46">
        <v>-1.3187836416486801E-2</v>
      </c>
      <c r="D10" s="47">
        <v>0</v>
      </c>
    </row>
    <row r="11" spans="1:4" s="54" customFormat="1" ht="18" customHeight="1" x14ac:dyDescent="0.25">
      <c r="A11" s="44">
        <v>2014</v>
      </c>
      <c r="B11" s="57">
        <v>1.8442393909663398E-2</v>
      </c>
      <c r="C11" s="47">
        <v>6.2913692430834993E-3</v>
      </c>
      <c r="D11" s="47">
        <v>0</v>
      </c>
    </row>
    <row r="12" spans="1:4" s="54" customFormat="1" ht="18" customHeight="1" x14ac:dyDescent="0.25">
      <c r="A12" s="44">
        <v>2015</v>
      </c>
      <c r="B12" s="57">
        <v>1.36006308481493E-2</v>
      </c>
      <c r="C12" s="46">
        <v>-4.8417630615140983E-3</v>
      </c>
      <c r="D12" s="47">
        <v>0</v>
      </c>
    </row>
    <row r="13" spans="1:4" s="54" customFormat="1" ht="18" customHeight="1" x14ac:dyDescent="0.25">
      <c r="A13" s="44">
        <v>2016</v>
      </c>
      <c r="B13" s="57">
        <v>2.2144335188720003E-2</v>
      </c>
      <c r="C13" s="46">
        <v>8.5437043405707028E-3</v>
      </c>
      <c r="D13" s="47">
        <v>0</v>
      </c>
    </row>
    <row r="14" spans="1:4" s="54" customFormat="1" ht="18" customHeight="1" thickBot="1" x14ac:dyDescent="0.3">
      <c r="A14" s="49">
        <v>2017</v>
      </c>
      <c r="B14" s="58">
        <v>3.0531296344248098E-2</v>
      </c>
      <c r="C14" s="51">
        <v>8.3869611555280957E-3</v>
      </c>
      <c r="D14" s="56">
        <v>-4.9408908827470316E-4</v>
      </c>
    </row>
    <row r="15" spans="1:4" s="54" customFormat="1" ht="18" customHeight="1" thickTop="1" x14ac:dyDescent="0.25">
      <c r="A15" s="44">
        <v>2018</v>
      </c>
      <c r="B15" s="57">
        <v>3.5131871819308699E-2</v>
      </c>
      <c r="C15" s="46">
        <v>4.6005754750606011E-3</v>
      </c>
      <c r="D15" s="47">
        <v>6.9501940105188009E-3</v>
      </c>
    </row>
    <row r="16" spans="1:4" s="54" customFormat="1" ht="18" customHeight="1" x14ac:dyDescent="0.25">
      <c r="A16" s="44">
        <v>2019</v>
      </c>
      <c r="B16" s="57">
        <v>3.3144294461469E-2</v>
      </c>
      <c r="C16" s="46">
        <v>-1.9875773578396996E-3</v>
      </c>
      <c r="D16" s="47">
        <v>6.9493436250739997E-3</v>
      </c>
    </row>
    <row r="17" spans="1:4" s="54" customFormat="1" ht="18" customHeight="1" x14ac:dyDescent="0.25">
      <c r="A17" s="44">
        <v>2020</v>
      </c>
      <c r="B17" s="57">
        <v>2.7673551209949201E-2</v>
      </c>
      <c r="C17" s="46">
        <v>-5.4707432515197982E-3</v>
      </c>
      <c r="D17" s="47">
        <v>-1.7899163536039611E-4</v>
      </c>
    </row>
    <row r="18" spans="1:4" s="54" customFormat="1" ht="18" customHeight="1" x14ac:dyDescent="0.25">
      <c r="A18" s="44">
        <v>2021</v>
      </c>
      <c r="B18" s="57">
        <v>2.7879761261979299E-2</v>
      </c>
      <c r="C18" s="46">
        <v>2.0621005203009732E-4</v>
      </c>
      <c r="D18" s="47">
        <v>4.3048432045249968E-4</v>
      </c>
    </row>
    <row r="19" spans="1:4" s="54" customFormat="1" ht="18" customHeight="1" x14ac:dyDescent="0.25">
      <c r="A19" s="44">
        <v>2022</v>
      </c>
      <c r="B19" s="57">
        <v>2.8700062169214502E-2</v>
      </c>
      <c r="C19" s="46">
        <v>8.2030090723520313E-4</v>
      </c>
      <c r="D19" s="47">
        <v>2.1106643386800336E-4</v>
      </c>
    </row>
    <row r="20" spans="1:4" s="54" customFormat="1" ht="18" customHeight="1" x14ac:dyDescent="0.25">
      <c r="A20" s="44">
        <v>2023</v>
      </c>
      <c r="B20" s="57">
        <v>2.7560977420572202E-2</v>
      </c>
      <c r="C20" s="46">
        <v>-1.1390847486422995E-3</v>
      </c>
      <c r="D20" s="47">
        <v>-1.0037968553855969E-3</v>
      </c>
    </row>
    <row r="21" spans="1:4" s="54" customFormat="1" ht="18" customHeight="1" x14ac:dyDescent="0.25">
      <c r="A21" s="44">
        <v>2024</v>
      </c>
      <c r="B21" s="57">
        <v>2.6788438264459102E-2</v>
      </c>
      <c r="C21" s="46">
        <v>-7.7253915611310078E-4</v>
      </c>
      <c r="D21" s="47">
        <v>-2.0998932142445997E-3</v>
      </c>
    </row>
    <row r="22" spans="1:4" ht="18" customHeight="1" x14ac:dyDescent="0.3">
      <c r="A22" s="44">
        <v>2025</v>
      </c>
      <c r="B22" s="57">
        <v>2.5974211285102501E-2</v>
      </c>
      <c r="C22" s="46">
        <v>-8.1422697935660052E-4</v>
      </c>
      <c r="D22" s="47">
        <v>-2.9772495912415986E-3</v>
      </c>
    </row>
    <row r="23" spans="1:4" s="157" customFormat="1" ht="18" customHeight="1" x14ac:dyDescent="0.3">
      <c r="A23" s="44">
        <v>2026</v>
      </c>
      <c r="B23" s="57">
        <v>2.53425575212772E-2</v>
      </c>
      <c r="C23" s="46">
        <v>-6.31653763825301E-4</v>
      </c>
      <c r="D23" s="47">
        <v>-3.4714458593634971E-3</v>
      </c>
    </row>
    <row r="24" spans="1:4" s="198" customFormat="1" ht="18" customHeight="1" x14ac:dyDescent="0.3">
      <c r="A24" s="44">
        <v>2027</v>
      </c>
      <c r="B24" s="57">
        <v>2.5000193980053698E-2</v>
      </c>
      <c r="C24" s="46">
        <v>-3.4236354122350182E-4</v>
      </c>
      <c r="D24" s="83" t="s">
        <v>236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267</v>
      </c>
      <c r="B26" s="3"/>
      <c r="C26" s="3"/>
    </row>
    <row r="27" spans="1:4" ht="21.75" customHeight="1" x14ac:dyDescent="0.3">
      <c r="A27" s="139"/>
      <c r="B27" s="3"/>
      <c r="C27" s="3"/>
    </row>
    <row r="28" spans="1:4" ht="21.75" customHeight="1" x14ac:dyDescent="0.3">
      <c r="A28" s="139"/>
      <c r="B28" s="3"/>
      <c r="C28" s="3"/>
    </row>
    <row r="29" spans="1:4" ht="21.75" customHeight="1" x14ac:dyDescent="0.3">
      <c r="A29" s="136"/>
    </row>
    <row r="30" spans="1:4" ht="21.75" customHeight="1" x14ac:dyDescent="0.3">
      <c r="A30" s="209" t="str">
        <f>Headings!F18</f>
        <v>Page 18</v>
      </c>
      <c r="B30" s="210"/>
      <c r="C30" s="210"/>
      <c r="D30" s="21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6" t="str">
        <f>Headings!E19</f>
        <v>March 2018 June-June Seattle CPI-W Forecast</v>
      </c>
      <c r="B1" s="218"/>
      <c r="C1" s="218"/>
      <c r="D1" s="218"/>
    </row>
    <row r="2" spans="1:4" ht="21.75" customHeight="1" x14ac:dyDescent="0.3">
      <c r="A2" s="216" t="s">
        <v>94</v>
      </c>
      <c r="B2" s="217"/>
      <c r="C2" s="217"/>
      <c r="D2" s="217"/>
    </row>
    <row r="4" spans="1:4" ht="66" customHeight="1" x14ac:dyDescent="0.3">
      <c r="A4" s="21" t="s">
        <v>118</v>
      </c>
      <c r="B4" s="32" t="s">
        <v>90</v>
      </c>
      <c r="C4" s="32" t="s">
        <v>35</v>
      </c>
      <c r="D4" s="36" t="str">
        <f>Headings!E49</f>
        <v>% Change from August 2017 Forecast</v>
      </c>
    </row>
    <row r="5" spans="1:4" s="54" customFormat="1" ht="18" customHeight="1" x14ac:dyDescent="0.25">
      <c r="A5" s="39">
        <v>2008</v>
      </c>
      <c r="B5" s="42">
        <v>6.1900000000000004E-2</v>
      </c>
      <c r="C5" s="82" t="s">
        <v>88</v>
      </c>
      <c r="D5" s="93">
        <v>0</v>
      </c>
    </row>
    <row r="6" spans="1:4" s="54" customFormat="1" ht="18" customHeight="1" x14ac:dyDescent="0.25">
      <c r="A6" s="44">
        <v>2009</v>
      </c>
      <c r="B6" s="57">
        <v>-7.0999999999999995E-3</v>
      </c>
      <c r="C6" s="46">
        <v>-6.9000000000000006E-2</v>
      </c>
      <c r="D6" s="83">
        <v>0</v>
      </c>
    </row>
    <row r="7" spans="1:4" s="54" customFormat="1" ht="18" customHeight="1" x14ac:dyDescent="0.25">
      <c r="A7" s="44">
        <v>2010</v>
      </c>
      <c r="B7" s="57">
        <v>-5.9999999999999995E-4</v>
      </c>
      <c r="C7" s="46">
        <v>6.4999999999999997E-3</v>
      </c>
      <c r="D7" s="83">
        <v>0</v>
      </c>
    </row>
    <row r="8" spans="1:4" s="54" customFormat="1" ht="18" customHeight="1" x14ac:dyDescent="0.25">
      <c r="A8" s="44">
        <v>2011</v>
      </c>
      <c r="B8" s="57">
        <v>3.7000000000000005E-2</v>
      </c>
      <c r="C8" s="46">
        <v>3.7600000000000008E-2</v>
      </c>
      <c r="D8" s="83">
        <v>0</v>
      </c>
    </row>
    <row r="9" spans="1:4" s="54" customFormat="1" ht="18" customHeight="1" x14ac:dyDescent="0.25">
      <c r="A9" s="44">
        <v>2012</v>
      </c>
      <c r="B9" s="57">
        <v>2.6699999999999998E-2</v>
      </c>
      <c r="C9" s="46">
        <v>-1.0300000000000007E-2</v>
      </c>
      <c r="D9" s="83">
        <v>0</v>
      </c>
    </row>
    <row r="10" spans="1:4" s="54" customFormat="1" ht="18" customHeight="1" x14ac:dyDescent="0.25">
      <c r="A10" s="44">
        <v>2013</v>
      </c>
      <c r="B10" s="57">
        <v>1.1599999999999999E-2</v>
      </c>
      <c r="C10" s="46">
        <v>-1.5099999999999999E-2</v>
      </c>
      <c r="D10" s="83">
        <v>0</v>
      </c>
    </row>
    <row r="11" spans="1:4" s="54" customFormat="1" ht="18" customHeight="1" x14ac:dyDescent="0.25">
      <c r="A11" s="44">
        <v>2014</v>
      </c>
      <c r="B11" s="57">
        <v>2.23E-2</v>
      </c>
      <c r="C11" s="46">
        <v>1.0700000000000001E-2</v>
      </c>
      <c r="D11" s="83">
        <v>0</v>
      </c>
    </row>
    <row r="12" spans="1:4" s="54" customFormat="1" ht="18" customHeight="1" x14ac:dyDescent="0.25">
      <c r="A12" s="44">
        <v>2015</v>
      </c>
      <c r="B12" s="57">
        <v>1.0800000000000001E-2</v>
      </c>
      <c r="C12" s="47">
        <v>-1.15E-2</v>
      </c>
      <c r="D12" s="83">
        <v>0</v>
      </c>
    </row>
    <row r="13" spans="1:4" s="54" customFormat="1" ht="18" customHeight="1" x14ac:dyDescent="0.25">
      <c r="A13" s="44">
        <v>2016</v>
      </c>
      <c r="B13" s="57">
        <v>1.9900000000000001E-2</v>
      </c>
      <c r="C13" s="46">
        <v>9.1000000000000004E-3</v>
      </c>
      <c r="D13" s="83">
        <v>0</v>
      </c>
    </row>
    <row r="14" spans="1:4" s="54" customFormat="1" ht="18" customHeight="1" thickBot="1" x14ac:dyDescent="0.3">
      <c r="A14" s="44">
        <v>2017</v>
      </c>
      <c r="B14" s="57">
        <v>3.0299999999999997E-2</v>
      </c>
      <c r="C14" s="46">
        <v>1.0399999999999996E-2</v>
      </c>
      <c r="D14" s="83">
        <v>-3.0000000000002247E-5</v>
      </c>
    </row>
    <row r="15" spans="1:4" s="54" customFormat="1" ht="18" customHeight="1" thickTop="1" x14ac:dyDescent="0.25">
      <c r="A15" s="165">
        <v>2018</v>
      </c>
      <c r="B15" s="161">
        <v>3.6309603861678703E-2</v>
      </c>
      <c r="C15" s="163">
        <v>6.0096038616787063E-3</v>
      </c>
      <c r="D15" s="166">
        <v>1.0311143817850005E-2</v>
      </c>
    </row>
    <row r="16" spans="1:4" s="54" customFormat="1" ht="18" customHeight="1" x14ac:dyDescent="0.25">
      <c r="A16" s="44">
        <v>2019</v>
      </c>
      <c r="B16" s="57">
        <v>3.2994039622860495E-2</v>
      </c>
      <c r="C16" s="46">
        <v>-3.3155642388182083E-3</v>
      </c>
      <c r="D16" s="83">
        <v>6.3194059854869943E-3</v>
      </c>
    </row>
    <row r="17" spans="1:4" s="54" customFormat="1" ht="18" customHeight="1" x14ac:dyDescent="0.25">
      <c r="A17" s="44">
        <v>2020</v>
      </c>
      <c r="B17" s="57">
        <v>2.9303699618051099E-2</v>
      </c>
      <c r="C17" s="46">
        <v>-3.6903400048093962E-3</v>
      </c>
      <c r="D17" s="83">
        <v>2.5704015538739744E-4</v>
      </c>
    </row>
    <row r="18" spans="1:4" s="54" customFormat="1" ht="18" customHeight="1" x14ac:dyDescent="0.25">
      <c r="A18" s="44">
        <v>2021</v>
      </c>
      <c r="B18" s="57">
        <v>2.8294039775233801E-2</v>
      </c>
      <c r="C18" s="46">
        <v>-1.0096598428172981E-3</v>
      </c>
      <c r="D18" s="83">
        <v>-2.5057873096840169E-4</v>
      </c>
    </row>
    <row r="19" spans="1:4" s="54" customFormat="1" ht="18" customHeight="1" x14ac:dyDescent="0.25">
      <c r="A19" s="44">
        <v>2022</v>
      </c>
      <c r="B19" s="57">
        <v>2.8304227456069003E-2</v>
      </c>
      <c r="C19" s="46">
        <v>1.0187680835202495E-5</v>
      </c>
      <c r="D19" s="83">
        <v>1.7093573652846028E-3</v>
      </c>
    </row>
    <row r="20" spans="1:4" s="54" customFormat="1" ht="18" customHeight="1" x14ac:dyDescent="0.25">
      <c r="A20" s="44">
        <v>2023</v>
      </c>
      <c r="B20" s="57">
        <v>2.7112705562793802E-2</v>
      </c>
      <c r="C20" s="46">
        <v>-1.1915218932752013E-3</v>
      </c>
      <c r="D20" s="83">
        <v>4.7685811724530389E-4</v>
      </c>
    </row>
    <row r="21" spans="1:4" s="54" customFormat="1" ht="18" customHeight="1" x14ac:dyDescent="0.25">
      <c r="A21" s="44">
        <v>2024</v>
      </c>
      <c r="B21" s="57">
        <v>2.6315390743733503E-2</v>
      </c>
      <c r="C21" s="46">
        <v>-7.9731481906029911E-4</v>
      </c>
      <c r="D21" s="83">
        <v>-2.5963689976549534E-4</v>
      </c>
    </row>
    <row r="22" spans="1:4" ht="18" customHeight="1" x14ac:dyDescent="0.3">
      <c r="A22" s="44">
        <v>2025</v>
      </c>
      <c r="B22" s="57">
        <v>2.52583862253393E-2</v>
      </c>
      <c r="C22" s="46">
        <v>-1.0570045183942028E-3</v>
      </c>
      <c r="D22" s="83">
        <v>-1.1477761537737989E-3</v>
      </c>
    </row>
    <row r="23" spans="1:4" s="157" customFormat="1" ht="18" customHeight="1" x14ac:dyDescent="0.3">
      <c r="A23" s="44">
        <v>2026</v>
      </c>
      <c r="B23" s="57">
        <v>2.4594900009465303E-2</v>
      </c>
      <c r="C23" s="46">
        <v>-6.6348621587399709E-4</v>
      </c>
      <c r="D23" s="83">
        <v>-1.4320620231487967E-3</v>
      </c>
    </row>
    <row r="24" spans="1:4" s="198" customFormat="1" ht="18" customHeight="1" x14ac:dyDescent="0.3">
      <c r="A24" s="44">
        <v>2027</v>
      </c>
      <c r="B24" s="57">
        <v>2.4142638046250001E-2</v>
      </c>
      <c r="C24" s="46">
        <v>-4.522619632153016E-4</v>
      </c>
      <c r="D24" s="83" t="s">
        <v>236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268</v>
      </c>
      <c r="B26" s="3"/>
      <c r="C26" s="3"/>
    </row>
    <row r="27" spans="1:4" ht="21.75" customHeight="1" x14ac:dyDescent="0.3">
      <c r="A27" s="30" t="s">
        <v>212</v>
      </c>
      <c r="B27" s="3"/>
      <c r="C27" s="3"/>
    </row>
    <row r="28" spans="1:4" ht="21.75" customHeight="1" x14ac:dyDescent="0.3">
      <c r="A28" s="13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9" t="str">
        <f>Headings!F19</f>
        <v>Page 19</v>
      </c>
      <c r="B30" s="210"/>
      <c r="C30" s="210"/>
      <c r="D30" s="21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Headings!E2</f>
        <v>March 2018 Countywide Assessed Value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s="22" customFormat="1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  <c r="E4" s="36" t="str">
        <f>Headings!F49</f>
        <v>$ Change from August 2017 Forecast</v>
      </c>
    </row>
    <row r="5" spans="1:5" ht="18" customHeight="1" x14ac:dyDescent="0.3">
      <c r="A5" s="39">
        <v>2008</v>
      </c>
      <c r="B5" s="40">
        <v>340995439590</v>
      </c>
      <c r="C5" s="82" t="s">
        <v>88</v>
      </c>
      <c r="D5" s="52">
        <v>0</v>
      </c>
      <c r="E5" s="43">
        <v>0</v>
      </c>
    </row>
    <row r="6" spans="1:5" ht="18" customHeight="1" x14ac:dyDescent="0.3">
      <c r="A6" s="44">
        <v>2009</v>
      </c>
      <c r="B6" s="45">
        <v>386889727940</v>
      </c>
      <c r="C6" s="46">
        <v>0.13458915581153086</v>
      </c>
      <c r="D6" s="47">
        <v>0</v>
      </c>
      <c r="E6" s="48">
        <v>0</v>
      </c>
    </row>
    <row r="7" spans="1:5" ht="18" customHeight="1" x14ac:dyDescent="0.3">
      <c r="A7" s="44">
        <v>2010</v>
      </c>
      <c r="B7" s="45">
        <v>341971517510</v>
      </c>
      <c r="C7" s="46">
        <v>-0.11610080905783582</v>
      </c>
      <c r="D7" s="47">
        <v>0</v>
      </c>
      <c r="E7" s="48">
        <v>0</v>
      </c>
    </row>
    <row r="8" spans="1:5" ht="18" customHeight="1" x14ac:dyDescent="0.3">
      <c r="A8" s="44">
        <v>2011</v>
      </c>
      <c r="B8" s="45">
        <v>330414998630</v>
      </c>
      <c r="C8" s="46">
        <v>-3.3793805297431145E-2</v>
      </c>
      <c r="D8" s="47">
        <v>0</v>
      </c>
      <c r="E8" s="48">
        <v>0</v>
      </c>
    </row>
    <row r="9" spans="1:5" ht="18" customHeight="1" x14ac:dyDescent="0.3">
      <c r="A9" s="44">
        <v>2012</v>
      </c>
      <c r="B9" s="45">
        <v>319460937270</v>
      </c>
      <c r="C9" s="46">
        <v>-3.3152433773947387E-2</v>
      </c>
      <c r="D9" s="47">
        <v>0</v>
      </c>
      <c r="E9" s="48">
        <v>0</v>
      </c>
    </row>
    <row r="10" spans="1:5" ht="18" customHeight="1" x14ac:dyDescent="0.3">
      <c r="A10" s="44">
        <v>2013</v>
      </c>
      <c r="B10" s="45">
        <v>314746206667</v>
      </c>
      <c r="C10" s="47">
        <v>-1.4758394698551891E-2</v>
      </c>
      <c r="D10" s="47">
        <v>0</v>
      </c>
      <c r="E10" s="48">
        <v>0</v>
      </c>
    </row>
    <row r="11" spans="1:5" ht="18" customHeight="1" x14ac:dyDescent="0.3">
      <c r="A11" s="44">
        <v>2014</v>
      </c>
      <c r="B11" s="45">
        <v>340643616342</v>
      </c>
      <c r="C11" s="46">
        <v>8.228029163318662E-2</v>
      </c>
      <c r="D11" s="47">
        <v>0</v>
      </c>
      <c r="E11" s="48">
        <v>0</v>
      </c>
    </row>
    <row r="12" spans="1:5" ht="18" customHeight="1" x14ac:dyDescent="0.3">
      <c r="A12" s="44">
        <v>2015</v>
      </c>
      <c r="B12" s="45">
        <v>388118855592</v>
      </c>
      <c r="C12" s="46">
        <v>0.13936923216061592</v>
      </c>
      <c r="D12" s="47">
        <v>0</v>
      </c>
      <c r="E12" s="48">
        <v>0</v>
      </c>
    </row>
    <row r="13" spans="1:5" ht="18" customHeight="1" x14ac:dyDescent="0.3">
      <c r="A13" s="44">
        <v>2016</v>
      </c>
      <c r="B13" s="45">
        <v>426335605836</v>
      </c>
      <c r="C13" s="46">
        <v>9.8466615814652325E-2</v>
      </c>
      <c r="D13" s="47">
        <v>0</v>
      </c>
      <c r="E13" s="48">
        <v>0</v>
      </c>
    </row>
    <row r="14" spans="1:5" ht="18" customHeight="1" x14ac:dyDescent="0.3">
      <c r="A14" s="44">
        <v>2017</v>
      </c>
      <c r="B14" s="45">
        <v>471456288020</v>
      </c>
      <c r="C14" s="46">
        <v>0.1058337177715265</v>
      </c>
      <c r="D14" s="47">
        <v>0</v>
      </c>
      <c r="E14" s="48">
        <v>0</v>
      </c>
    </row>
    <row r="15" spans="1:5" ht="18" customHeight="1" thickBot="1" x14ac:dyDescent="0.35">
      <c r="A15" s="49">
        <v>2018</v>
      </c>
      <c r="B15" s="50">
        <v>534662434752.99994</v>
      </c>
      <c r="C15" s="51">
        <v>0.13406576248765312</v>
      </c>
      <c r="D15" s="56">
        <v>1.6891769032668424E-2</v>
      </c>
      <c r="E15" s="85">
        <v>8881372269.2269287</v>
      </c>
    </row>
    <row r="16" spans="1:5" ht="18" customHeight="1" thickTop="1" x14ac:dyDescent="0.3">
      <c r="A16" s="44">
        <v>2019</v>
      </c>
      <c r="B16" s="45">
        <v>591603078767.96301</v>
      </c>
      <c r="C16" s="46">
        <v>0.10649830680786132</v>
      </c>
      <c r="D16" s="47">
        <v>3.7551434056616095E-2</v>
      </c>
      <c r="E16" s="48">
        <v>21411511054.625977</v>
      </c>
    </row>
    <row r="17" spans="1:5" ht="18" customHeight="1" x14ac:dyDescent="0.3">
      <c r="A17" s="44">
        <v>2020</v>
      </c>
      <c r="B17" s="45">
        <v>630466319604.88611</v>
      </c>
      <c r="C17" s="46">
        <v>6.569141073075091E-2</v>
      </c>
      <c r="D17" s="47">
        <v>5.6285748149412562E-2</v>
      </c>
      <c r="E17" s="48">
        <v>33595330188.009033</v>
      </c>
    </row>
    <row r="18" spans="1:5" ht="18" customHeight="1" x14ac:dyDescent="0.3">
      <c r="A18" s="44">
        <v>2021</v>
      </c>
      <c r="B18" s="45">
        <v>668542389689.61499</v>
      </c>
      <c r="C18" s="46">
        <v>6.0393503825218131E-2</v>
      </c>
      <c r="D18" s="47">
        <v>7.5499873896141656E-2</v>
      </c>
      <c r="E18" s="48">
        <v>46931540710.403931</v>
      </c>
    </row>
    <row r="19" spans="1:5" ht="18" customHeight="1" x14ac:dyDescent="0.3">
      <c r="A19" s="44">
        <v>2022</v>
      </c>
      <c r="B19" s="45">
        <v>701673551588.99902</v>
      </c>
      <c r="C19" s="46">
        <v>4.9557309170426445E-2</v>
      </c>
      <c r="D19" s="47">
        <v>7.7084634742108582E-2</v>
      </c>
      <c r="E19" s="48">
        <v>50217269551.32605</v>
      </c>
    </row>
    <row r="20" spans="1:5" ht="18" customHeight="1" x14ac:dyDescent="0.3">
      <c r="A20" s="44">
        <v>2023</v>
      </c>
      <c r="B20" s="45">
        <v>733057889944.45898</v>
      </c>
      <c r="C20" s="46">
        <v>4.4727834310396064E-2</v>
      </c>
      <c r="D20" s="47">
        <v>7.1880579004157674E-2</v>
      </c>
      <c r="E20" s="48">
        <v>49159044957.907959</v>
      </c>
    </row>
    <row r="21" spans="1:5" ht="18" customHeight="1" x14ac:dyDescent="0.3">
      <c r="A21" s="44">
        <v>2024</v>
      </c>
      <c r="B21" s="45">
        <v>763330209205.73804</v>
      </c>
      <c r="C21" s="46">
        <v>4.1295946304558129E-2</v>
      </c>
      <c r="D21" s="47">
        <v>6.8030129460530331E-2</v>
      </c>
      <c r="E21" s="48">
        <v>48621711617.470947</v>
      </c>
    </row>
    <row r="22" spans="1:5" ht="18" customHeight="1" x14ac:dyDescent="0.3">
      <c r="A22" s="44">
        <v>2025</v>
      </c>
      <c r="B22" s="45">
        <v>800531956089.17993</v>
      </c>
      <c r="C22" s="46">
        <v>4.8736112412151478E-2</v>
      </c>
      <c r="D22" s="47">
        <v>7.0585525406981819E-2</v>
      </c>
      <c r="E22" s="48">
        <v>52780434056.543945</v>
      </c>
    </row>
    <row r="23" spans="1:5" s="157" customFormat="1" ht="18" customHeight="1" x14ac:dyDescent="0.3">
      <c r="A23" s="44">
        <v>2026</v>
      </c>
      <c r="B23" s="45">
        <v>833069570575.80103</v>
      </c>
      <c r="C23" s="46">
        <v>4.0644991419925836E-2</v>
      </c>
      <c r="D23" s="47">
        <v>6.6234718088864053E-2</v>
      </c>
      <c r="E23" s="48">
        <v>51750451583.870117</v>
      </c>
    </row>
    <row r="24" spans="1:5" s="198" customFormat="1" ht="18" customHeight="1" x14ac:dyDescent="0.3">
      <c r="A24" s="44">
        <v>2027</v>
      </c>
      <c r="B24" s="45">
        <v>865814013339.92102</v>
      </c>
      <c r="C24" s="46">
        <v>3.9305772195577404E-2</v>
      </c>
      <c r="D24" s="83" t="s">
        <v>236</v>
      </c>
      <c r="E24" s="84" t="s">
        <v>236</v>
      </c>
    </row>
    <row r="25" spans="1:5" s="116" customFormat="1" ht="21.75" customHeight="1" x14ac:dyDescent="0.3">
      <c r="A25" s="25" t="s">
        <v>4</v>
      </c>
      <c r="B25" s="113"/>
      <c r="C25" s="46"/>
      <c r="D25" s="46"/>
      <c r="E25" s="78"/>
    </row>
    <row r="26" spans="1:5" ht="21.75" customHeight="1" x14ac:dyDescent="0.3">
      <c r="A26" s="29" t="s">
        <v>173</v>
      </c>
      <c r="B26" s="3"/>
      <c r="C26" s="3"/>
    </row>
    <row r="27" spans="1:5" ht="21.75" customHeight="1" x14ac:dyDescent="0.3">
      <c r="A27" s="23" t="s">
        <v>203</v>
      </c>
      <c r="B27" s="3"/>
      <c r="C27" s="3"/>
      <c r="D27" s="116"/>
      <c r="E27" s="116"/>
    </row>
    <row r="28" spans="1:5" ht="21.75" customHeight="1" x14ac:dyDescent="0.3">
      <c r="A28" s="28"/>
      <c r="B28" s="3"/>
      <c r="C28" s="3"/>
      <c r="D28" s="116"/>
      <c r="E28" s="116"/>
    </row>
    <row r="29" spans="1:5" ht="21.75" customHeight="1" x14ac:dyDescent="0.3">
      <c r="A29" s="23"/>
      <c r="B29" s="116"/>
      <c r="C29" s="116"/>
      <c r="D29" s="116"/>
      <c r="E29" s="116"/>
    </row>
    <row r="30" spans="1:5" ht="21.75" customHeight="1" x14ac:dyDescent="0.3">
      <c r="A30" s="209" t="str">
        <f>Headings!F2</f>
        <v>Page 2</v>
      </c>
      <c r="B30" s="209"/>
      <c r="C30" s="209"/>
      <c r="D30" s="209"/>
      <c r="E30" s="209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1.625" style="92" customWidth="1"/>
    <col min="2" max="3" width="22.75" style="92" customWidth="1"/>
    <col min="4" max="4" width="16.75" style="1" customWidth="1"/>
    <col min="5" max="16384" width="10.75" style="1"/>
  </cols>
  <sheetData>
    <row r="1" spans="1:8" ht="23.25" x14ac:dyDescent="0.35">
      <c r="A1" s="216" t="str">
        <f>Headings!E20</f>
        <v>March 2018 Outyear COLA Comparison Forecast</v>
      </c>
      <c r="B1" s="216"/>
      <c r="C1" s="216"/>
      <c r="D1" s="219"/>
    </row>
    <row r="2" spans="1:8" ht="21.75" customHeight="1" x14ac:dyDescent="0.3">
      <c r="A2" s="216" t="s">
        <v>94</v>
      </c>
      <c r="B2" s="216"/>
      <c r="C2" s="216"/>
      <c r="D2" s="220"/>
    </row>
    <row r="3" spans="1:8" ht="21.75" customHeight="1" x14ac:dyDescent="0.3">
      <c r="A3" s="221"/>
      <c r="B3" s="221"/>
      <c r="C3" s="221"/>
      <c r="D3" s="220"/>
    </row>
    <row r="4" spans="1:8" ht="66" customHeight="1" x14ac:dyDescent="0.3">
      <c r="A4" s="4" t="s">
        <v>89</v>
      </c>
      <c r="B4" s="18" t="s">
        <v>106</v>
      </c>
      <c r="C4" s="91"/>
      <c r="D4" s="91"/>
    </row>
    <row r="5" spans="1:8" s="61" customFormat="1" ht="18" customHeight="1" x14ac:dyDescent="0.25">
      <c r="A5" s="60">
        <v>2014</v>
      </c>
      <c r="B5" s="42">
        <v>1.6674399999999999E-2</v>
      </c>
      <c r="C5" s="46"/>
      <c r="D5" s="100"/>
    </row>
    <row r="6" spans="1:8" s="61" customFormat="1" ht="18" customHeight="1" x14ac:dyDescent="0.25">
      <c r="A6" s="53">
        <v>2015</v>
      </c>
      <c r="B6" s="57">
        <v>1.4772499999999999E-2</v>
      </c>
      <c r="C6" s="46"/>
      <c r="D6" s="100"/>
    </row>
    <row r="7" spans="1:8" s="61" customFormat="1" ht="18" customHeight="1" x14ac:dyDescent="0.25">
      <c r="A7" s="53">
        <v>2016</v>
      </c>
      <c r="B7" s="57">
        <v>1.0500000000000001E-2</v>
      </c>
      <c r="C7" s="46"/>
      <c r="D7" s="100"/>
    </row>
    <row r="8" spans="1:8" s="61" customFormat="1" ht="18" customHeight="1" x14ac:dyDescent="0.25">
      <c r="A8" s="53">
        <v>2017</v>
      </c>
      <c r="B8" s="57">
        <v>1.78E-2</v>
      </c>
      <c r="C8" s="46"/>
      <c r="D8" s="100"/>
    </row>
    <row r="9" spans="1:8" s="61" customFormat="1" ht="18" customHeight="1" thickBot="1" x14ac:dyDescent="0.3">
      <c r="A9" s="70">
        <v>2018</v>
      </c>
      <c r="B9" s="58">
        <v>2.7E-2</v>
      </c>
      <c r="C9" s="46"/>
      <c r="D9" s="100"/>
    </row>
    <row r="10" spans="1:8" s="61" customFormat="1" ht="18" customHeight="1" thickTop="1" x14ac:dyDescent="0.25">
      <c r="A10" s="53">
        <v>2019</v>
      </c>
      <c r="B10" s="57">
        <v>3.4000000000000002E-2</v>
      </c>
      <c r="C10" s="46"/>
      <c r="D10" s="100"/>
      <c r="G10" s="145"/>
      <c r="H10" s="145"/>
    </row>
    <row r="11" spans="1:8" s="61" customFormat="1" ht="18" customHeight="1" x14ac:dyDescent="0.25">
      <c r="A11" s="53">
        <v>2020</v>
      </c>
      <c r="B11" s="57">
        <v>3.1699999999999999E-2</v>
      </c>
      <c r="C11" s="46"/>
      <c r="D11" s="100"/>
      <c r="G11" s="145"/>
      <c r="H11" s="145"/>
    </row>
    <row r="12" spans="1:8" s="61" customFormat="1" ht="18" customHeight="1" x14ac:dyDescent="0.25">
      <c r="A12" s="53">
        <v>2021</v>
      </c>
      <c r="B12" s="57">
        <v>2.9899999999999999E-2</v>
      </c>
      <c r="C12" s="46"/>
      <c r="D12" s="100"/>
      <c r="G12" s="145"/>
      <c r="H12" s="145"/>
    </row>
    <row r="13" spans="1:8" s="61" customFormat="1" ht="18" customHeight="1" x14ac:dyDescent="0.25">
      <c r="A13" s="44"/>
      <c r="B13" s="46"/>
      <c r="C13" s="46"/>
      <c r="D13" s="100"/>
      <c r="H13" s="145"/>
    </row>
    <row r="14" spans="1:8" s="61" customFormat="1" ht="17.25" customHeight="1" x14ac:dyDescent="0.25">
      <c r="A14" s="25" t="s">
        <v>4</v>
      </c>
      <c r="B14" s="46"/>
      <c r="C14" s="46"/>
      <c r="D14" s="100"/>
    </row>
    <row r="15" spans="1:8" s="61" customFormat="1" ht="21.75" customHeight="1" x14ac:dyDescent="0.25">
      <c r="A15" s="30" t="s">
        <v>180</v>
      </c>
      <c r="B15" s="46"/>
      <c r="C15" s="46"/>
      <c r="D15" s="100"/>
    </row>
    <row r="16" spans="1:8" s="61" customFormat="1" ht="21.75" customHeight="1" x14ac:dyDescent="0.25">
      <c r="A16" s="30" t="s">
        <v>181</v>
      </c>
      <c r="B16" s="46"/>
      <c r="C16" s="46"/>
      <c r="D16" s="100"/>
    </row>
    <row r="17" spans="1:5" s="61" customFormat="1" ht="21.75" customHeight="1" x14ac:dyDescent="0.25">
      <c r="A17" s="30" t="s">
        <v>182</v>
      </c>
      <c r="B17" s="46"/>
      <c r="C17" s="46"/>
      <c r="D17" s="100"/>
    </row>
    <row r="18" spans="1:5" s="61" customFormat="1" ht="21.75" customHeight="1" x14ac:dyDescent="0.25">
      <c r="A18" s="30" t="s">
        <v>188</v>
      </c>
      <c r="B18" s="46"/>
      <c r="C18" s="46"/>
      <c r="D18" s="100"/>
    </row>
    <row r="19" spans="1:5" ht="21.75" customHeight="1" x14ac:dyDescent="0.3">
      <c r="A19" s="30" t="s">
        <v>213</v>
      </c>
      <c r="B19" s="3"/>
      <c r="C19" s="3"/>
    </row>
    <row r="20" spans="1:5" ht="18" customHeight="1" x14ac:dyDescent="0.3">
      <c r="A20" s="99"/>
      <c r="B20" s="15"/>
      <c r="C20" s="15"/>
      <c r="D20" s="14"/>
    </row>
    <row r="21" spans="1:5" ht="18" customHeight="1" x14ac:dyDescent="0.3">
      <c r="B21" s="15"/>
      <c r="C21" s="15"/>
      <c r="D21" s="14"/>
    </row>
    <row r="22" spans="1:5" ht="18" customHeight="1" x14ac:dyDescent="0.3">
      <c r="B22" s="15"/>
      <c r="C22" s="15"/>
      <c r="D22" s="14"/>
    </row>
    <row r="23" spans="1:5" ht="18" customHeight="1" x14ac:dyDescent="0.3">
      <c r="B23" s="15"/>
      <c r="C23" s="15"/>
      <c r="D23" s="14"/>
    </row>
    <row r="24" spans="1:5" ht="18" customHeight="1" x14ac:dyDescent="0.3">
      <c r="B24" s="16"/>
      <c r="C24" s="16"/>
      <c r="D24" s="14"/>
    </row>
    <row r="25" spans="1:5" ht="18" customHeight="1" x14ac:dyDescent="0.3">
      <c r="A25" s="17"/>
      <c r="B25" s="16"/>
      <c r="C25" s="16"/>
      <c r="D25" s="14"/>
    </row>
    <row r="26" spans="1:5" ht="18" customHeight="1" x14ac:dyDescent="0.3">
      <c r="A26" s="27"/>
      <c r="B26" s="16"/>
      <c r="C26" s="16"/>
      <c r="D26" s="14"/>
    </row>
    <row r="27" spans="1:5" ht="18" customHeight="1" x14ac:dyDescent="0.3">
      <c r="A27" s="14"/>
      <c r="B27" s="16"/>
      <c r="C27" s="16"/>
      <c r="D27" s="14"/>
    </row>
    <row r="28" spans="1:5" ht="18" customHeight="1" x14ac:dyDescent="0.3">
      <c r="A28" s="17"/>
      <c r="B28" s="16"/>
      <c r="C28" s="16"/>
      <c r="D28" s="14"/>
    </row>
    <row r="29" spans="1:5" ht="18" customHeight="1" x14ac:dyDescent="0.3">
      <c r="A29" s="81"/>
      <c r="B29" s="16"/>
      <c r="C29" s="16"/>
      <c r="D29" s="14"/>
    </row>
    <row r="30" spans="1:5" ht="21.75" customHeight="1" x14ac:dyDescent="0.3">
      <c r="A30" s="222" t="str">
        <f>Headings!F20</f>
        <v>Page 20</v>
      </c>
      <c r="B30" s="217"/>
      <c r="C30" s="217"/>
      <c r="D30" s="217"/>
    </row>
    <row r="31" spans="1:5" ht="21.75" customHeight="1" x14ac:dyDescent="0.3">
      <c r="A31" s="1"/>
      <c r="B31" s="1"/>
      <c r="C31" s="1"/>
      <c r="E31" s="90"/>
    </row>
  </sheetData>
  <mergeCells count="4">
    <mergeCell ref="A1:D1"/>
    <mergeCell ref="A2:D2"/>
    <mergeCell ref="A3:D3"/>
    <mergeCell ref="A30:D30"/>
  </mergeCell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6" t="str">
        <f>Headings!E21</f>
        <v>March 2018 Pharmaceuticals PPI Forecast</v>
      </c>
      <c r="B1" s="218"/>
      <c r="C1" s="218"/>
      <c r="D1" s="218"/>
    </row>
    <row r="2" spans="1:4" ht="21.75" customHeight="1" x14ac:dyDescent="0.3">
      <c r="A2" s="216" t="s">
        <v>94</v>
      </c>
      <c r="B2" s="217"/>
      <c r="C2" s="217"/>
      <c r="D2" s="217"/>
    </row>
    <row r="4" spans="1:4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</row>
    <row r="5" spans="1:4" s="54" customFormat="1" ht="18" customHeight="1" x14ac:dyDescent="0.25">
      <c r="A5" s="39">
        <v>2008</v>
      </c>
      <c r="B5" s="42">
        <v>6.8686868686868893E-2</v>
      </c>
      <c r="C5" s="82" t="s">
        <v>88</v>
      </c>
      <c r="D5" s="52">
        <v>0</v>
      </c>
    </row>
    <row r="6" spans="1:4" s="54" customFormat="1" ht="18" customHeight="1" x14ac:dyDescent="0.25">
      <c r="A6" s="44">
        <v>2009</v>
      </c>
      <c r="B6" s="57">
        <v>6.7422810333963801E-2</v>
      </c>
      <c r="C6" s="46">
        <v>-1.2640583529050925E-3</v>
      </c>
      <c r="D6" s="47">
        <v>0</v>
      </c>
    </row>
    <row r="7" spans="1:4" s="54" customFormat="1" ht="18" customHeight="1" x14ac:dyDescent="0.25">
      <c r="A7" s="44">
        <v>2010</v>
      </c>
      <c r="B7" s="57">
        <v>-5.9031877213722096E-4</v>
      </c>
      <c r="C7" s="46">
        <v>-6.8013129106101022E-2</v>
      </c>
      <c r="D7" s="47">
        <v>0</v>
      </c>
    </row>
    <row r="8" spans="1:4" s="54" customFormat="1" ht="18" customHeight="1" x14ac:dyDescent="0.25">
      <c r="A8" s="44">
        <v>2011</v>
      </c>
      <c r="B8" s="57">
        <v>-5.0206733608978101E-2</v>
      </c>
      <c r="C8" s="46">
        <v>-4.9616414836840879E-2</v>
      </c>
      <c r="D8" s="47">
        <v>0</v>
      </c>
    </row>
    <row r="9" spans="1:4" s="54" customFormat="1" ht="18" customHeight="1" x14ac:dyDescent="0.25">
      <c r="A9" s="44">
        <v>2012</v>
      </c>
      <c r="B9" s="57">
        <v>3.2398753894080798E-2</v>
      </c>
      <c r="C9" s="46">
        <v>8.2605487503058905E-2</v>
      </c>
      <c r="D9" s="47">
        <v>0</v>
      </c>
    </row>
    <row r="10" spans="1:4" s="54" customFormat="1" ht="18" customHeight="1" x14ac:dyDescent="0.25">
      <c r="A10" s="44">
        <v>2013</v>
      </c>
      <c r="B10" s="57">
        <v>4.8854041013268901E-2</v>
      </c>
      <c r="C10" s="47">
        <v>1.6455287119188103E-2</v>
      </c>
      <c r="D10" s="47">
        <v>0</v>
      </c>
    </row>
    <row r="11" spans="1:4" s="54" customFormat="1" ht="18" customHeight="1" x14ac:dyDescent="0.25">
      <c r="A11" s="44">
        <v>2014</v>
      </c>
      <c r="B11" s="57">
        <v>2.8562392179413299E-2</v>
      </c>
      <c r="C11" s="47">
        <v>-2.0291648833855602E-2</v>
      </c>
      <c r="D11" s="47">
        <v>0</v>
      </c>
    </row>
    <row r="12" spans="1:4" s="54" customFormat="1" ht="18" customHeight="1" x14ac:dyDescent="0.25">
      <c r="A12" s="44">
        <v>2015</v>
      </c>
      <c r="B12" s="57">
        <v>-4.17013758826391E-2</v>
      </c>
      <c r="C12" s="46">
        <v>-7.0263768062052395E-2</v>
      </c>
      <c r="D12" s="47">
        <v>0</v>
      </c>
    </row>
    <row r="13" spans="1:4" s="54" customFormat="1" ht="18" customHeight="1" x14ac:dyDescent="0.25">
      <c r="A13" s="44">
        <v>2016</v>
      </c>
      <c r="B13" s="57">
        <v>-1.4682299999999999E-2</v>
      </c>
      <c r="C13" s="46">
        <v>2.7019075882639101E-2</v>
      </c>
      <c r="D13" s="47">
        <v>-4.4142442826489853E-4</v>
      </c>
    </row>
    <row r="14" spans="1:4" s="54" customFormat="1" ht="18" customHeight="1" thickBot="1" x14ac:dyDescent="0.3">
      <c r="A14" s="49">
        <v>2017</v>
      </c>
      <c r="B14" s="58">
        <v>-2.3190400000000003E-2</v>
      </c>
      <c r="C14" s="51">
        <v>-8.5081000000000045E-3</v>
      </c>
      <c r="D14" s="56">
        <v>-1.7988009626830434E-2</v>
      </c>
    </row>
    <row r="15" spans="1:4" s="54" customFormat="1" ht="18" customHeight="1" thickTop="1" x14ac:dyDescent="0.25">
      <c r="A15" s="44">
        <v>2018</v>
      </c>
      <c r="B15" s="57">
        <v>1.5060574329094E-2</v>
      </c>
      <c r="C15" s="46">
        <v>3.8250974329094002E-2</v>
      </c>
      <c r="D15" s="47">
        <v>1.2113456688334009E-3</v>
      </c>
    </row>
    <row r="16" spans="1:4" s="54" customFormat="1" ht="18" customHeight="1" x14ac:dyDescent="0.25">
      <c r="A16" s="44">
        <v>2019</v>
      </c>
      <c r="B16" s="57">
        <v>2.7053056396679098E-2</v>
      </c>
      <c r="C16" s="46">
        <v>1.1992482067585098E-2</v>
      </c>
      <c r="D16" s="47">
        <v>6.2209939035706985E-3</v>
      </c>
    </row>
    <row r="17" spans="1:4" s="54" customFormat="1" ht="18" customHeight="1" x14ac:dyDescent="0.25">
      <c r="A17" s="44">
        <v>2020</v>
      </c>
      <c r="B17" s="57">
        <v>3.4924104704302697E-2</v>
      </c>
      <c r="C17" s="46">
        <v>7.8710483076235987E-3</v>
      </c>
      <c r="D17" s="47">
        <v>-6.4408789797384056E-3</v>
      </c>
    </row>
    <row r="18" spans="1:4" s="54" customFormat="1" ht="18" customHeight="1" x14ac:dyDescent="0.25">
      <c r="A18" s="44">
        <v>2021</v>
      </c>
      <c r="B18" s="57">
        <v>3.1629193404577399E-2</v>
      </c>
      <c r="C18" s="46">
        <v>-3.2949112997252977E-3</v>
      </c>
      <c r="D18" s="47">
        <v>-2.0570906700071605E-2</v>
      </c>
    </row>
    <row r="19" spans="1:4" s="54" customFormat="1" ht="18" customHeight="1" x14ac:dyDescent="0.25">
      <c r="A19" s="44">
        <v>2022</v>
      </c>
      <c r="B19" s="57">
        <v>4.3081992404944695E-2</v>
      </c>
      <c r="C19" s="46">
        <v>1.1452799000367296E-2</v>
      </c>
      <c r="D19" s="47">
        <v>-1.5411075248450409E-2</v>
      </c>
    </row>
    <row r="20" spans="1:4" s="54" customFormat="1" ht="18" customHeight="1" x14ac:dyDescent="0.25">
      <c r="A20" s="44">
        <v>2023</v>
      </c>
      <c r="B20" s="57">
        <v>4.8911742398703099E-2</v>
      </c>
      <c r="C20" s="46">
        <v>5.8297499937584041E-3</v>
      </c>
      <c r="D20" s="47">
        <v>-1.3087133837465702E-2</v>
      </c>
    </row>
    <row r="21" spans="1:4" s="54" customFormat="1" ht="18" customHeight="1" x14ac:dyDescent="0.25">
      <c r="A21" s="44">
        <v>2024</v>
      </c>
      <c r="B21" s="57">
        <v>5.5581487477938202E-2</v>
      </c>
      <c r="C21" s="46">
        <v>6.6697450792351023E-3</v>
      </c>
      <c r="D21" s="47">
        <v>-8.5870620600567993E-3</v>
      </c>
    </row>
    <row r="22" spans="1:4" ht="18" customHeight="1" x14ac:dyDescent="0.3">
      <c r="A22" s="44">
        <v>2025</v>
      </c>
      <c r="B22" s="57">
        <v>5.7468330932669599E-2</v>
      </c>
      <c r="C22" s="46">
        <v>1.8868434547313975E-3</v>
      </c>
      <c r="D22" s="47">
        <v>-8.4335108735801925E-3</v>
      </c>
    </row>
    <row r="23" spans="1:4" s="157" customFormat="1" ht="18" customHeight="1" x14ac:dyDescent="0.3">
      <c r="A23" s="44">
        <v>2026</v>
      </c>
      <c r="B23" s="57">
        <v>5.8250336475964094E-2</v>
      </c>
      <c r="C23" s="46">
        <v>7.8200554329449501E-4</v>
      </c>
      <c r="D23" s="47">
        <v>-8.104151943905312E-3</v>
      </c>
    </row>
    <row r="24" spans="1:4" s="198" customFormat="1" ht="18" customHeight="1" x14ac:dyDescent="0.3">
      <c r="A24" s="44">
        <v>2027</v>
      </c>
      <c r="B24" s="57">
        <v>5.5322806978025198E-2</v>
      </c>
      <c r="C24" s="46">
        <v>-2.9275294979388966E-3</v>
      </c>
      <c r="D24" s="83" t="s">
        <v>236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26" t="s">
        <v>101</v>
      </c>
      <c r="B26" s="3"/>
      <c r="C26" s="3"/>
    </row>
    <row r="27" spans="1:4" ht="21.75" customHeight="1" x14ac:dyDescent="0.3">
      <c r="A27" s="139"/>
      <c r="B27" s="3"/>
      <c r="C27" s="3"/>
    </row>
    <row r="28" spans="1:4" ht="21.75" customHeight="1" x14ac:dyDescent="0.3">
      <c r="A28" s="13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9" t="str">
        <f>Headings!F21</f>
        <v>Page 21</v>
      </c>
      <c r="B30" s="210"/>
      <c r="C30" s="210"/>
      <c r="D30" s="21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6" t="str">
        <f>Headings!E22</f>
        <v>March 2018 Transportation CPI Forecast</v>
      </c>
      <c r="B1" s="216"/>
      <c r="C1" s="216"/>
      <c r="D1" s="216"/>
    </row>
    <row r="2" spans="1:4" ht="21.75" customHeight="1" x14ac:dyDescent="0.3">
      <c r="A2" s="216" t="s">
        <v>94</v>
      </c>
      <c r="B2" s="216"/>
      <c r="C2" s="216"/>
      <c r="D2" s="216"/>
    </row>
    <row r="4" spans="1:4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</row>
    <row r="5" spans="1:4" s="54" customFormat="1" ht="18" customHeight="1" x14ac:dyDescent="0.25">
      <c r="A5" s="39">
        <v>2008</v>
      </c>
      <c r="B5" s="42">
        <v>5.88458784240804E-2</v>
      </c>
      <c r="C5" s="82" t="s">
        <v>88</v>
      </c>
      <c r="D5" s="52">
        <v>0</v>
      </c>
    </row>
    <row r="6" spans="1:4" s="54" customFormat="1" ht="18" customHeight="1" x14ac:dyDescent="0.25">
      <c r="A6" s="44">
        <v>2009</v>
      </c>
      <c r="B6" s="57">
        <v>-8.3339157382280205E-2</v>
      </c>
      <c r="C6" s="46">
        <v>-0.1421850358063606</v>
      </c>
      <c r="D6" s="47">
        <v>0</v>
      </c>
    </row>
    <row r="7" spans="1:4" s="54" customFormat="1" ht="18" customHeight="1" x14ac:dyDescent="0.25">
      <c r="A7" s="44">
        <v>2010</v>
      </c>
      <c r="B7" s="57">
        <v>7.8902701916152507E-2</v>
      </c>
      <c r="C7" s="46">
        <v>0.16224185929843271</v>
      </c>
      <c r="D7" s="47">
        <v>0</v>
      </c>
    </row>
    <row r="8" spans="1:4" s="54" customFormat="1" ht="18" customHeight="1" x14ac:dyDescent="0.25">
      <c r="A8" s="44">
        <v>2011</v>
      </c>
      <c r="B8" s="57">
        <v>9.8089368484598399E-2</v>
      </c>
      <c r="C8" s="46">
        <v>1.9186666568445893E-2</v>
      </c>
      <c r="D8" s="47">
        <v>0</v>
      </c>
    </row>
    <row r="9" spans="1:4" s="54" customFormat="1" ht="18" customHeight="1" x14ac:dyDescent="0.25">
      <c r="A9" s="44">
        <v>2012</v>
      </c>
      <c r="B9" s="57">
        <v>2.3409663819381001E-2</v>
      </c>
      <c r="C9" s="46">
        <v>-7.4679704665217395E-2</v>
      </c>
      <c r="D9" s="47">
        <v>0</v>
      </c>
    </row>
    <row r="10" spans="1:4" s="54" customFormat="1" ht="18" customHeight="1" x14ac:dyDescent="0.25">
      <c r="A10" s="44">
        <v>2013</v>
      </c>
      <c r="B10" s="57">
        <v>1.6870848668859499E-4</v>
      </c>
      <c r="C10" s="46">
        <v>-2.3240955332692406E-2</v>
      </c>
      <c r="D10" s="47">
        <v>0</v>
      </c>
    </row>
    <row r="11" spans="1:4" s="54" customFormat="1" ht="18" customHeight="1" x14ac:dyDescent="0.25">
      <c r="A11" s="44">
        <v>2014</v>
      </c>
      <c r="B11" s="57">
        <v>-6.6007562232389605E-3</v>
      </c>
      <c r="C11" s="46">
        <v>-6.7694647099275553E-3</v>
      </c>
      <c r="D11" s="47">
        <v>0</v>
      </c>
    </row>
    <row r="12" spans="1:4" s="54" customFormat="1" ht="18" customHeight="1" x14ac:dyDescent="0.25">
      <c r="A12" s="44">
        <v>2015</v>
      </c>
      <c r="B12" s="57">
        <v>-7.8136173329613007E-2</v>
      </c>
      <c r="C12" s="46">
        <v>-7.1535417106374052E-2</v>
      </c>
      <c r="D12" s="47">
        <v>0</v>
      </c>
    </row>
    <row r="13" spans="1:4" s="54" customFormat="1" ht="18" customHeight="1" x14ac:dyDescent="0.25">
      <c r="A13" s="44">
        <v>2016</v>
      </c>
      <c r="B13" s="57">
        <v>-2.0962835299244399E-2</v>
      </c>
      <c r="C13" s="46">
        <v>5.7173338030368608E-2</v>
      </c>
      <c r="D13" s="47">
        <v>0</v>
      </c>
    </row>
    <row r="14" spans="1:4" s="54" customFormat="1" ht="18" customHeight="1" thickBot="1" x14ac:dyDescent="0.3">
      <c r="A14" s="49">
        <v>2017</v>
      </c>
      <c r="B14" s="58">
        <v>3.4231501550205004E-2</v>
      </c>
      <c r="C14" s="51">
        <v>5.5194336849449403E-2</v>
      </c>
      <c r="D14" s="56">
        <v>5.6942461878044005E-3</v>
      </c>
    </row>
    <row r="15" spans="1:4" s="54" customFormat="1" ht="18" customHeight="1" thickTop="1" x14ac:dyDescent="0.25">
      <c r="A15" s="44">
        <v>2018</v>
      </c>
      <c r="B15" s="57">
        <v>3.6356810452934901E-2</v>
      </c>
      <c r="C15" s="46">
        <v>2.1253089027298971E-3</v>
      </c>
      <c r="D15" s="47">
        <v>2.5642600267090004E-2</v>
      </c>
    </row>
    <row r="16" spans="1:4" s="54" customFormat="1" ht="18" customHeight="1" x14ac:dyDescent="0.25">
      <c r="A16" s="44">
        <v>2019</v>
      </c>
      <c r="B16" s="57">
        <v>1.3617111761527101E-2</v>
      </c>
      <c r="C16" s="46">
        <v>-2.2739698691407802E-2</v>
      </c>
      <c r="D16" s="47">
        <v>-2.0034322093180401E-2</v>
      </c>
    </row>
    <row r="17" spans="1:4" s="54" customFormat="1" ht="18" customHeight="1" x14ac:dyDescent="0.25">
      <c r="A17" s="44">
        <v>2020</v>
      </c>
      <c r="B17" s="57">
        <v>3.8507526992263799E-2</v>
      </c>
      <c r="C17" s="46">
        <v>2.48904152307367E-2</v>
      </c>
      <c r="D17" s="47">
        <v>-1.0693527714477395E-2</v>
      </c>
    </row>
    <row r="18" spans="1:4" s="54" customFormat="1" ht="18" customHeight="1" x14ac:dyDescent="0.25">
      <c r="A18" s="44">
        <v>2021</v>
      </c>
      <c r="B18" s="57">
        <v>3.01455456269446E-2</v>
      </c>
      <c r="C18" s="46">
        <v>-8.3619813653191995E-3</v>
      </c>
      <c r="D18" s="47">
        <v>-8.4967434026140057E-4</v>
      </c>
    </row>
    <row r="19" spans="1:4" s="54" customFormat="1" ht="18" customHeight="1" x14ac:dyDescent="0.25">
      <c r="A19" s="44">
        <v>2022</v>
      </c>
      <c r="B19" s="57">
        <v>2.6128832015742297E-2</v>
      </c>
      <c r="C19" s="46">
        <v>-4.0167136112023022E-3</v>
      </c>
      <c r="D19" s="47">
        <v>-2.2934638027977058E-3</v>
      </c>
    </row>
    <row r="20" spans="1:4" s="54" customFormat="1" ht="18" customHeight="1" x14ac:dyDescent="0.25">
      <c r="A20" s="44">
        <v>2023</v>
      </c>
      <c r="B20" s="57">
        <v>2.46942710011488E-2</v>
      </c>
      <c r="C20" s="46">
        <v>-1.4345610145934974E-3</v>
      </c>
      <c r="D20" s="47">
        <v>-6.8471494351519946E-4</v>
      </c>
    </row>
    <row r="21" spans="1:4" s="54" customFormat="1" ht="18" customHeight="1" x14ac:dyDescent="0.25">
      <c r="A21" s="44">
        <v>2024</v>
      </c>
      <c r="B21" s="57">
        <v>2.2564448024210301E-2</v>
      </c>
      <c r="C21" s="46">
        <v>-2.1298229769384988E-3</v>
      </c>
      <c r="D21" s="47">
        <v>-1.7869351036529924E-4</v>
      </c>
    </row>
    <row r="22" spans="1:4" ht="18" customHeight="1" x14ac:dyDescent="0.3">
      <c r="A22" s="44">
        <v>2025</v>
      </c>
      <c r="B22" s="57">
        <v>2.0166688273988601E-2</v>
      </c>
      <c r="C22" s="46">
        <v>-2.3977597502217E-3</v>
      </c>
      <c r="D22" s="47">
        <v>-1.5975166419127974E-3</v>
      </c>
    </row>
    <row r="23" spans="1:4" s="157" customFormat="1" ht="18" customHeight="1" x14ac:dyDescent="0.3">
      <c r="A23" s="44">
        <v>2026</v>
      </c>
      <c r="B23" s="57">
        <v>1.9819458148422099E-2</v>
      </c>
      <c r="C23" s="46">
        <v>-3.472301255665021E-4</v>
      </c>
      <c r="D23" s="47">
        <v>-1.2948351389968013E-3</v>
      </c>
    </row>
    <row r="24" spans="1:4" s="198" customFormat="1" ht="18" customHeight="1" x14ac:dyDescent="0.3">
      <c r="A24" s="44">
        <v>2027</v>
      </c>
      <c r="B24" s="57">
        <v>2.0166345725308902E-2</v>
      </c>
      <c r="C24" s="46">
        <v>3.468875768868028E-4</v>
      </c>
      <c r="D24" s="83" t="s">
        <v>236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26" t="s">
        <v>57</v>
      </c>
      <c r="B26" s="3"/>
      <c r="C26" s="3"/>
    </row>
    <row r="27" spans="1:4" ht="21.75" customHeight="1" x14ac:dyDescent="0.3">
      <c r="A27" s="139"/>
      <c r="B27" s="3"/>
      <c r="C27" s="3"/>
    </row>
    <row r="28" spans="1:4" ht="21.75" customHeight="1" x14ac:dyDescent="0.3">
      <c r="A28" s="13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9" t="str">
        <f>Headings!F22</f>
        <v>Page 22</v>
      </c>
      <c r="B30" s="210"/>
      <c r="C30" s="210"/>
      <c r="D30" s="21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28" customWidth="1"/>
    <col min="5" max="5" width="17.75" style="19" customWidth="1"/>
    <col min="6" max="16384" width="10.75" style="19"/>
  </cols>
  <sheetData>
    <row r="1" spans="1:5" ht="23.25" x14ac:dyDescent="0.3">
      <c r="A1" s="216" t="str">
        <f>Headings!E23</f>
        <v>March 2018 Retail Gas Forecast</v>
      </c>
      <c r="B1" s="223"/>
      <c r="C1" s="223"/>
      <c r="D1" s="223"/>
      <c r="E1" s="223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ht="66" customHeight="1" x14ac:dyDescent="0.3">
      <c r="A4" s="38" t="s">
        <v>85</v>
      </c>
      <c r="B4" s="32" t="s">
        <v>90</v>
      </c>
      <c r="C4" s="32" t="s">
        <v>6</v>
      </c>
      <c r="D4" s="36" t="str">
        <f>Headings!E49</f>
        <v>% Change from August 2017 Forecast</v>
      </c>
      <c r="E4" s="36" t="str">
        <f>Headings!F49</f>
        <v>$ Change from August 2017 Forecast</v>
      </c>
    </row>
    <row r="5" spans="1:5" s="54" customFormat="1" ht="18" customHeight="1" x14ac:dyDescent="0.25">
      <c r="A5" s="60" t="s">
        <v>21</v>
      </c>
      <c r="B5" s="62">
        <v>2.2543333333333302</v>
      </c>
      <c r="C5" s="42">
        <v>-0.11894215737363112</v>
      </c>
      <c r="D5" s="63">
        <v>0</v>
      </c>
      <c r="E5" s="117">
        <v>0</v>
      </c>
    </row>
    <row r="6" spans="1:5" s="54" customFormat="1" ht="18" customHeight="1" x14ac:dyDescent="0.25">
      <c r="A6" s="53" t="s">
        <v>125</v>
      </c>
      <c r="B6" s="64">
        <v>2.48366666666666</v>
      </c>
      <c r="C6" s="57">
        <v>-0.16952741863575604</v>
      </c>
      <c r="D6" s="65">
        <v>0</v>
      </c>
      <c r="E6" s="66">
        <v>0</v>
      </c>
    </row>
    <row r="7" spans="1:5" s="54" customFormat="1" ht="18" customHeight="1" x14ac:dyDescent="0.25">
      <c r="A7" s="53" t="s">
        <v>126</v>
      </c>
      <c r="B7" s="64">
        <v>2.6269999999999998</v>
      </c>
      <c r="C7" s="57">
        <v>-0.12617806852200819</v>
      </c>
      <c r="D7" s="65">
        <v>0</v>
      </c>
      <c r="E7" s="66">
        <v>0</v>
      </c>
    </row>
    <row r="8" spans="1:5" s="54" customFormat="1" ht="18" customHeight="1" x14ac:dyDescent="0.25">
      <c r="A8" s="53" t="s">
        <v>20</v>
      </c>
      <c r="B8" s="64">
        <v>2.6389999999999998</v>
      </c>
      <c r="C8" s="57">
        <v>6.0975609756098947E-2</v>
      </c>
      <c r="D8" s="65">
        <v>0</v>
      </c>
      <c r="E8" s="66">
        <v>0</v>
      </c>
    </row>
    <row r="9" spans="1:5" s="54" customFormat="1" ht="18" customHeight="1" x14ac:dyDescent="0.25">
      <c r="A9" s="53" t="s">
        <v>148</v>
      </c>
      <c r="B9" s="64">
        <v>2.75633333333333</v>
      </c>
      <c r="C9" s="57">
        <v>0.22268224160875372</v>
      </c>
      <c r="D9" s="65">
        <v>0</v>
      </c>
      <c r="E9" s="66">
        <v>0</v>
      </c>
    </row>
    <row r="10" spans="1:5" s="54" customFormat="1" ht="18" customHeight="1" x14ac:dyDescent="0.25">
      <c r="A10" s="53" t="s">
        <v>149</v>
      </c>
      <c r="B10" s="64">
        <v>2.8660000000000001</v>
      </c>
      <c r="C10" s="57">
        <v>0.15393906858140149</v>
      </c>
      <c r="D10" s="65">
        <v>0</v>
      </c>
      <c r="E10" s="66">
        <v>0</v>
      </c>
    </row>
    <row r="11" spans="1:5" s="54" customFormat="1" ht="18" customHeight="1" x14ac:dyDescent="0.25">
      <c r="A11" s="53" t="s">
        <v>150</v>
      </c>
      <c r="B11" s="64">
        <v>2.9073333333333302</v>
      </c>
      <c r="C11" s="57">
        <v>0.10671234614896474</v>
      </c>
      <c r="D11" s="65">
        <v>2.4135156878519748E-3</v>
      </c>
      <c r="E11" s="66">
        <v>7.0000000000001172E-3</v>
      </c>
    </row>
    <row r="12" spans="1:5" s="54" customFormat="1" ht="18" customHeight="1" thickBot="1" x14ac:dyDescent="0.3">
      <c r="A12" s="70" t="s">
        <v>151</v>
      </c>
      <c r="B12" s="71">
        <v>2.9740000000000002</v>
      </c>
      <c r="C12" s="58">
        <v>0.12694202349374772</v>
      </c>
      <c r="D12" s="144">
        <v>0.11536637490457058</v>
      </c>
      <c r="E12" s="172">
        <v>0.30761156754035035</v>
      </c>
    </row>
    <row r="13" spans="1:5" s="54" customFormat="1" ht="18" customHeight="1" thickTop="1" x14ac:dyDescent="0.25">
      <c r="A13" s="53" t="s">
        <v>158</v>
      </c>
      <c r="B13" s="64">
        <v>3.073</v>
      </c>
      <c r="C13" s="57">
        <v>0.11488692707703607</v>
      </c>
      <c r="D13" s="65">
        <v>0.19487757979063169</v>
      </c>
      <c r="E13" s="66">
        <v>0.50118841697702976</v>
      </c>
    </row>
    <row r="14" spans="1:5" s="54" customFormat="1" ht="18" customHeight="1" x14ac:dyDescent="0.25">
      <c r="A14" s="53" t="s">
        <v>159</v>
      </c>
      <c r="B14" s="64">
        <v>3.3415667340679098</v>
      </c>
      <c r="C14" s="57">
        <v>0.16593396164267604</v>
      </c>
      <c r="D14" s="65">
        <v>0.15074838056363316</v>
      </c>
      <c r="E14" s="66">
        <v>0.43774623733063001</v>
      </c>
    </row>
    <row r="15" spans="1:5" s="54" customFormat="1" ht="18" customHeight="1" x14ac:dyDescent="0.25">
      <c r="A15" s="53" t="s">
        <v>160</v>
      </c>
      <c r="B15" s="64">
        <v>3.3074093923826098</v>
      </c>
      <c r="C15" s="57">
        <v>0.13760928424075214</v>
      </c>
      <c r="D15" s="65">
        <v>0.12707301303792318</v>
      </c>
      <c r="E15" s="66">
        <v>0.37289729412218975</v>
      </c>
    </row>
    <row r="16" spans="1:5" s="54" customFormat="1" ht="18" customHeight="1" x14ac:dyDescent="0.25">
      <c r="A16" s="53" t="s">
        <v>161</v>
      </c>
      <c r="B16" s="64">
        <v>2.9579273914063999</v>
      </c>
      <c r="C16" s="57">
        <v>-5.4043741067922868E-3</v>
      </c>
      <c r="D16" s="65">
        <v>0.1232798448898571</v>
      </c>
      <c r="E16" s="66">
        <v>0.32463222024943983</v>
      </c>
    </row>
    <row r="17" spans="1:5" s="54" customFormat="1" ht="18" customHeight="1" x14ac:dyDescent="0.25">
      <c r="A17" s="53" t="s">
        <v>169</v>
      </c>
      <c r="B17" s="64">
        <v>2.8473899984919502</v>
      </c>
      <c r="C17" s="57">
        <v>-7.341685698276923E-2</v>
      </c>
      <c r="D17" s="65">
        <v>8.2923884735006226E-2</v>
      </c>
      <c r="E17" s="66">
        <v>0.21803622891588015</v>
      </c>
    </row>
    <row r="18" spans="1:5" s="54" customFormat="1" ht="18" customHeight="1" x14ac:dyDescent="0.25">
      <c r="A18" s="53" t="s">
        <v>170</v>
      </c>
      <c r="B18" s="64">
        <v>3.2701748411021798</v>
      </c>
      <c r="C18" s="57">
        <v>-2.1364796410580755E-2</v>
      </c>
      <c r="D18" s="65">
        <v>5.3016433495263193E-2</v>
      </c>
      <c r="E18" s="66">
        <v>0.16464416078075983</v>
      </c>
    </row>
    <row r="19" spans="1:5" s="54" customFormat="1" ht="18" customHeight="1" x14ac:dyDescent="0.25">
      <c r="A19" s="53" t="s">
        <v>171</v>
      </c>
      <c r="B19" s="64">
        <v>3.09065510512242</v>
      </c>
      <c r="C19" s="57">
        <v>-6.5535971373668733E-2</v>
      </c>
      <c r="D19" s="65">
        <v>-5.3448919899066527E-2</v>
      </c>
      <c r="E19" s="66">
        <v>-0.17452008731711999</v>
      </c>
    </row>
    <row r="20" spans="1:5" s="54" customFormat="1" ht="18" customHeight="1" x14ac:dyDescent="0.25">
      <c r="A20" s="53" t="s">
        <v>172</v>
      </c>
      <c r="B20" s="64">
        <v>2.8774847093203899</v>
      </c>
      <c r="C20" s="57">
        <v>-2.7195624314416356E-2</v>
      </c>
      <c r="D20" s="65">
        <v>-5.1592338146755679E-2</v>
      </c>
      <c r="E20" s="66">
        <v>-0.15653201688109997</v>
      </c>
    </row>
    <row r="21" spans="1:5" s="54" customFormat="1" ht="18" customHeight="1" x14ac:dyDescent="0.25">
      <c r="A21" s="53" t="s">
        <v>248</v>
      </c>
      <c r="B21" s="64">
        <v>3.0237600860199998</v>
      </c>
      <c r="C21" s="57">
        <v>6.1940966155482613E-2</v>
      </c>
      <c r="D21" s="65">
        <v>-8.7775727253166513E-3</v>
      </c>
      <c r="E21" s="66">
        <v>-2.6776305023610281E-2</v>
      </c>
    </row>
    <row r="22" spans="1:5" s="54" customFormat="1" ht="18" customHeight="1" x14ac:dyDescent="0.25">
      <c r="A22" s="53" t="s">
        <v>249</v>
      </c>
      <c r="B22" s="64">
        <v>3.6097558709170801</v>
      </c>
      <c r="C22" s="57">
        <v>0.10384185748932251</v>
      </c>
      <c r="D22" s="65">
        <v>1.3444943117006725E-2</v>
      </c>
      <c r="E22" s="66">
        <v>4.7889096176739976E-2</v>
      </c>
    </row>
    <row r="23" spans="1:5" s="54" customFormat="1" ht="18" customHeight="1" x14ac:dyDescent="0.25">
      <c r="A23" s="53" t="s">
        <v>250</v>
      </c>
      <c r="B23" s="64">
        <v>3.4911926920819698</v>
      </c>
      <c r="C23" s="57">
        <v>0.12959633907248436</v>
      </c>
      <c r="D23" s="65">
        <v>-5.6069344505707774E-2</v>
      </c>
      <c r="E23" s="66">
        <v>-0.20737634131147997</v>
      </c>
    </row>
    <row r="24" spans="1:5" s="54" customFormat="1" ht="18" customHeight="1" x14ac:dyDescent="0.25">
      <c r="A24" s="53" t="s">
        <v>251</v>
      </c>
      <c r="B24" s="64">
        <v>3.24899887862462</v>
      </c>
      <c r="C24" s="57">
        <v>0.12911073622767399</v>
      </c>
      <c r="D24" s="65">
        <v>-4.1754343742942845E-2</v>
      </c>
      <c r="E24" s="66">
        <v>-0.14157102107659991</v>
      </c>
    </row>
    <row r="25" spans="1:5" ht="21.75" customHeight="1" x14ac:dyDescent="0.3">
      <c r="A25" s="25" t="s">
        <v>4</v>
      </c>
      <c r="C25" s="19"/>
      <c r="D25" s="19"/>
    </row>
    <row r="26" spans="1:5" ht="21.75" customHeight="1" x14ac:dyDescent="0.3">
      <c r="A26" s="34" t="s">
        <v>138</v>
      </c>
      <c r="B26" s="3"/>
    </row>
    <row r="27" spans="1:5" ht="21.75" customHeight="1" x14ac:dyDescent="0.3">
      <c r="A27" s="30" t="s">
        <v>232</v>
      </c>
      <c r="B27" s="3"/>
      <c r="C27" s="3"/>
    </row>
    <row r="28" spans="1:5" ht="21.75" customHeight="1" x14ac:dyDescent="0.3">
      <c r="A28" s="136"/>
      <c r="C28" s="3"/>
    </row>
    <row r="29" spans="1:5" ht="21.75" customHeight="1" x14ac:dyDescent="0.3">
      <c r="A29" s="3"/>
      <c r="B29" s="19"/>
      <c r="C29" s="19"/>
      <c r="D29" s="19"/>
    </row>
    <row r="30" spans="1:5" ht="21.75" customHeight="1" x14ac:dyDescent="0.3">
      <c r="A30" s="222" t="str">
        <f>Headings!F23</f>
        <v>Page 23</v>
      </c>
      <c r="B30" s="210"/>
      <c r="C30" s="210"/>
      <c r="D30" s="210"/>
      <c r="E30" s="217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8.75" style="2" customWidth="1"/>
    <col min="3" max="3" width="13.25" style="2" customWidth="1"/>
    <col min="4" max="4" width="18.625" style="1" customWidth="1"/>
    <col min="5" max="5" width="13.25" style="1" customWidth="1"/>
    <col min="6" max="16384" width="10.75" style="1"/>
  </cols>
  <sheetData>
    <row r="1" spans="1:14" ht="23.25" x14ac:dyDescent="0.35">
      <c r="A1" s="216" t="s">
        <v>252</v>
      </c>
      <c r="B1" s="216"/>
      <c r="C1" s="216"/>
      <c r="D1" s="219"/>
      <c r="E1" s="218"/>
    </row>
    <row r="2" spans="1:14" ht="21.75" customHeight="1" x14ac:dyDescent="0.3">
      <c r="A2" s="216" t="s">
        <v>94</v>
      </c>
      <c r="B2" s="216"/>
      <c r="C2" s="216"/>
      <c r="D2" s="220"/>
      <c r="E2" s="217"/>
    </row>
    <row r="3" spans="1:14" ht="21.75" customHeight="1" x14ac:dyDescent="0.3">
      <c r="A3" s="221"/>
      <c r="B3" s="221"/>
      <c r="C3" s="221"/>
      <c r="D3" s="220"/>
    </row>
    <row r="4" spans="1:14" s="22" customFormat="1" ht="66" customHeight="1" x14ac:dyDescent="0.3">
      <c r="A4" s="21" t="s">
        <v>89</v>
      </c>
      <c r="B4" s="32" t="s">
        <v>86</v>
      </c>
      <c r="C4" s="32" t="s">
        <v>32</v>
      </c>
      <c r="D4" s="32" t="s">
        <v>87</v>
      </c>
      <c r="E4" s="33" t="s">
        <v>32</v>
      </c>
    </row>
    <row r="5" spans="1:14" s="67" customFormat="1" ht="18" customHeight="1" x14ac:dyDescent="0.2">
      <c r="A5" s="39">
        <v>2008</v>
      </c>
      <c r="B5" s="62">
        <v>2.9878223643554573</v>
      </c>
      <c r="C5" s="42" t="s">
        <v>88</v>
      </c>
      <c r="D5" s="87" t="s">
        <v>88</v>
      </c>
      <c r="E5" s="88" t="s">
        <v>88</v>
      </c>
    </row>
    <row r="6" spans="1:14" s="67" customFormat="1" ht="18" customHeight="1" x14ac:dyDescent="0.2">
      <c r="A6" s="44">
        <v>2009</v>
      </c>
      <c r="B6" s="64">
        <v>1.7451995225294417</v>
      </c>
      <c r="C6" s="57">
        <v>-0.4158958232090475</v>
      </c>
      <c r="D6" s="68" t="s">
        <v>88</v>
      </c>
      <c r="E6" s="83" t="s">
        <v>88</v>
      </c>
    </row>
    <row r="7" spans="1:14" s="61" customFormat="1" ht="18" customHeight="1" x14ac:dyDescent="0.25">
      <c r="A7" s="44">
        <v>2010</v>
      </c>
      <c r="B7" s="64">
        <v>2.3091057264464925</v>
      </c>
      <c r="C7" s="57">
        <v>0.32311847249404546</v>
      </c>
      <c r="D7" s="68" t="s">
        <v>88</v>
      </c>
      <c r="E7" s="83" t="s">
        <v>88</v>
      </c>
    </row>
    <row r="8" spans="1:14" s="61" customFormat="1" ht="18" customHeight="1" x14ac:dyDescent="0.25">
      <c r="A8" s="44">
        <v>2011</v>
      </c>
      <c r="B8" s="64">
        <v>3.1120411597542237</v>
      </c>
      <c r="C8" s="57">
        <v>0.34772571221473569</v>
      </c>
      <c r="D8" s="68" t="s">
        <v>88</v>
      </c>
      <c r="E8" s="83" t="s">
        <v>88</v>
      </c>
    </row>
    <row r="9" spans="1:14" s="61" customFormat="1" ht="18" customHeight="1" x14ac:dyDescent="0.25">
      <c r="A9" s="53">
        <v>2012</v>
      </c>
      <c r="B9" s="64">
        <v>3.2200291935483878</v>
      </c>
      <c r="C9" s="57">
        <v>3.4700066050120215E-2</v>
      </c>
      <c r="D9" s="64" t="s">
        <v>88</v>
      </c>
      <c r="E9" s="83" t="s">
        <v>88</v>
      </c>
    </row>
    <row r="10" spans="1:14" s="61" customFormat="1" ht="18" customHeight="1" x14ac:dyDescent="0.25">
      <c r="A10" s="53">
        <v>2013</v>
      </c>
      <c r="B10" s="64">
        <v>3.0727322832955708</v>
      </c>
      <c r="C10" s="57">
        <v>-4.5743967336674851E-2</v>
      </c>
      <c r="D10" s="64" t="s">
        <v>88</v>
      </c>
      <c r="E10" s="83" t="s">
        <v>88</v>
      </c>
      <c r="M10" s="94"/>
      <c r="N10" s="94"/>
    </row>
    <row r="11" spans="1:14" s="61" customFormat="1" ht="18" customHeight="1" x14ac:dyDescent="0.25">
      <c r="A11" s="53">
        <v>2014</v>
      </c>
      <c r="B11" s="118">
        <v>2.8801839505785964</v>
      </c>
      <c r="C11" s="57">
        <v>-6.2663556393680375E-2</v>
      </c>
      <c r="D11" s="118">
        <v>2.8242224104958393</v>
      </c>
      <c r="E11" s="83" t="s">
        <v>88</v>
      </c>
      <c r="M11" s="94"/>
      <c r="N11" s="94"/>
    </row>
    <row r="12" spans="1:14" s="61" customFormat="1" ht="18" customHeight="1" x14ac:dyDescent="0.25">
      <c r="A12" s="53">
        <v>2015</v>
      </c>
      <c r="B12" s="118">
        <v>1.7715901884504606</v>
      </c>
      <c r="C12" s="57">
        <v>-0.38490380515641431</v>
      </c>
      <c r="D12" s="118">
        <v>2.1089905463641303</v>
      </c>
      <c r="E12" s="47">
        <v>-0.25324912849414649</v>
      </c>
      <c r="M12" s="94"/>
      <c r="N12" s="94"/>
    </row>
    <row r="13" spans="1:14" s="61" customFormat="1" ht="18" customHeight="1" x14ac:dyDescent="0.25">
      <c r="A13" s="53">
        <v>2016</v>
      </c>
      <c r="B13" s="118">
        <v>1.4279053011080214</v>
      </c>
      <c r="C13" s="57">
        <v>-0.19399796272469017</v>
      </c>
      <c r="D13" s="118">
        <v>1.8130092214897344</v>
      </c>
      <c r="E13" s="47">
        <v>-0.14034265131470758</v>
      </c>
      <c r="M13" s="94"/>
      <c r="N13" s="94"/>
    </row>
    <row r="14" spans="1:14" s="61" customFormat="1" ht="18" customHeight="1" thickBot="1" x14ac:dyDescent="0.3">
      <c r="A14" s="53">
        <v>2017</v>
      </c>
      <c r="B14" s="118">
        <v>1.8102133466781876</v>
      </c>
      <c r="C14" s="57">
        <v>0.26774047639819254</v>
      </c>
      <c r="D14" s="118">
        <v>2.1067205148272401</v>
      </c>
      <c r="E14" s="47">
        <v>0.16200209566290313</v>
      </c>
      <c r="M14" s="94"/>
      <c r="N14" s="94"/>
    </row>
    <row r="15" spans="1:14" s="61" customFormat="1" ht="18" customHeight="1" thickTop="1" x14ac:dyDescent="0.25">
      <c r="A15" s="207">
        <v>2018</v>
      </c>
      <c r="B15" s="208">
        <v>2.11</v>
      </c>
      <c r="C15" s="161">
        <v>0.16560846480992564</v>
      </c>
      <c r="D15" s="208">
        <v>2.39</v>
      </c>
      <c r="E15" s="164">
        <v>0.13446467302094423</v>
      </c>
    </row>
    <row r="16" spans="1:14" s="61" customFormat="1" ht="18" customHeight="1" x14ac:dyDescent="0.25">
      <c r="A16" s="53">
        <v>2019</v>
      </c>
      <c r="B16" s="64">
        <v>2.1800000000000002</v>
      </c>
      <c r="C16" s="57">
        <v>3.3175355450237198E-2</v>
      </c>
      <c r="D16" s="64">
        <v>2.34</v>
      </c>
      <c r="E16" s="47">
        <v>-2.0920502092050319E-2</v>
      </c>
    </row>
    <row r="17" spans="1:7" s="61" customFormat="1" ht="18" customHeight="1" x14ac:dyDescent="0.25">
      <c r="A17" s="53">
        <v>2020</v>
      </c>
      <c r="B17" s="64">
        <v>2.2400000000000002</v>
      </c>
      <c r="C17" s="57">
        <v>2.7522935779816571E-2</v>
      </c>
      <c r="D17" s="64">
        <v>2.35</v>
      </c>
      <c r="E17" s="47">
        <v>4.2735042735044804E-3</v>
      </c>
    </row>
    <row r="18" spans="1:7" s="61" customFormat="1" ht="18" customHeight="1" x14ac:dyDescent="0.25">
      <c r="A18" s="53">
        <v>2021</v>
      </c>
      <c r="B18" s="64">
        <v>2.29</v>
      </c>
      <c r="C18" s="57">
        <v>2.2321428571428381E-2</v>
      </c>
      <c r="D18" s="64">
        <v>2.39</v>
      </c>
      <c r="E18" s="47">
        <v>1.7021276595744705E-2</v>
      </c>
    </row>
    <row r="19" spans="1:7" s="61" customFormat="1" ht="18" customHeight="1" x14ac:dyDescent="0.25">
      <c r="A19" s="53">
        <v>2022</v>
      </c>
      <c r="B19" s="57" t="s">
        <v>88</v>
      </c>
      <c r="C19" s="57" t="s">
        <v>88</v>
      </c>
      <c r="D19" s="68" t="s">
        <v>88</v>
      </c>
      <c r="E19" s="69" t="s">
        <v>88</v>
      </c>
    </row>
    <row r="20" spans="1:7" s="61" customFormat="1" ht="18" customHeight="1" x14ac:dyDescent="0.25">
      <c r="A20" s="53">
        <v>2023</v>
      </c>
      <c r="B20" s="57" t="s">
        <v>88</v>
      </c>
      <c r="C20" s="57" t="s">
        <v>88</v>
      </c>
      <c r="D20" s="68" t="s">
        <v>88</v>
      </c>
      <c r="E20" s="69" t="s">
        <v>88</v>
      </c>
    </row>
    <row r="21" spans="1:7" s="61" customFormat="1" ht="18" customHeight="1" x14ac:dyDescent="0.25">
      <c r="A21" s="53">
        <v>2024</v>
      </c>
      <c r="B21" s="57" t="s">
        <v>88</v>
      </c>
      <c r="C21" s="57" t="s">
        <v>88</v>
      </c>
      <c r="D21" s="68" t="s">
        <v>88</v>
      </c>
      <c r="E21" s="69" t="s">
        <v>88</v>
      </c>
    </row>
    <row r="22" spans="1:7" ht="18" customHeight="1" x14ac:dyDescent="0.3">
      <c r="A22" s="53">
        <v>2025</v>
      </c>
      <c r="B22" s="57" t="s">
        <v>88</v>
      </c>
      <c r="C22" s="57" t="s">
        <v>88</v>
      </c>
      <c r="D22" s="68" t="s">
        <v>88</v>
      </c>
      <c r="E22" s="69" t="s">
        <v>88</v>
      </c>
    </row>
    <row r="23" spans="1:7" ht="18" customHeight="1" x14ac:dyDescent="0.3">
      <c r="A23" s="53">
        <v>2026</v>
      </c>
      <c r="B23" s="57" t="s">
        <v>88</v>
      </c>
      <c r="C23" s="57" t="s">
        <v>88</v>
      </c>
      <c r="D23" s="68" t="s">
        <v>88</v>
      </c>
      <c r="E23" s="69" t="s">
        <v>88</v>
      </c>
    </row>
    <row r="24" spans="1:7" ht="18" customHeight="1" x14ac:dyDescent="0.3">
      <c r="A24" s="53">
        <v>2027</v>
      </c>
      <c r="B24" s="57" t="s">
        <v>88</v>
      </c>
      <c r="C24" s="57" t="s">
        <v>88</v>
      </c>
      <c r="D24" s="68" t="s">
        <v>88</v>
      </c>
      <c r="E24" s="69" t="s">
        <v>88</v>
      </c>
    </row>
    <row r="25" spans="1:7" ht="21.75" customHeight="1" x14ac:dyDescent="0.3">
      <c r="A25" s="25" t="s">
        <v>4</v>
      </c>
      <c r="B25" s="1"/>
      <c r="C25" s="1"/>
    </row>
    <row r="26" spans="1:7" ht="21.75" customHeight="1" x14ac:dyDescent="0.3">
      <c r="A26" s="30" t="s">
        <v>260</v>
      </c>
      <c r="D26" s="2"/>
      <c r="E26" s="2"/>
      <c r="F26" s="2"/>
      <c r="G26" s="2"/>
    </row>
    <row r="27" spans="1:7" ht="21.75" customHeight="1" x14ac:dyDescent="0.3">
      <c r="A27" s="30" t="s">
        <v>259</v>
      </c>
      <c r="D27" s="2"/>
      <c r="E27" s="2"/>
      <c r="F27" s="2"/>
      <c r="G27" s="2"/>
    </row>
    <row r="28" spans="1:7" ht="21.75" customHeight="1" x14ac:dyDescent="0.3">
      <c r="A28" s="30" t="s">
        <v>262</v>
      </c>
      <c r="B28" s="1"/>
      <c r="C28" s="1"/>
    </row>
    <row r="29" spans="1:7" ht="21.75" customHeight="1" x14ac:dyDescent="0.3">
      <c r="A29" s="30" t="s">
        <v>261</v>
      </c>
      <c r="B29" s="1"/>
      <c r="C29" s="1"/>
    </row>
    <row r="30" spans="1:7" ht="21.75" customHeight="1" x14ac:dyDescent="0.3">
      <c r="A30" s="222" t="str">
        <f>Headings!F24</f>
        <v>Page 24</v>
      </c>
      <c r="B30" s="210"/>
      <c r="C30" s="210"/>
      <c r="D30" s="210"/>
      <c r="E30" s="217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28" customWidth="1"/>
    <col min="5" max="5" width="17.75" style="19" customWidth="1"/>
    <col min="6" max="16384" width="10.75" style="19"/>
  </cols>
  <sheetData>
    <row r="1" spans="1:5" ht="23.25" x14ac:dyDescent="0.3">
      <c r="A1" s="216" t="str">
        <f>Headings!E25</f>
        <v>March 2018 Recorded Documents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ht="66" customHeight="1" x14ac:dyDescent="0.3">
      <c r="A4" s="21" t="s">
        <v>85</v>
      </c>
      <c r="B4" s="32" t="s">
        <v>90</v>
      </c>
      <c r="C4" s="32" t="s">
        <v>6</v>
      </c>
      <c r="D4" s="24" t="str">
        <f>Headings!E49</f>
        <v>% Change from August 2017 Forecast</v>
      </c>
      <c r="E4" s="36" t="str">
        <f>Headings!F50</f>
        <v># Change from August 2017 Forecast</v>
      </c>
    </row>
    <row r="5" spans="1:5" s="54" customFormat="1" ht="18" customHeight="1" x14ac:dyDescent="0.25">
      <c r="A5" s="60" t="s">
        <v>21</v>
      </c>
      <c r="B5" s="72">
        <v>109857.999999999</v>
      </c>
      <c r="C5" s="41">
        <v>-8.4379323565202169E-2</v>
      </c>
      <c r="D5" s="63">
        <v>0</v>
      </c>
      <c r="E5" s="201">
        <v>0</v>
      </c>
    </row>
    <row r="6" spans="1:5" s="54" customFormat="1" ht="18" customHeight="1" x14ac:dyDescent="0.25">
      <c r="A6" s="53" t="s">
        <v>125</v>
      </c>
      <c r="B6" s="73">
        <v>131992</v>
      </c>
      <c r="C6" s="46">
        <v>-2.2665175893908263E-2</v>
      </c>
      <c r="D6" s="65">
        <v>0</v>
      </c>
      <c r="E6" s="169">
        <v>0</v>
      </c>
    </row>
    <row r="7" spans="1:5" s="54" customFormat="1" ht="18" customHeight="1" x14ac:dyDescent="0.25">
      <c r="A7" s="53" t="s">
        <v>126</v>
      </c>
      <c r="B7" s="73">
        <v>147050.99999999901</v>
      </c>
      <c r="C7" s="46">
        <v>5.0589412016861068E-2</v>
      </c>
      <c r="D7" s="65">
        <v>0</v>
      </c>
      <c r="E7" s="169">
        <v>0</v>
      </c>
    </row>
    <row r="8" spans="1:5" s="54" customFormat="1" ht="18" customHeight="1" x14ac:dyDescent="0.25">
      <c r="A8" s="53" t="s">
        <v>20</v>
      </c>
      <c r="B8" s="73">
        <v>143599</v>
      </c>
      <c r="C8" s="46">
        <v>0.21340329885756781</v>
      </c>
      <c r="D8" s="65">
        <v>0</v>
      </c>
      <c r="E8" s="74">
        <v>0</v>
      </c>
    </row>
    <row r="9" spans="1:5" s="54" customFormat="1" ht="18" customHeight="1" x14ac:dyDescent="0.25">
      <c r="A9" s="53" t="s">
        <v>148</v>
      </c>
      <c r="B9" s="73">
        <v>121244</v>
      </c>
      <c r="C9" s="46">
        <v>0.10364288445084657</v>
      </c>
      <c r="D9" s="65">
        <v>0</v>
      </c>
      <c r="E9" s="74">
        <v>0</v>
      </c>
    </row>
    <row r="10" spans="1:5" s="54" customFormat="1" ht="18" customHeight="1" x14ac:dyDescent="0.25">
      <c r="A10" s="53" t="s">
        <v>149</v>
      </c>
      <c r="B10" s="73">
        <v>123668</v>
      </c>
      <c r="C10" s="46">
        <v>-6.3064428147160401E-2</v>
      </c>
      <c r="D10" s="65">
        <v>0</v>
      </c>
      <c r="E10" s="74">
        <v>0</v>
      </c>
    </row>
    <row r="11" spans="1:5" s="54" customFormat="1" ht="18" customHeight="1" x14ac:dyDescent="0.25">
      <c r="A11" s="53" t="s">
        <v>150</v>
      </c>
      <c r="B11" s="73">
        <v>126429.999999999</v>
      </c>
      <c r="C11" s="46">
        <v>-0.14023026024984631</v>
      </c>
      <c r="D11" s="65">
        <v>-6.2323974179871233E-2</v>
      </c>
      <c r="E11" s="74">
        <v>-8403.3502388729976</v>
      </c>
    </row>
    <row r="12" spans="1:5" s="54" customFormat="1" ht="18" customHeight="1" thickBot="1" x14ac:dyDescent="0.3">
      <c r="A12" s="70" t="s">
        <v>151</v>
      </c>
      <c r="B12" s="173">
        <v>120427</v>
      </c>
      <c r="C12" s="51">
        <v>-0.16136602622580942</v>
      </c>
      <c r="D12" s="144">
        <v>-0.11452199836779853</v>
      </c>
      <c r="E12" s="174">
        <v>-15575.249381709</v>
      </c>
    </row>
    <row r="13" spans="1:5" s="54" customFormat="1" ht="18" customHeight="1" thickTop="1" x14ac:dyDescent="0.25">
      <c r="A13" s="53" t="s">
        <v>158</v>
      </c>
      <c r="B13" s="73">
        <v>103780</v>
      </c>
      <c r="C13" s="46">
        <v>-0.14404011744911094</v>
      </c>
      <c r="D13" s="65">
        <v>-0.1478960395539114</v>
      </c>
      <c r="E13" s="74">
        <v>-18012.650682752006</v>
      </c>
    </row>
    <row r="14" spans="1:5" s="54" customFormat="1" ht="18" customHeight="1" x14ac:dyDescent="0.25">
      <c r="A14" s="53" t="s">
        <v>159</v>
      </c>
      <c r="B14" s="73">
        <v>124601.128013391</v>
      </c>
      <c r="C14" s="46">
        <v>7.5454281899198783E-3</v>
      </c>
      <c r="D14" s="65">
        <v>-0.10642389904791516</v>
      </c>
      <c r="E14" s="74">
        <v>-14839.852872995005</v>
      </c>
    </row>
    <row r="15" spans="1:5" s="54" customFormat="1" ht="18" customHeight="1" x14ac:dyDescent="0.25">
      <c r="A15" s="53" t="s">
        <v>160</v>
      </c>
      <c r="B15" s="73">
        <v>127992.57414529299</v>
      </c>
      <c r="C15" s="46">
        <v>1.2359203870078384E-2</v>
      </c>
      <c r="D15" s="65">
        <v>-8.4529471089175301E-2</v>
      </c>
      <c r="E15" s="74">
        <v>-11818.12440070101</v>
      </c>
    </row>
    <row r="16" spans="1:5" s="54" customFormat="1" ht="18" customHeight="1" x14ac:dyDescent="0.25">
      <c r="A16" s="53" t="s">
        <v>161</v>
      </c>
      <c r="B16" s="73">
        <v>126154.241776091</v>
      </c>
      <c r="C16" s="46">
        <v>4.7557788337258211E-2</v>
      </c>
      <c r="D16" s="65">
        <v>-6.6352629337607105E-2</v>
      </c>
      <c r="E16" s="74">
        <v>-8965.5537057820038</v>
      </c>
    </row>
    <row r="17" spans="1:5" s="54" customFormat="1" ht="18" customHeight="1" x14ac:dyDescent="0.25">
      <c r="A17" s="53" t="s">
        <v>169</v>
      </c>
      <c r="B17" s="73">
        <v>110496.25479391</v>
      </c>
      <c r="C17" s="46">
        <v>6.4716272826267129E-2</v>
      </c>
      <c r="D17" s="65">
        <v>-0.13817054132760676</v>
      </c>
      <c r="E17" s="74">
        <v>-17715.021441789999</v>
      </c>
    </row>
    <row r="18" spans="1:5" s="54" customFormat="1" ht="18" customHeight="1" x14ac:dyDescent="0.25">
      <c r="A18" s="53" t="s">
        <v>170</v>
      </c>
      <c r="B18" s="73">
        <v>127036.77612063001</v>
      </c>
      <c r="C18" s="46">
        <v>1.9547560652719342E-2</v>
      </c>
      <c r="D18" s="65">
        <v>-0.12053525138092736</v>
      </c>
      <c r="E18" s="74">
        <v>-17411.055722660996</v>
      </c>
    </row>
    <row r="19" spans="1:5" s="54" customFormat="1" ht="18" customHeight="1" x14ac:dyDescent="0.25">
      <c r="A19" s="53" t="s">
        <v>171</v>
      </c>
      <c r="B19" s="73">
        <v>128136.923550229</v>
      </c>
      <c r="C19" s="46">
        <v>1.1277951545232145E-3</v>
      </c>
      <c r="D19" s="65">
        <v>-0.10773395119456763</v>
      </c>
      <c r="E19" s="74">
        <v>-15471.503243303014</v>
      </c>
    </row>
    <row r="20" spans="1:5" s="54" customFormat="1" ht="18" customHeight="1" x14ac:dyDescent="0.25">
      <c r="A20" s="53" t="s">
        <v>172</v>
      </c>
      <c r="B20" s="73">
        <v>124795.3083229</v>
      </c>
      <c r="C20" s="46">
        <v>-1.0771999689102363E-2</v>
      </c>
      <c r="D20" s="65">
        <v>-0.10010233240885757</v>
      </c>
      <c r="E20" s="74">
        <v>-13881.913340484985</v>
      </c>
    </row>
    <row r="21" spans="1:5" s="54" customFormat="1" ht="18" customHeight="1" x14ac:dyDescent="0.25">
      <c r="A21" s="53" t="s">
        <v>248</v>
      </c>
      <c r="B21" s="73">
        <v>113689.019299102</v>
      </c>
      <c r="C21" s="46">
        <v>2.889477576544941E-2</v>
      </c>
      <c r="D21" s="65">
        <v>-0.14078431201473429</v>
      </c>
      <c r="E21" s="74">
        <v>-18628.186833022992</v>
      </c>
    </row>
    <row r="22" spans="1:5" s="54" customFormat="1" ht="18" customHeight="1" x14ac:dyDescent="0.25">
      <c r="A22" s="53" t="s">
        <v>249</v>
      </c>
      <c r="B22" s="73">
        <v>129666.42957383901</v>
      </c>
      <c r="C22" s="46">
        <v>2.0699938502154458E-2</v>
      </c>
      <c r="D22" s="65">
        <v>-0.1336205655904491</v>
      </c>
      <c r="E22" s="74">
        <v>-19998.283626802004</v>
      </c>
    </row>
    <row r="23" spans="1:5" s="54" customFormat="1" ht="18" customHeight="1" x14ac:dyDescent="0.25">
      <c r="A23" s="53" t="s">
        <v>250</v>
      </c>
      <c r="B23" s="73">
        <v>129739.742691587</v>
      </c>
      <c r="C23" s="46">
        <v>1.250864385494399E-2</v>
      </c>
      <c r="D23" s="65">
        <v>-0.12878234744585548</v>
      </c>
      <c r="E23" s="74">
        <v>-19177.973003486011</v>
      </c>
    </row>
    <row r="24" spans="1:5" s="54" customFormat="1" ht="18" customHeight="1" x14ac:dyDescent="0.25">
      <c r="A24" s="53" t="s">
        <v>251</v>
      </c>
      <c r="B24" s="73">
        <v>125268.05387817801</v>
      </c>
      <c r="C24" s="46">
        <v>3.7881676934103936E-3</v>
      </c>
      <c r="D24" s="65">
        <v>-0.12578610004488255</v>
      </c>
      <c r="E24" s="74">
        <v>-18024.170009602007</v>
      </c>
    </row>
    <row r="25" spans="1:5" ht="21.75" customHeight="1" x14ac:dyDescent="0.3">
      <c r="A25" s="25" t="s">
        <v>4</v>
      </c>
      <c r="B25" s="19"/>
      <c r="C25" s="19"/>
      <c r="D25" s="19"/>
    </row>
    <row r="26" spans="1:5" ht="21.75" customHeight="1" x14ac:dyDescent="0.3">
      <c r="A26" s="26" t="s">
        <v>64</v>
      </c>
    </row>
    <row r="27" spans="1:5" ht="21.75" customHeight="1" x14ac:dyDescent="0.3">
      <c r="A27" s="26"/>
      <c r="B27" s="3"/>
      <c r="C27" s="3"/>
    </row>
    <row r="28" spans="1:5" ht="21.75" customHeight="1" x14ac:dyDescent="0.3">
      <c r="A28" s="3"/>
      <c r="B28" s="19"/>
      <c r="C28" s="19"/>
      <c r="D28" s="19"/>
    </row>
    <row r="29" spans="1:5" ht="21.75" customHeight="1" x14ac:dyDescent="0.3">
      <c r="A29" s="136"/>
    </row>
    <row r="30" spans="1:5" ht="21.75" customHeight="1" x14ac:dyDescent="0.3">
      <c r="A30" s="222" t="str">
        <f>Headings!F25</f>
        <v>Page 25</v>
      </c>
      <c r="B30" s="210"/>
      <c r="C30" s="210"/>
      <c r="D30" s="210"/>
      <c r="E30" s="217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26" customWidth="1"/>
    <col min="2" max="2" width="20.75" style="126" customWidth="1"/>
    <col min="3" max="3" width="10.75" style="126" customWidth="1"/>
    <col min="4" max="5" width="17.75" style="127" customWidth="1"/>
    <col min="6" max="16384" width="10.75" style="127"/>
  </cols>
  <sheetData>
    <row r="1" spans="1:5" ht="23.25" x14ac:dyDescent="0.3">
      <c r="A1" s="216" t="str">
        <f>Headings!E26</f>
        <v>March 2018 Gambling Tax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  <c r="E4" s="36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>
        <v>3791148.31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3096005.4100000006</v>
      </c>
      <c r="C6" s="46">
        <v>-0.18335945817957189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3123193.0600000005</v>
      </c>
      <c r="C7" s="46">
        <v>8.7815253526963843E-3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2405747.1</v>
      </c>
      <c r="C8" s="46">
        <v>-0.22971553349955265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1826238.15</v>
      </c>
      <c r="C9" s="46">
        <v>-0.24088523269964668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2102641.6899999995</v>
      </c>
      <c r="C10" s="47">
        <v>0.15135131198524121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2521819.6599999997</v>
      </c>
      <c r="C11" s="46">
        <v>0.19935777550382361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2437669.41</v>
      </c>
      <c r="C12" s="46">
        <v>-3.3368861118324156E-2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2609974.0699999998</v>
      </c>
      <c r="C13" s="46">
        <v>7.0684178622892002E-2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2017</v>
      </c>
      <c r="B14" s="50">
        <v>2728487.9099999992</v>
      </c>
      <c r="C14" s="51">
        <v>4.5408052655480757E-2</v>
      </c>
      <c r="D14" s="56">
        <v>-1.4546136027446144E-2</v>
      </c>
      <c r="E14" s="85">
        <v>-40274.798992728349</v>
      </c>
    </row>
    <row r="15" spans="1:5" s="54" customFormat="1" ht="18" customHeight="1" thickTop="1" x14ac:dyDescent="0.25">
      <c r="A15" s="44">
        <v>2018</v>
      </c>
      <c r="B15" s="45">
        <v>2668334.0756423953</v>
      </c>
      <c r="C15" s="46">
        <v>-2.2046582701406914E-2</v>
      </c>
      <c r="D15" s="47">
        <v>2.5878822809698887E-2</v>
      </c>
      <c r="E15" s="48">
        <v>67311.404822166543</v>
      </c>
    </row>
    <row r="16" spans="1:5" s="54" customFormat="1" ht="18" customHeight="1" x14ac:dyDescent="0.25">
      <c r="A16" s="44">
        <v>2019</v>
      </c>
      <c r="B16" s="45">
        <v>2732478.3821961</v>
      </c>
      <c r="C16" s="46">
        <v>2.403908383857889E-2</v>
      </c>
      <c r="D16" s="47">
        <v>3.3885830599938105E-2</v>
      </c>
      <c r="E16" s="48">
        <v>89557.567031710874</v>
      </c>
    </row>
    <row r="17" spans="1:5" s="54" customFormat="1" ht="18" customHeight="1" x14ac:dyDescent="0.25">
      <c r="A17" s="44">
        <v>2020</v>
      </c>
      <c r="B17" s="45">
        <v>2778027.1417369819</v>
      </c>
      <c r="C17" s="46">
        <v>1.6669394289690276E-2</v>
      </c>
      <c r="D17" s="47">
        <v>0.25658498504193084</v>
      </c>
      <c r="E17" s="48">
        <v>567251.76656863838</v>
      </c>
    </row>
    <row r="18" spans="1:5" s="54" customFormat="1" ht="18" customHeight="1" x14ac:dyDescent="0.25">
      <c r="A18" s="44">
        <v>2021</v>
      </c>
      <c r="B18" s="45">
        <v>2446096.5993888616</v>
      </c>
      <c r="C18" s="46">
        <v>-0.11948426901998455</v>
      </c>
      <c r="D18" s="47">
        <v>12.932285835038638</v>
      </c>
      <c r="E18" s="48">
        <v>2270526.2279256866</v>
      </c>
    </row>
    <row r="19" spans="1:5" s="54" customFormat="1" ht="18" customHeight="1" x14ac:dyDescent="0.25">
      <c r="A19" s="44">
        <v>2022</v>
      </c>
      <c r="B19" s="45">
        <v>2496856.3622566964</v>
      </c>
      <c r="C19" s="46">
        <v>2.0751332093964292E-2</v>
      </c>
      <c r="D19" s="47">
        <v>13.351782338170956</v>
      </c>
      <c r="E19" s="48">
        <v>2322881.0117794327</v>
      </c>
    </row>
    <row r="20" spans="1:5" s="54" customFormat="1" ht="18" customHeight="1" x14ac:dyDescent="0.25">
      <c r="A20" s="44">
        <v>2023</v>
      </c>
      <c r="B20" s="45">
        <v>204684.35093527223</v>
      </c>
      <c r="C20" s="46">
        <v>-0.9180231774525166</v>
      </c>
      <c r="D20" s="47">
        <v>0.18735911228421354</v>
      </c>
      <c r="E20" s="48">
        <v>32298.129431059177</v>
      </c>
    </row>
    <row r="21" spans="1:5" s="54" customFormat="1" ht="18" customHeight="1" x14ac:dyDescent="0.25">
      <c r="A21" s="44">
        <v>2024</v>
      </c>
      <c r="B21" s="45">
        <v>203472.45142604664</v>
      </c>
      <c r="C21" s="46">
        <v>-5.9208215170726275E-3</v>
      </c>
      <c r="D21" s="47">
        <v>0.19378287362525581</v>
      </c>
      <c r="E21" s="48">
        <v>33029.018267933396</v>
      </c>
    </row>
    <row r="22" spans="1:5" s="54" customFormat="1" ht="18" customHeight="1" x14ac:dyDescent="0.25">
      <c r="A22" s="44">
        <v>2025</v>
      </c>
      <c r="B22" s="45">
        <v>202372.1675540398</v>
      </c>
      <c r="C22" s="46">
        <v>-5.407532392200709E-3</v>
      </c>
      <c r="D22" s="47">
        <v>0.20619180307724649</v>
      </c>
      <c r="E22" s="48">
        <v>34594.400338455802</v>
      </c>
    </row>
    <row r="23" spans="1:5" s="54" customFormat="1" ht="18" customHeight="1" x14ac:dyDescent="0.25">
      <c r="A23" s="44">
        <v>2026</v>
      </c>
      <c r="B23" s="45">
        <v>200629.18570844736</v>
      </c>
      <c r="C23" s="46">
        <v>-8.6127547412220284E-3</v>
      </c>
      <c r="D23" s="47">
        <v>0.21334906405618415</v>
      </c>
      <c r="E23" s="48">
        <v>35277.604987108265</v>
      </c>
    </row>
    <row r="24" spans="1:5" s="54" customFormat="1" ht="18" customHeight="1" x14ac:dyDescent="0.25">
      <c r="A24" s="44">
        <v>2027</v>
      </c>
      <c r="B24" s="45">
        <v>198902.03955355909</v>
      </c>
      <c r="C24" s="46">
        <v>-8.608648581159728E-3</v>
      </c>
      <c r="D24" s="83" t="s">
        <v>236</v>
      </c>
      <c r="E24" s="84" t="s">
        <v>236</v>
      </c>
    </row>
    <row r="25" spans="1:5" ht="21.75" customHeight="1" x14ac:dyDescent="0.3">
      <c r="A25" s="25" t="s">
        <v>4</v>
      </c>
      <c r="B25" s="3"/>
      <c r="C25" s="3"/>
    </row>
    <row r="26" spans="1:5" s="29" customFormat="1" ht="21.75" customHeight="1" x14ac:dyDescent="0.25">
      <c r="A26" s="26" t="s">
        <v>132</v>
      </c>
      <c r="B26" s="30"/>
      <c r="C26" s="30"/>
    </row>
    <row r="27" spans="1:5" ht="21.75" customHeight="1" x14ac:dyDescent="0.3">
      <c r="A27" s="30" t="s">
        <v>246</v>
      </c>
      <c r="B27" s="3"/>
      <c r="C27" s="3"/>
    </row>
    <row r="28" spans="1:5" ht="21.75" customHeight="1" x14ac:dyDescent="0.3">
      <c r="A28" s="140"/>
      <c r="B28" s="3"/>
      <c r="C28" s="3"/>
    </row>
    <row r="29" spans="1:5" ht="21.75" customHeight="1" x14ac:dyDescent="0.3">
      <c r="A29" s="138"/>
    </row>
    <row r="30" spans="1:5" ht="21.75" customHeight="1" x14ac:dyDescent="0.3">
      <c r="A30" s="209" t="str">
        <f>Headings!F26</f>
        <v>Page 26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28" customWidth="1"/>
    <col min="5" max="5" width="17.75" style="19" customWidth="1"/>
    <col min="6" max="16384" width="10.75" style="19"/>
  </cols>
  <sheetData>
    <row r="1" spans="1:5" ht="23.25" x14ac:dyDescent="0.3">
      <c r="A1" s="216" t="str">
        <f>Headings!E27</f>
        <v>March 2018 E-911 Tax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ht="66" customHeight="1" x14ac:dyDescent="0.3">
      <c r="A4" s="21" t="s">
        <v>85</v>
      </c>
      <c r="B4" s="32" t="s">
        <v>90</v>
      </c>
      <c r="C4" s="32" t="s">
        <v>6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5" s="54" customFormat="1" ht="18" customHeight="1" x14ac:dyDescent="0.25">
      <c r="A5" s="60" t="s">
        <v>21</v>
      </c>
      <c r="B5" s="40">
        <v>5841575</v>
      </c>
      <c r="C5" s="41">
        <v>1.7547969938171093E-2</v>
      </c>
      <c r="D5" s="119">
        <v>0</v>
      </c>
      <c r="E5" s="89">
        <v>0</v>
      </c>
    </row>
    <row r="6" spans="1:5" s="54" customFormat="1" ht="18" customHeight="1" x14ac:dyDescent="0.25">
      <c r="A6" s="53" t="s">
        <v>125</v>
      </c>
      <c r="B6" s="45">
        <v>5763447</v>
      </c>
      <c r="C6" s="46">
        <v>8.8176744171393207E-3</v>
      </c>
      <c r="D6" s="104">
        <v>0</v>
      </c>
      <c r="E6" s="80">
        <v>0</v>
      </c>
    </row>
    <row r="7" spans="1:5" s="54" customFormat="1" ht="18" customHeight="1" x14ac:dyDescent="0.25">
      <c r="A7" s="53" t="s">
        <v>126</v>
      </c>
      <c r="B7" s="45">
        <v>5839368</v>
      </c>
      <c r="C7" s="46">
        <v>6.7257940719500642E-3</v>
      </c>
      <c r="D7" s="104">
        <v>0</v>
      </c>
      <c r="E7" s="80">
        <v>0</v>
      </c>
    </row>
    <row r="8" spans="1:5" s="54" customFormat="1" ht="18" customHeight="1" x14ac:dyDescent="0.25">
      <c r="A8" s="53" t="s">
        <v>20</v>
      </c>
      <c r="B8" s="45">
        <v>5813721</v>
      </c>
      <c r="C8" s="46">
        <v>5.9429272453526139E-4</v>
      </c>
      <c r="D8" s="104">
        <v>0</v>
      </c>
      <c r="E8" s="80">
        <v>0</v>
      </c>
    </row>
    <row r="9" spans="1:5" s="54" customFormat="1" ht="18" customHeight="1" x14ac:dyDescent="0.25">
      <c r="A9" s="53" t="s">
        <v>148</v>
      </c>
      <c r="B9" s="45">
        <v>6310779</v>
      </c>
      <c r="C9" s="46">
        <v>8.0321488639621963E-2</v>
      </c>
      <c r="D9" s="104">
        <v>0</v>
      </c>
      <c r="E9" s="80">
        <v>0</v>
      </c>
    </row>
    <row r="10" spans="1:5" s="54" customFormat="1" ht="18" customHeight="1" x14ac:dyDescent="0.25">
      <c r="A10" s="53" t="s">
        <v>149</v>
      </c>
      <c r="B10" s="45">
        <v>5978763</v>
      </c>
      <c r="C10" s="46">
        <v>3.7358893037447993E-2</v>
      </c>
      <c r="D10" s="104">
        <v>0</v>
      </c>
      <c r="E10" s="80">
        <v>0</v>
      </c>
    </row>
    <row r="11" spans="1:5" s="54" customFormat="1" ht="18" customHeight="1" x14ac:dyDescent="0.25">
      <c r="A11" s="53" t="s">
        <v>150</v>
      </c>
      <c r="B11" s="45">
        <v>5989222</v>
      </c>
      <c r="C11" s="46">
        <v>2.5662708704092596E-2</v>
      </c>
      <c r="D11" s="104">
        <v>2.9213026429677713E-2</v>
      </c>
      <c r="E11" s="80">
        <v>169997.16879425012</v>
      </c>
    </row>
    <row r="12" spans="1:5" s="54" customFormat="1" ht="18" customHeight="1" thickBot="1" x14ac:dyDescent="0.3">
      <c r="A12" s="70" t="s">
        <v>151</v>
      </c>
      <c r="B12" s="50">
        <v>5935388</v>
      </c>
      <c r="C12" s="51">
        <v>2.0927560851303317E-2</v>
      </c>
      <c r="D12" s="175">
        <v>1.6920109783523207E-2</v>
      </c>
      <c r="E12" s="176">
        <v>98756.446648679674</v>
      </c>
    </row>
    <row r="13" spans="1:5" s="54" customFormat="1" ht="18" customHeight="1" thickTop="1" x14ac:dyDescent="0.25">
      <c r="A13" s="53" t="s">
        <v>158</v>
      </c>
      <c r="B13" s="45">
        <v>5966523.5014120201</v>
      </c>
      <c r="C13" s="46">
        <v>-5.4550396803307422E-2</v>
      </c>
      <c r="D13" s="104">
        <v>2.1747866933551352E-2</v>
      </c>
      <c r="E13" s="80">
        <v>126997.24008629005</v>
      </c>
    </row>
    <row r="14" spans="1:5" s="54" customFormat="1" ht="18" customHeight="1" x14ac:dyDescent="0.25">
      <c r="A14" s="53" t="s">
        <v>159</v>
      </c>
      <c r="B14" s="45">
        <v>5941605.1396515397</v>
      </c>
      <c r="C14" s="46">
        <v>-6.214974627437142E-3</v>
      </c>
      <c r="D14" s="104">
        <v>2.0526373068149084E-2</v>
      </c>
      <c r="E14" s="80">
        <v>119506.56733490992</v>
      </c>
    </row>
    <row r="15" spans="1:5" s="54" customFormat="1" ht="18" customHeight="1" x14ac:dyDescent="0.25">
      <c r="A15" s="53" t="s">
        <v>160</v>
      </c>
      <c r="B15" s="45">
        <v>5921520.1152189197</v>
      </c>
      <c r="C15" s="46">
        <v>-1.1303953131321598E-2</v>
      </c>
      <c r="D15" s="104">
        <v>1.9843455076406835E-2</v>
      </c>
      <c r="E15" s="80">
        <v>115217.11278872937</v>
      </c>
    </row>
    <row r="16" spans="1:5" s="54" customFormat="1" ht="18" customHeight="1" x14ac:dyDescent="0.25">
      <c r="A16" s="53" t="s">
        <v>161</v>
      </c>
      <c r="B16" s="45">
        <v>5905429.8428577799</v>
      </c>
      <c r="C16" s="46">
        <v>-5.0473797403337572E-3</v>
      </c>
      <c r="D16" s="104">
        <v>1.9410225759977751E-2</v>
      </c>
      <c r="E16" s="80">
        <v>112443.17897059023</v>
      </c>
    </row>
    <row r="17" spans="1:5" s="54" customFormat="1" ht="18" customHeight="1" x14ac:dyDescent="0.25">
      <c r="A17" s="53" t="s">
        <v>169</v>
      </c>
      <c r="B17" s="45">
        <v>5916652.3807742596</v>
      </c>
      <c r="C17" s="46">
        <v>-8.3584889301044907E-3</v>
      </c>
      <c r="D17" s="104">
        <v>2.1680763140675019E-2</v>
      </c>
      <c r="E17" s="80">
        <v>125555.40192314982</v>
      </c>
    </row>
    <row r="18" spans="1:5" s="54" customFormat="1" ht="18" customHeight="1" x14ac:dyDescent="0.25">
      <c r="A18" s="53" t="s">
        <v>170</v>
      </c>
      <c r="B18" s="45">
        <v>5899471.8231480103</v>
      </c>
      <c r="C18" s="46">
        <v>-7.0912346938626358E-3</v>
      </c>
      <c r="D18" s="104">
        <v>2.1383470976068741E-2</v>
      </c>
      <c r="E18" s="80">
        <v>123510.10965927038</v>
      </c>
    </row>
    <row r="19" spans="1:5" s="54" customFormat="1" ht="18" customHeight="1" x14ac:dyDescent="0.25">
      <c r="A19" s="53" t="s">
        <v>171</v>
      </c>
      <c r="B19" s="45">
        <v>5883160.4573215703</v>
      </c>
      <c r="C19" s="46">
        <v>-6.4780085435767187E-3</v>
      </c>
      <c r="D19" s="104">
        <v>2.1138786338337434E-2</v>
      </c>
      <c r="E19" s="80">
        <v>121788.41266761068</v>
      </c>
    </row>
    <row r="20" spans="1:5" s="54" customFormat="1" ht="18" customHeight="1" x14ac:dyDescent="0.25">
      <c r="A20" s="53" t="s">
        <v>172</v>
      </c>
      <c r="B20" s="45">
        <v>5867505.3904245105</v>
      </c>
      <c r="C20" s="46">
        <v>-6.4219630818468376E-3</v>
      </c>
      <c r="D20" s="104">
        <v>2.0927952571280439E-2</v>
      </c>
      <c r="E20" s="80">
        <v>120277.70834687073</v>
      </c>
    </row>
    <row r="21" spans="1:5" s="54" customFormat="1" ht="18" customHeight="1" x14ac:dyDescent="0.25">
      <c r="A21" s="53" t="s">
        <v>248</v>
      </c>
      <c r="B21" s="45">
        <v>5877566.3982014097</v>
      </c>
      <c r="C21" s="46">
        <v>-6.6060975121433607E-3</v>
      </c>
      <c r="D21" s="104">
        <v>1.9166123094556786E-2</v>
      </c>
      <c r="E21" s="80">
        <v>110531.69697429985</v>
      </c>
    </row>
    <row r="22" spans="1:5" s="54" customFormat="1" ht="18" customHeight="1" x14ac:dyDescent="0.25">
      <c r="A22" s="53" t="s">
        <v>249</v>
      </c>
      <c r="B22" s="45">
        <v>5864132.5348189101</v>
      </c>
      <c r="C22" s="46">
        <v>-5.9902461421101894E-3</v>
      </c>
      <c r="D22" s="104">
        <v>1.8946379749414266E-2</v>
      </c>
      <c r="E22" s="80">
        <v>109038.20270983968</v>
      </c>
    </row>
    <row r="23" spans="1:5" s="54" customFormat="1" ht="18" customHeight="1" x14ac:dyDescent="0.25">
      <c r="A23" s="53" t="s">
        <v>250</v>
      </c>
      <c r="B23" s="45">
        <v>5851290.1284910198</v>
      </c>
      <c r="C23" s="46">
        <v>-5.4172122385151011E-3</v>
      </c>
      <c r="D23" s="104">
        <v>1.8736840549806066E-2</v>
      </c>
      <c r="E23" s="80">
        <v>107618.26389729977</v>
      </c>
    </row>
    <row r="24" spans="1:5" s="54" customFormat="1" ht="18" customHeight="1" x14ac:dyDescent="0.25">
      <c r="A24" s="53" t="s">
        <v>251</v>
      </c>
      <c r="B24" s="45">
        <v>5838964.4348432198</v>
      </c>
      <c r="C24" s="46">
        <v>-4.8642401978646888E-3</v>
      </c>
      <c r="D24" s="104">
        <v>1.8533592316490211E-2</v>
      </c>
      <c r="E24" s="80">
        <v>106247.83237610012</v>
      </c>
    </row>
    <row r="25" spans="1:5" ht="21.75" customHeight="1" x14ac:dyDescent="0.3">
      <c r="A25" s="25" t="s">
        <v>4</v>
      </c>
      <c r="B25" s="19"/>
      <c r="C25" s="19"/>
      <c r="D25" s="19"/>
    </row>
    <row r="26" spans="1:5" ht="21.75" customHeight="1" x14ac:dyDescent="0.3">
      <c r="A26" s="55" t="s">
        <v>168</v>
      </c>
    </row>
    <row r="27" spans="1:5" ht="21.75" customHeight="1" x14ac:dyDescent="0.3">
      <c r="A27" s="30" t="s">
        <v>247</v>
      </c>
      <c r="B27" s="3"/>
      <c r="C27" s="3"/>
    </row>
    <row r="28" spans="1:5" ht="21.75" customHeight="1" x14ac:dyDescent="0.3">
      <c r="A28" s="30" t="s">
        <v>193</v>
      </c>
      <c r="B28" s="19"/>
      <c r="C28" s="19"/>
      <c r="D28" s="19"/>
    </row>
    <row r="29" spans="1:5" ht="21.75" customHeight="1" x14ac:dyDescent="0.3">
      <c r="A29" s="79" t="s">
        <v>194</v>
      </c>
    </row>
    <row r="30" spans="1:5" ht="21.75" customHeight="1" x14ac:dyDescent="0.3">
      <c r="A30" s="222" t="str">
        <f>Headings!F27</f>
        <v>Page 27</v>
      </c>
      <c r="B30" s="210"/>
      <c r="C30" s="210"/>
      <c r="D30" s="210"/>
      <c r="E30" s="217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106" customWidth="1"/>
    <col min="2" max="2" width="17.75" style="106" customWidth="1"/>
    <col min="3" max="3" width="10.75" style="106" customWidth="1"/>
    <col min="4" max="4" width="17.75" style="28" customWidth="1"/>
    <col min="5" max="5" width="17.75" style="107" customWidth="1"/>
    <col min="6" max="16384" width="10.75" style="107"/>
  </cols>
  <sheetData>
    <row r="1" spans="1:5" ht="23.25" customHeight="1" x14ac:dyDescent="0.3">
      <c r="A1" s="221" t="str">
        <f>Headings!E28</f>
        <v>March 2018 Penalties and Interest on Delinquent Property Taxes Forecast</v>
      </c>
      <c r="B1" s="224"/>
      <c r="C1" s="224"/>
      <c r="D1" s="224"/>
      <c r="E1" s="224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ht="66" customHeight="1" x14ac:dyDescent="0.3">
      <c r="A4" s="21" t="s">
        <v>85</v>
      </c>
      <c r="B4" s="32" t="s">
        <v>90</v>
      </c>
      <c r="C4" s="32" t="s">
        <v>6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5" s="54" customFormat="1" ht="18" customHeight="1" x14ac:dyDescent="0.25">
      <c r="A5" s="60" t="s">
        <v>21</v>
      </c>
      <c r="B5" s="40">
        <v>4753807.5199999902</v>
      </c>
      <c r="C5" s="41">
        <v>-0.11351001458439514</v>
      </c>
      <c r="D5" s="120">
        <v>0</v>
      </c>
      <c r="E5" s="121">
        <v>0</v>
      </c>
    </row>
    <row r="6" spans="1:5" s="54" customFormat="1" ht="18" customHeight="1" x14ac:dyDescent="0.25">
      <c r="A6" s="53" t="s">
        <v>125</v>
      </c>
      <c r="B6" s="45">
        <v>6771214.6099999901</v>
      </c>
      <c r="C6" s="46">
        <v>-8.9935256704892774E-2</v>
      </c>
      <c r="D6" s="108">
        <v>0</v>
      </c>
      <c r="E6" s="168">
        <v>0</v>
      </c>
    </row>
    <row r="7" spans="1:5" s="54" customFormat="1" ht="18" customHeight="1" x14ac:dyDescent="0.25">
      <c r="A7" s="53" t="s">
        <v>126</v>
      </c>
      <c r="B7" s="45">
        <v>2476507.27999999</v>
      </c>
      <c r="C7" s="46">
        <v>-3.443383249689258E-2</v>
      </c>
      <c r="D7" s="108">
        <v>0</v>
      </c>
      <c r="E7" s="168">
        <v>0</v>
      </c>
    </row>
    <row r="8" spans="1:5" s="54" customFormat="1" ht="18" customHeight="1" x14ac:dyDescent="0.25">
      <c r="A8" s="53" t="s">
        <v>20</v>
      </c>
      <c r="B8" s="45">
        <v>3561700</v>
      </c>
      <c r="C8" s="46">
        <v>-0.23701144643495597</v>
      </c>
      <c r="D8" s="108">
        <v>0</v>
      </c>
      <c r="E8" s="109">
        <v>0</v>
      </c>
    </row>
    <row r="9" spans="1:5" s="54" customFormat="1" ht="18" customHeight="1" x14ac:dyDescent="0.25">
      <c r="A9" s="53" t="s">
        <v>148</v>
      </c>
      <c r="B9" s="45">
        <v>4856544</v>
      </c>
      <c r="C9" s="46">
        <v>2.1611409289875816E-2</v>
      </c>
      <c r="D9" s="108">
        <v>0</v>
      </c>
      <c r="E9" s="109">
        <v>0</v>
      </c>
    </row>
    <row r="10" spans="1:5" s="54" customFormat="1" ht="18" customHeight="1" x14ac:dyDescent="0.25">
      <c r="A10" s="53" t="s">
        <v>149</v>
      </c>
      <c r="B10" s="45">
        <v>6896235.6599999899</v>
      </c>
      <c r="C10" s="46">
        <v>1.8463607668757653E-2</v>
      </c>
      <c r="D10" s="108">
        <v>0</v>
      </c>
      <c r="E10" s="109">
        <v>0</v>
      </c>
    </row>
    <row r="11" spans="1:5" s="54" customFormat="1" ht="18" customHeight="1" x14ac:dyDescent="0.25">
      <c r="A11" s="53" t="s">
        <v>150</v>
      </c>
      <c r="B11" s="45">
        <v>3076083.37</v>
      </c>
      <c r="C11" s="46">
        <v>0.2421055229040201</v>
      </c>
      <c r="D11" s="108">
        <v>0.24452048620324573</v>
      </c>
      <c r="E11" s="109">
        <v>604381.69525742996</v>
      </c>
    </row>
    <row r="12" spans="1:5" s="54" customFormat="1" ht="18" customHeight="1" thickBot="1" x14ac:dyDescent="0.3">
      <c r="A12" s="70" t="s">
        <v>151</v>
      </c>
      <c r="B12" s="50">
        <v>5010193.0599999996</v>
      </c>
      <c r="C12" s="51">
        <v>0.40668586910744864</v>
      </c>
      <c r="D12" s="177">
        <v>0.30066003515128625</v>
      </c>
      <c r="E12" s="178">
        <v>1158154.1531404997</v>
      </c>
    </row>
    <row r="13" spans="1:5" s="54" customFormat="1" ht="18" customHeight="1" thickTop="1" x14ac:dyDescent="0.25">
      <c r="A13" s="53" t="s">
        <v>158</v>
      </c>
      <c r="B13" s="45">
        <v>5089556.58</v>
      </c>
      <c r="C13" s="46">
        <v>4.7979093775326609E-2</v>
      </c>
      <c r="D13" s="108">
        <v>6.6740038711544436E-2</v>
      </c>
      <c r="E13" s="109">
        <v>318425.47466772981</v>
      </c>
    </row>
    <row r="14" spans="1:5" s="54" customFormat="1" ht="18" customHeight="1" x14ac:dyDescent="0.25">
      <c r="A14" s="53" t="s">
        <v>159</v>
      </c>
      <c r="B14" s="45">
        <v>6792001.69384427</v>
      </c>
      <c r="C14" s="46">
        <v>-1.5114617784932283E-2</v>
      </c>
      <c r="D14" s="108">
        <v>4.0725742441133583E-2</v>
      </c>
      <c r="E14" s="109">
        <v>265785.01939850952</v>
      </c>
    </row>
    <row r="15" spans="1:5" s="54" customFormat="1" ht="18" customHeight="1" x14ac:dyDescent="0.25">
      <c r="A15" s="53" t="s">
        <v>160</v>
      </c>
      <c r="B15" s="45">
        <v>2681618.3252705499</v>
      </c>
      <c r="C15" s="46">
        <v>-0.12823613578764947</v>
      </c>
      <c r="D15" s="108">
        <v>4.3148430439000629E-2</v>
      </c>
      <c r="E15" s="109">
        <v>110921.53177394997</v>
      </c>
    </row>
    <row r="16" spans="1:5" s="54" customFormat="1" ht="18" customHeight="1" x14ac:dyDescent="0.25">
      <c r="A16" s="53" t="s">
        <v>161</v>
      </c>
      <c r="B16" s="45">
        <v>4635409.19234493</v>
      </c>
      <c r="C16" s="46">
        <v>-7.4804276635014433E-2</v>
      </c>
      <c r="D16" s="108">
        <v>0.20196967920099351</v>
      </c>
      <c r="E16" s="109">
        <v>778898.27317905985</v>
      </c>
    </row>
    <row r="17" spans="1:5" s="54" customFormat="1" ht="18" customHeight="1" x14ac:dyDescent="0.25">
      <c r="A17" s="53" t="s">
        <v>169</v>
      </c>
      <c r="B17" s="45">
        <v>4916171.3798149396</v>
      </c>
      <c r="C17" s="46">
        <v>-3.4066857782149018E-2</v>
      </c>
      <c r="D17" s="108">
        <v>7.8658483552677572E-2</v>
      </c>
      <c r="E17" s="109">
        <v>358499.55432388932</v>
      </c>
    </row>
    <row r="18" spans="1:5" s="54" customFormat="1" ht="18" customHeight="1" x14ac:dyDescent="0.25">
      <c r="A18" s="53" t="s">
        <v>170</v>
      </c>
      <c r="B18" s="45">
        <v>6448489.0206359597</v>
      </c>
      <c r="C18" s="46">
        <v>-5.0576058236210808E-2</v>
      </c>
      <c r="D18" s="108">
        <v>3.9006461145571825E-2</v>
      </c>
      <c r="E18" s="109">
        <v>242089.67493209988</v>
      </c>
    </row>
    <row r="19" spans="1:5" s="54" customFormat="1" ht="18" customHeight="1" x14ac:dyDescent="0.25">
      <c r="A19" s="53" t="s">
        <v>171</v>
      </c>
      <c r="B19" s="45">
        <v>2736674.8776869401</v>
      </c>
      <c r="C19" s="46">
        <v>2.0531091952034508E-2</v>
      </c>
      <c r="D19" s="108">
        <v>6.130507820511566E-2</v>
      </c>
      <c r="E19" s="109">
        <v>158080.90514587006</v>
      </c>
    </row>
    <row r="20" spans="1:5" s="54" customFormat="1" ht="18" customHeight="1" x14ac:dyDescent="0.25">
      <c r="A20" s="53" t="s">
        <v>172</v>
      </c>
      <c r="B20" s="45">
        <v>4793487.3409941997</v>
      </c>
      <c r="C20" s="46">
        <v>3.4102307280730493E-2</v>
      </c>
      <c r="D20" s="108">
        <v>0.16380315448080962</v>
      </c>
      <c r="E20" s="109">
        <v>674674.53099399991</v>
      </c>
    </row>
    <row r="21" spans="1:5" s="54" customFormat="1" ht="18" customHeight="1" x14ac:dyDescent="0.25">
      <c r="A21" s="53" t="s">
        <v>248</v>
      </c>
      <c r="B21" s="45">
        <v>4836585.4506205302</v>
      </c>
      <c r="C21" s="46">
        <v>-1.6188599429461936E-2</v>
      </c>
      <c r="D21" s="108">
        <v>4.8114804018485335E-2</v>
      </c>
      <c r="E21" s="109">
        <v>222028.50315923989</v>
      </c>
    </row>
    <row r="22" spans="1:5" s="54" customFormat="1" ht="18" customHeight="1" x14ac:dyDescent="0.25">
      <c r="A22" s="53" t="s">
        <v>249</v>
      </c>
      <c r="B22" s="45">
        <v>6485113.8660460198</v>
      </c>
      <c r="C22" s="46">
        <v>5.6796011116488909E-3</v>
      </c>
      <c r="D22" s="108">
        <v>3.2993613348924367E-2</v>
      </c>
      <c r="E22" s="109">
        <v>207133.26457691938</v>
      </c>
    </row>
    <row r="23" spans="1:5" s="54" customFormat="1" ht="18" customHeight="1" x14ac:dyDescent="0.25">
      <c r="A23" s="53" t="s">
        <v>250</v>
      </c>
      <c r="B23" s="45">
        <v>2754907.6086195498</v>
      </c>
      <c r="C23" s="46">
        <v>6.6623664656944026E-3</v>
      </c>
      <c r="D23" s="108">
        <v>5.8022173197969096E-2</v>
      </c>
      <c r="E23" s="109">
        <v>151079.75093619991</v>
      </c>
    </row>
    <row r="24" spans="1:5" s="54" customFormat="1" ht="18" customHeight="1" x14ac:dyDescent="0.25">
      <c r="A24" s="53" t="s">
        <v>251</v>
      </c>
      <c r="B24" s="45">
        <v>4829895.5878672702</v>
      </c>
      <c r="C24" s="46">
        <v>7.5953568421271989E-3</v>
      </c>
      <c r="D24" s="108">
        <v>4.687463206829845E-2</v>
      </c>
      <c r="E24" s="109">
        <v>216262.36005192064</v>
      </c>
    </row>
    <row r="25" spans="1:5" ht="21.75" customHeight="1" x14ac:dyDescent="0.3">
      <c r="A25" s="25" t="s">
        <v>4</v>
      </c>
      <c r="B25" s="107"/>
      <c r="C25" s="107"/>
      <c r="D25" s="116"/>
    </row>
    <row r="26" spans="1:5" ht="21.75" customHeight="1" x14ac:dyDescent="0.3">
      <c r="A26" s="30" t="s">
        <v>222</v>
      </c>
    </row>
    <row r="27" spans="1:5" ht="21.75" customHeight="1" x14ac:dyDescent="0.3">
      <c r="A27" s="30"/>
      <c r="B27" s="3"/>
      <c r="C27" s="3"/>
    </row>
    <row r="28" spans="1:5" ht="21.75" customHeight="1" x14ac:dyDescent="0.3">
      <c r="A28" s="30"/>
      <c r="B28" s="107"/>
      <c r="C28" s="107"/>
      <c r="D28" s="107"/>
    </row>
    <row r="29" spans="1:5" ht="21.75" customHeight="1" x14ac:dyDescent="0.3">
      <c r="A29" s="136"/>
    </row>
    <row r="30" spans="1:5" ht="21.75" customHeight="1" x14ac:dyDescent="0.3">
      <c r="A30" s="222" t="str">
        <f>Headings!F28</f>
        <v>Page 28</v>
      </c>
      <c r="B30" s="210"/>
      <c r="C30" s="210"/>
      <c r="D30" s="210"/>
      <c r="E30" s="217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Headings!E29</f>
        <v>March 2018 Current Expense Property Tax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s="22" customFormat="1" ht="66" customHeight="1" x14ac:dyDescent="0.3">
      <c r="A4" s="21" t="s">
        <v>118</v>
      </c>
      <c r="B4" s="32" t="s">
        <v>90</v>
      </c>
      <c r="C4" s="32" t="s">
        <v>35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 t="s">
        <v>88</v>
      </c>
      <c r="C5" s="41" t="s">
        <v>88</v>
      </c>
      <c r="D5" s="52" t="s">
        <v>88</v>
      </c>
      <c r="E5" s="43" t="s">
        <v>88</v>
      </c>
    </row>
    <row r="6" spans="1:5" s="54" customFormat="1" ht="18" customHeight="1" x14ac:dyDescent="0.25">
      <c r="A6" s="44">
        <v>2009</v>
      </c>
      <c r="B6" s="45">
        <v>268539194</v>
      </c>
      <c r="C6" s="46" t="s">
        <v>88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274290793</v>
      </c>
      <c r="C7" s="46">
        <v>2.1418098841839761E-2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278152152</v>
      </c>
      <c r="C8" s="46">
        <v>1.4077610691074049E-2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284318327</v>
      </c>
      <c r="C9" s="46">
        <v>2.2168352664767355E-2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313137887</v>
      </c>
      <c r="C10" s="47">
        <v>0.10136370843234466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76">
        <v>320290885</v>
      </c>
      <c r="C11" s="57">
        <v>2.2842965661322268E-2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76">
        <v>327660659</v>
      </c>
      <c r="C12" s="57">
        <v>2.3009627638950869E-2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76">
        <v>336385866</v>
      </c>
      <c r="C13" s="57">
        <v>2.6628790366926447E-2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76">
        <v>346643924</v>
      </c>
      <c r="C14" s="57">
        <v>3.0494913838026605E-2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75">
        <v>358276382</v>
      </c>
      <c r="C15" s="58">
        <v>3.3557368800152476E-2</v>
      </c>
      <c r="D15" s="56">
        <v>6.8772952235975904E-3</v>
      </c>
      <c r="E15" s="85">
        <v>2447142.7276639938</v>
      </c>
    </row>
    <row r="16" spans="1:5" s="54" customFormat="1" ht="18" customHeight="1" thickTop="1" x14ac:dyDescent="0.25">
      <c r="A16" s="44">
        <v>2019</v>
      </c>
      <c r="B16" s="76">
        <v>367408515.23494172</v>
      </c>
      <c r="C16" s="57">
        <v>2.5489074060544015E-2</v>
      </c>
      <c r="D16" s="47">
        <v>7.5548337709754332E-3</v>
      </c>
      <c r="E16" s="48">
        <v>2754897.4662274122</v>
      </c>
    </row>
    <row r="17" spans="1:5" s="54" customFormat="1" ht="18" customHeight="1" x14ac:dyDescent="0.25">
      <c r="A17" s="44">
        <v>2020</v>
      </c>
      <c r="B17" s="76">
        <v>376832581.96904892</v>
      </c>
      <c r="C17" s="57">
        <v>2.5650104293529763E-2</v>
      </c>
      <c r="D17" s="47">
        <v>1.0436745875796571E-2</v>
      </c>
      <c r="E17" s="48">
        <v>3892283.1258699298</v>
      </c>
    </row>
    <row r="18" spans="1:5" s="54" customFormat="1" ht="18" customHeight="1" x14ac:dyDescent="0.25">
      <c r="A18" s="44">
        <v>2021</v>
      </c>
      <c r="B18" s="76">
        <v>385529363.6991334</v>
      </c>
      <c r="C18" s="57">
        <v>2.3078635304414341E-2</v>
      </c>
      <c r="D18" s="47">
        <v>1.1590081301002364E-2</v>
      </c>
      <c r="E18" s="48">
        <v>4417121.867634356</v>
      </c>
    </row>
    <row r="19" spans="1:5" s="54" customFormat="1" ht="18" customHeight="1" x14ac:dyDescent="0.25">
      <c r="A19" s="44">
        <v>2022</v>
      </c>
      <c r="B19" s="76">
        <v>394184130.78969282</v>
      </c>
      <c r="C19" s="57">
        <v>2.2449047739236727E-2</v>
      </c>
      <c r="D19" s="47">
        <v>1.2471980023590179E-2</v>
      </c>
      <c r="E19" s="48">
        <v>4855696.455630064</v>
      </c>
    </row>
    <row r="20" spans="1:5" s="54" customFormat="1" ht="18" customHeight="1" x14ac:dyDescent="0.25">
      <c r="A20" s="44">
        <v>2023</v>
      </c>
      <c r="B20" s="76">
        <v>402936718.02847952</v>
      </c>
      <c r="C20" s="57">
        <v>2.2204311526321741E-2</v>
      </c>
      <c r="D20" s="47">
        <v>1.3448017769974729E-2</v>
      </c>
      <c r="E20" s="48">
        <v>5346796.3321353197</v>
      </c>
    </row>
    <row r="21" spans="1:5" s="54" customFormat="1" ht="18" customHeight="1" x14ac:dyDescent="0.25">
      <c r="A21" s="44">
        <v>2024</v>
      </c>
      <c r="B21" s="76">
        <v>412155084.28465492</v>
      </c>
      <c r="C21" s="57">
        <v>2.2877950416829052E-2</v>
      </c>
      <c r="D21" s="47">
        <v>1.5296550363700367E-2</v>
      </c>
      <c r="E21" s="48">
        <v>6209566.0643749237</v>
      </c>
    </row>
    <row r="22" spans="1:5" s="54" customFormat="1" ht="18" customHeight="1" x14ac:dyDescent="0.25">
      <c r="A22" s="44">
        <v>2025</v>
      </c>
      <c r="B22" s="76">
        <v>421629615.68045199</v>
      </c>
      <c r="C22" s="57">
        <v>2.2987782407782875E-2</v>
      </c>
      <c r="D22" s="47">
        <v>1.7375995035866065E-2</v>
      </c>
      <c r="E22" s="48">
        <v>7201107.6974343061</v>
      </c>
    </row>
    <row r="23" spans="1:5" s="54" customFormat="1" ht="18" customHeight="1" x14ac:dyDescent="0.25">
      <c r="A23" s="44">
        <v>2026</v>
      </c>
      <c r="B23" s="76">
        <v>431137094.7636621</v>
      </c>
      <c r="C23" s="57">
        <v>2.2549362591302691E-2</v>
      </c>
      <c r="D23" s="47">
        <v>1.9148031777943331E-2</v>
      </c>
      <c r="E23" s="48">
        <v>8100321.5762315392</v>
      </c>
    </row>
    <row r="24" spans="1:5" s="54" customFormat="1" ht="18" customHeight="1" x14ac:dyDescent="0.25">
      <c r="A24" s="44">
        <v>2027</v>
      </c>
      <c r="B24" s="76">
        <v>440726047.79341984</v>
      </c>
      <c r="C24" s="57">
        <v>2.2241076321707354E-2</v>
      </c>
      <c r="D24" s="83" t="s">
        <v>236</v>
      </c>
      <c r="E24" s="84" t="s">
        <v>236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128</v>
      </c>
      <c r="B26" s="3"/>
      <c r="C26" s="3"/>
    </row>
    <row r="27" spans="1:5" ht="21.75" customHeight="1" x14ac:dyDescent="0.3">
      <c r="A27" s="30" t="s">
        <v>214</v>
      </c>
      <c r="B27" s="3"/>
      <c r="C27" s="3"/>
    </row>
    <row r="28" spans="1:5" ht="21.75" customHeight="1" x14ac:dyDescent="0.3">
      <c r="A28" s="30" t="s">
        <v>202</v>
      </c>
      <c r="B28" s="3"/>
      <c r="C28" s="3"/>
    </row>
    <row r="29" spans="1:5" ht="21.75" customHeight="1" x14ac:dyDescent="0.3">
      <c r="A29" s="79" t="s">
        <v>167</v>
      </c>
      <c r="B29" s="19"/>
      <c r="C29" s="19"/>
    </row>
    <row r="30" spans="1:5" ht="21.75" customHeight="1" x14ac:dyDescent="0.3">
      <c r="A30" s="209" t="str">
        <f>Headings!F29</f>
        <v>Page 29</v>
      </c>
      <c r="B30" s="210"/>
      <c r="C30" s="210"/>
      <c r="D30" s="210"/>
      <c r="E30" s="217"/>
    </row>
    <row r="34" spans="1:2" ht="21.75" customHeight="1" x14ac:dyDescent="0.3">
      <c r="A34" s="30"/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6" ht="23.25" x14ac:dyDescent="0.3">
      <c r="A1" s="216" t="str">
        <f>Headings!E3</f>
        <v>March 2018 Unincorporated Assessed Value Forecast</v>
      </c>
      <c r="B1" s="217"/>
      <c r="C1" s="217"/>
      <c r="D1" s="217"/>
      <c r="E1" s="217"/>
    </row>
    <row r="2" spans="1:6" ht="21.75" customHeight="1" x14ac:dyDescent="0.3">
      <c r="A2" s="216" t="s">
        <v>94</v>
      </c>
      <c r="B2" s="217"/>
      <c r="C2" s="217"/>
      <c r="D2" s="217"/>
      <c r="E2" s="217"/>
    </row>
    <row r="4" spans="1:6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  <c r="E4" s="36" t="str">
        <f>Headings!F49</f>
        <v>$ Change from August 2017 Forecast</v>
      </c>
    </row>
    <row r="5" spans="1:6" ht="18" customHeight="1" x14ac:dyDescent="0.3">
      <c r="A5" s="39">
        <v>2008</v>
      </c>
      <c r="B5" s="40">
        <v>50369419770</v>
      </c>
      <c r="C5" s="82" t="s">
        <v>88</v>
      </c>
      <c r="D5" s="52">
        <v>0</v>
      </c>
      <c r="E5" s="43">
        <v>0</v>
      </c>
    </row>
    <row r="6" spans="1:6" ht="18" customHeight="1" x14ac:dyDescent="0.3">
      <c r="A6" s="44">
        <v>2009</v>
      </c>
      <c r="B6" s="45">
        <v>52536624390</v>
      </c>
      <c r="C6" s="46">
        <v>4.3026197837815694E-2</v>
      </c>
      <c r="D6" s="47">
        <v>0</v>
      </c>
      <c r="E6" s="48">
        <v>0</v>
      </c>
    </row>
    <row r="7" spans="1:6" ht="18" customHeight="1" x14ac:dyDescent="0.3">
      <c r="A7" s="44">
        <v>2010</v>
      </c>
      <c r="B7" s="45">
        <v>43743564380</v>
      </c>
      <c r="C7" s="46">
        <v>-0.16737009870915309</v>
      </c>
      <c r="D7" s="47">
        <v>0</v>
      </c>
      <c r="E7" s="48">
        <v>0</v>
      </c>
    </row>
    <row r="8" spans="1:6" ht="18" customHeight="1" x14ac:dyDescent="0.3">
      <c r="A8" s="44">
        <v>2011</v>
      </c>
      <c r="B8" s="45">
        <v>39449376049.999992</v>
      </c>
      <c r="C8" s="46">
        <v>-9.8167316515326175E-2</v>
      </c>
      <c r="D8" s="47">
        <v>0</v>
      </c>
      <c r="E8" s="48">
        <v>0</v>
      </c>
    </row>
    <row r="9" spans="1:6" ht="18" customHeight="1" x14ac:dyDescent="0.3">
      <c r="A9" s="44">
        <v>2012</v>
      </c>
      <c r="B9" s="45">
        <v>32758485327</v>
      </c>
      <c r="C9" s="46">
        <v>-0.16960701012151991</v>
      </c>
      <c r="D9" s="47">
        <v>0</v>
      </c>
      <c r="E9" s="48">
        <v>0</v>
      </c>
    </row>
    <row r="10" spans="1:6" ht="18" customHeight="1" x14ac:dyDescent="0.3">
      <c r="A10" s="53">
        <v>2013</v>
      </c>
      <c r="B10" s="45">
        <v>30016733777.777802</v>
      </c>
      <c r="C10" s="47">
        <v>-8.3695919449682465E-2</v>
      </c>
      <c r="D10" s="47">
        <v>0</v>
      </c>
      <c r="E10" s="48">
        <v>0</v>
      </c>
      <c r="F10" s="37"/>
    </row>
    <row r="11" spans="1:6" ht="18" customHeight="1" x14ac:dyDescent="0.3">
      <c r="A11" s="44">
        <v>2014</v>
      </c>
      <c r="B11" s="45">
        <v>31876016756</v>
      </c>
      <c r="C11" s="46">
        <v>6.1941548737014074E-2</v>
      </c>
      <c r="D11" s="47">
        <v>0</v>
      </c>
      <c r="E11" s="48">
        <v>0</v>
      </c>
    </row>
    <row r="12" spans="1:6" ht="18" customHeight="1" x14ac:dyDescent="0.3">
      <c r="A12" s="44">
        <v>2015</v>
      </c>
      <c r="B12" s="45">
        <v>36080918262</v>
      </c>
      <c r="C12" s="46">
        <v>0.13191427078819418</v>
      </c>
      <c r="D12" s="47">
        <v>0</v>
      </c>
      <c r="E12" s="48">
        <v>0</v>
      </c>
    </row>
    <row r="13" spans="1:6" ht="18" customHeight="1" x14ac:dyDescent="0.3">
      <c r="A13" s="44">
        <v>2016</v>
      </c>
      <c r="B13" s="45">
        <v>36633108444.444504</v>
      </c>
      <c r="C13" s="46">
        <v>1.5304216440246821E-2</v>
      </c>
      <c r="D13" s="47">
        <v>0</v>
      </c>
      <c r="E13" s="48">
        <v>0</v>
      </c>
    </row>
    <row r="14" spans="1:6" ht="18" customHeight="1" x14ac:dyDescent="0.3">
      <c r="A14" s="44">
        <v>2017</v>
      </c>
      <c r="B14" s="45">
        <v>39044967515</v>
      </c>
      <c r="C14" s="46">
        <v>6.5838231396966318E-2</v>
      </c>
      <c r="D14" s="47">
        <v>0</v>
      </c>
      <c r="E14" s="48">
        <v>0</v>
      </c>
    </row>
    <row r="15" spans="1:6" ht="18" customHeight="1" thickBot="1" x14ac:dyDescent="0.35">
      <c r="A15" s="49">
        <v>2018</v>
      </c>
      <c r="B15" s="50">
        <v>43501122097</v>
      </c>
      <c r="C15" s="51">
        <v>0.11412878190481446</v>
      </c>
      <c r="D15" s="56">
        <v>8.7966005995048224E-3</v>
      </c>
      <c r="E15" s="85">
        <v>379325224.22279358</v>
      </c>
    </row>
    <row r="16" spans="1:6" ht="18" customHeight="1" thickTop="1" x14ac:dyDescent="0.3">
      <c r="A16" s="44">
        <v>2019</v>
      </c>
      <c r="B16" s="45">
        <v>46775952663.059021</v>
      </c>
      <c r="C16" s="46">
        <v>7.5281519376827033E-2</v>
      </c>
      <c r="D16" s="47">
        <v>3.2982671766053073E-3</v>
      </c>
      <c r="E16" s="48">
        <v>153772406.84085846</v>
      </c>
    </row>
    <row r="17" spans="1:5" ht="18" customHeight="1" x14ac:dyDescent="0.3">
      <c r="A17" s="44">
        <v>2020</v>
      </c>
      <c r="B17" s="45">
        <v>49703754594.133202</v>
      </c>
      <c r="C17" s="46">
        <v>6.2592032110259765E-2</v>
      </c>
      <c r="D17" s="47">
        <v>6.6446574709400963E-2</v>
      </c>
      <c r="E17" s="48">
        <v>3096867973.7911377</v>
      </c>
    </row>
    <row r="18" spans="1:5" ht="18" customHeight="1" x14ac:dyDescent="0.3">
      <c r="A18" s="44">
        <v>2021</v>
      </c>
      <c r="B18" s="45">
        <v>50303679949.783241</v>
      </c>
      <c r="C18" s="46">
        <v>1.2070020877675391E-2</v>
      </c>
      <c r="D18" s="47">
        <v>0.15888715782577933</v>
      </c>
      <c r="E18" s="48">
        <v>6896796363.1539917</v>
      </c>
    </row>
    <row r="19" spans="1:5" ht="18" customHeight="1" x14ac:dyDescent="0.3">
      <c r="A19" s="44">
        <v>2022</v>
      </c>
      <c r="B19" s="45">
        <v>52499162903.162079</v>
      </c>
      <c r="C19" s="46">
        <v>4.3644579394003014E-2</v>
      </c>
      <c r="D19" s="47">
        <v>0.16383737638012974</v>
      </c>
      <c r="E19" s="48">
        <v>7390487096.1952744</v>
      </c>
    </row>
    <row r="20" spans="1:5" ht="18" customHeight="1" x14ac:dyDescent="0.3">
      <c r="A20" s="44">
        <v>2023</v>
      </c>
      <c r="B20" s="45">
        <v>49252747922.806831</v>
      </c>
      <c r="C20" s="46">
        <v>-6.1837461796171111E-2</v>
      </c>
      <c r="D20" s="47">
        <v>4.8449510755624869E-2</v>
      </c>
      <c r="E20" s="48">
        <v>2276000432.7822189</v>
      </c>
    </row>
    <row r="21" spans="1:5" ht="18" customHeight="1" x14ac:dyDescent="0.3">
      <c r="A21" s="44">
        <v>2024</v>
      </c>
      <c r="B21" s="45">
        <v>50939575778.967781</v>
      </c>
      <c r="C21" s="46">
        <v>3.4248400897442188E-2</v>
      </c>
      <c r="D21" s="47">
        <v>4.6348366135265495E-2</v>
      </c>
      <c r="E21" s="48">
        <v>2256386291.0199127</v>
      </c>
    </row>
    <row r="22" spans="1:5" ht="18" customHeight="1" x14ac:dyDescent="0.3">
      <c r="A22" s="44">
        <v>2025</v>
      </c>
      <c r="B22" s="45">
        <v>53200613033.304565</v>
      </c>
      <c r="C22" s="46">
        <v>4.4386652612649735E-2</v>
      </c>
      <c r="D22" s="47">
        <v>5.3520050706735933E-2</v>
      </c>
      <c r="E22" s="48">
        <v>2702653362.1850281</v>
      </c>
    </row>
    <row r="23" spans="1:5" s="157" customFormat="1" ht="18" customHeight="1" x14ac:dyDescent="0.3">
      <c r="A23" s="44">
        <v>2026</v>
      </c>
      <c r="B23" s="45">
        <v>54991231125.705841</v>
      </c>
      <c r="C23" s="46">
        <v>3.3657846974062489E-2</v>
      </c>
      <c r="D23" s="47">
        <v>5.1753167156647351E-2</v>
      </c>
      <c r="E23" s="48">
        <v>2705929932.4882431</v>
      </c>
    </row>
    <row r="24" spans="1:5" s="198" customFormat="1" ht="18" customHeight="1" x14ac:dyDescent="0.3">
      <c r="A24" s="44">
        <v>2027</v>
      </c>
      <c r="B24" s="45">
        <v>56714249225.322174</v>
      </c>
      <c r="C24" s="46">
        <v>3.13325972949694E-2</v>
      </c>
      <c r="D24" s="83" t="s">
        <v>236</v>
      </c>
      <c r="E24" s="84" t="s">
        <v>236</v>
      </c>
    </row>
    <row r="25" spans="1:5" s="116" customFormat="1" ht="21.75" customHeight="1" x14ac:dyDescent="0.3">
      <c r="A25" s="25" t="s">
        <v>4</v>
      </c>
      <c r="B25" s="113"/>
      <c r="C25" s="46"/>
      <c r="D25" s="46"/>
      <c r="E25" s="78"/>
    </row>
    <row r="26" spans="1:5" ht="21.75" customHeight="1" x14ac:dyDescent="0.3">
      <c r="A26" s="26" t="s">
        <v>162</v>
      </c>
      <c r="B26" s="3"/>
      <c r="C26" s="3"/>
    </row>
    <row r="27" spans="1:5" ht="21.75" customHeight="1" x14ac:dyDescent="0.3">
      <c r="A27" s="30" t="s">
        <v>204</v>
      </c>
      <c r="B27" s="3"/>
      <c r="C27" s="3"/>
    </row>
    <row r="28" spans="1:5" ht="21.75" customHeight="1" x14ac:dyDescent="0.3">
      <c r="A28" s="138"/>
      <c r="B28" s="3"/>
      <c r="C28" s="3"/>
    </row>
    <row r="29" spans="1:5" ht="21.75" customHeight="1" x14ac:dyDescent="0.3">
      <c r="A29" s="136"/>
      <c r="B29" s="3"/>
      <c r="C29" s="3"/>
    </row>
    <row r="30" spans="1:5" ht="21.75" customHeight="1" x14ac:dyDescent="0.3">
      <c r="A30" s="209" t="str">
        <f>Headings!F3</f>
        <v>Page 3</v>
      </c>
      <c r="B30" s="210"/>
      <c r="C30" s="210"/>
      <c r="D30" s="210"/>
      <c r="E30" s="217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Headings!E30</f>
        <v>March 2018 Dev. Disabilities &amp; Mental Health Property Tax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s="22" customFormat="1" ht="66" customHeight="1" x14ac:dyDescent="0.3">
      <c r="A4" s="21" t="s">
        <v>118</v>
      </c>
      <c r="B4" s="32" t="s">
        <v>90</v>
      </c>
      <c r="C4" s="32" t="s">
        <v>35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>
        <v>5328411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5509017</v>
      </c>
      <c r="C6" s="46">
        <v>3.3894907881542924E-2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5640234</v>
      </c>
      <c r="C7" s="46">
        <v>2.3818586873120884E-2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5737359</v>
      </c>
      <c r="C8" s="46">
        <v>1.7220030232788286E-2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5838960</v>
      </c>
      <c r="C9" s="46">
        <v>1.7708670487588396E-2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5944036</v>
      </c>
      <c r="C10" s="47">
        <v>1.7995670461863122E-2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6068166</v>
      </c>
      <c r="C11" s="46">
        <v>2.0883117127823647E-2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6196773</v>
      </c>
      <c r="C12" s="46">
        <v>2.1193718167894504E-2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6366874</v>
      </c>
      <c r="C13" s="46">
        <v>2.7449932408368127E-2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6554111</v>
      </c>
      <c r="C14" s="46">
        <v>2.9407995195130265E-2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6762538</v>
      </c>
      <c r="C15" s="51">
        <v>3.1800956681997006E-2</v>
      </c>
      <c r="D15" s="56">
        <v>4.2944622467766536E-3</v>
      </c>
      <c r="E15" s="85">
        <v>28917.279966297559</v>
      </c>
    </row>
    <row r="16" spans="1:5" s="54" customFormat="1" ht="18" customHeight="1" thickTop="1" x14ac:dyDescent="0.25">
      <c r="A16" s="44">
        <v>2019</v>
      </c>
      <c r="B16" s="45">
        <v>6955061.9972527409</v>
      </c>
      <c r="C16" s="46">
        <v>2.846919266889758E-2</v>
      </c>
      <c r="D16" s="47">
        <v>8.0850377038477195E-3</v>
      </c>
      <c r="E16" s="48">
        <v>55780.947417361662</v>
      </c>
    </row>
    <row r="17" spans="1:5" s="54" customFormat="1" ht="18" customHeight="1" x14ac:dyDescent="0.25">
      <c r="A17" s="44">
        <v>2020</v>
      </c>
      <c r="B17" s="45">
        <v>7132278.4744718773</v>
      </c>
      <c r="C17" s="46">
        <v>2.548021531499467E-2</v>
      </c>
      <c r="D17" s="47">
        <v>1.0904355522824316E-2</v>
      </c>
      <c r="E17" s="48">
        <v>76933.984652984887</v>
      </c>
    </row>
    <row r="18" spans="1:5" s="54" customFormat="1" ht="18" customHeight="1" x14ac:dyDescent="0.25">
      <c r="A18" s="44">
        <v>2021</v>
      </c>
      <c r="B18" s="45">
        <v>7295744.0596910976</v>
      </c>
      <c r="C18" s="46">
        <v>2.291912546660968E-2</v>
      </c>
      <c r="D18" s="47">
        <v>1.1991233734079287E-2</v>
      </c>
      <c r="E18" s="48">
        <v>86448.349914031103</v>
      </c>
    </row>
    <row r="19" spans="1:5" s="54" customFormat="1" ht="18" customHeight="1" x14ac:dyDescent="0.25">
      <c r="A19" s="44">
        <v>2022</v>
      </c>
      <c r="B19" s="45">
        <v>7458576.6795311244</v>
      </c>
      <c r="C19" s="46">
        <v>2.2318850347242236E-2</v>
      </c>
      <c r="D19" s="47">
        <v>1.2855705147929219E-2</v>
      </c>
      <c r="E19" s="48">
        <v>94668.235690363683</v>
      </c>
    </row>
    <row r="20" spans="1:5" s="54" customFormat="1" ht="18" customHeight="1" x14ac:dyDescent="0.25">
      <c r="A20" s="44">
        <v>2023</v>
      </c>
      <c r="B20" s="45">
        <v>7623312.667704355</v>
      </c>
      <c r="C20" s="46">
        <v>2.2086786159257743E-2</v>
      </c>
      <c r="D20" s="47">
        <v>1.3834838637624136E-2</v>
      </c>
      <c r="E20" s="48">
        <v>104028.0888192514</v>
      </c>
    </row>
    <row r="21" spans="1:5" s="54" customFormat="1" ht="18" customHeight="1" x14ac:dyDescent="0.25">
      <c r="A21" s="44">
        <v>2024</v>
      </c>
      <c r="B21" s="45">
        <v>7796891.3838180443</v>
      </c>
      <c r="C21" s="46">
        <v>2.2769460427491506E-2</v>
      </c>
      <c r="D21" s="47">
        <v>1.5684735428814101E-2</v>
      </c>
      <c r="E21" s="48">
        <v>120403.67867767159</v>
      </c>
    </row>
    <row r="22" spans="1:5" s="54" customFormat="1" ht="18" customHeight="1" x14ac:dyDescent="0.25">
      <c r="A22" s="44">
        <v>2025</v>
      </c>
      <c r="B22" s="45">
        <v>7975064.9356599003</v>
      </c>
      <c r="C22" s="46">
        <v>2.2851870453350687E-2</v>
      </c>
      <c r="D22" s="47">
        <v>1.774446234226823E-2</v>
      </c>
      <c r="E22" s="48">
        <v>139045.94391236268</v>
      </c>
    </row>
    <row r="23" spans="1:5" s="54" customFormat="1" ht="18" customHeight="1" x14ac:dyDescent="0.25">
      <c r="A23" s="44">
        <v>2026</v>
      </c>
      <c r="B23" s="45">
        <v>8154015.1907897964</v>
      </c>
      <c r="C23" s="46">
        <v>2.2438720759467845E-2</v>
      </c>
      <c r="D23" s="47">
        <v>1.9520204556063625E-2</v>
      </c>
      <c r="E23" s="48">
        <v>156120.53960889764</v>
      </c>
    </row>
    <row r="24" spans="1:5" s="54" customFormat="1" ht="18" customHeight="1" x14ac:dyDescent="0.25">
      <c r="A24" s="44">
        <v>2027</v>
      </c>
      <c r="B24" s="45">
        <v>8334491.4342854144</v>
      </c>
      <c r="C24" s="46">
        <v>2.2133420072539378E-2</v>
      </c>
      <c r="D24" s="83" t="s">
        <v>236</v>
      </c>
      <c r="E24" s="84" t="s">
        <v>236</v>
      </c>
    </row>
    <row r="25" spans="1:5" ht="21.75" customHeight="1" x14ac:dyDescent="0.3">
      <c r="A25" s="25" t="s">
        <v>4</v>
      </c>
      <c r="B25" s="3"/>
      <c r="C25" s="19"/>
    </row>
    <row r="26" spans="1:5" ht="21.75" customHeight="1" x14ac:dyDescent="0.3">
      <c r="A26" s="26" t="s">
        <v>128</v>
      </c>
      <c r="B26" s="3"/>
      <c r="C26" s="3"/>
    </row>
    <row r="27" spans="1:5" ht="21.75" customHeight="1" x14ac:dyDescent="0.3">
      <c r="A27" s="26"/>
      <c r="B27" s="3"/>
      <c r="C27" s="3"/>
    </row>
    <row r="28" spans="1:5" ht="21.75" customHeight="1" x14ac:dyDescent="0.3">
      <c r="A28" s="139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Headings!F30</f>
        <v>Page 30</v>
      </c>
      <c r="B30" s="210"/>
      <c r="C30" s="210"/>
      <c r="D30" s="210"/>
      <c r="E30" s="217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Headings!E31</f>
        <v>March 2018 Veterans Aid Property Tax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s="22" customFormat="1" ht="66" customHeight="1" x14ac:dyDescent="0.3">
      <c r="A4" s="21" t="s">
        <v>118</v>
      </c>
      <c r="B4" s="32" t="s">
        <v>90</v>
      </c>
      <c r="C4" s="32" t="s">
        <v>35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>
        <v>2397784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2479057</v>
      </c>
      <c r="C6" s="46">
        <v>3.3895046426200226E-2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2538104</v>
      </c>
      <c r="C7" s="46">
        <v>2.3818330921798081E-2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2556438</v>
      </c>
      <c r="C8" s="46">
        <v>7.2235022678346361E-3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2601709</v>
      </c>
      <c r="C9" s="46">
        <v>1.7708624265481809E-2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2648529</v>
      </c>
      <c r="C10" s="47">
        <v>1.7995863488191821E-2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2703839</v>
      </c>
      <c r="C11" s="46">
        <v>2.088329030945113E-2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2761143</v>
      </c>
      <c r="C12" s="46">
        <v>2.1193569587538263E-2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2836936</v>
      </c>
      <c r="C13" s="46">
        <v>2.7449864059920115E-2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2920364</v>
      </c>
      <c r="C14" s="46">
        <v>2.9407783608794924E-2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3013234</v>
      </c>
      <c r="C15" s="51">
        <v>3.1800830307454842E-2</v>
      </c>
      <c r="D15" s="56">
        <v>4.2943392412182479E-3</v>
      </c>
      <c r="E15" s="85">
        <v>12884.518515706994</v>
      </c>
    </row>
    <row r="16" spans="1:5" s="54" customFormat="1" ht="18" customHeight="1" thickTop="1" x14ac:dyDescent="0.25">
      <c r="A16" s="44">
        <v>2019</v>
      </c>
      <c r="B16" s="45">
        <v>3099018.3393024728</v>
      </c>
      <c r="C16" s="46">
        <v>2.846919266889758E-2</v>
      </c>
      <c r="D16" s="47">
        <v>8.0849142340213564E-3</v>
      </c>
      <c r="E16" s="48">
        <v>24854.352177224588</v>
      </c>
    </row>
    <row r="17" spans="1:5" s="54" customFormat="1" ht="18" customHeight="1" x14ac:dyDescent="0.25">
      <c r="A17" s="44">
        <v>2020</v>
      </c>
      <c r="B17" s="45">
        <v>3177981.9938530168</v>
      </c>
      <c r="C17" s="46">
        <v>2.548021531499467E-2</v>
      </c>
      <c r="D17" s="47">
        <v>1.0904231707688838E-2</v>
      </c>
      <c r="E17" s="48">
        <v>34279.658682699781</v>
      </c>
    </row>
    <row r="18" spans="1:5" s="54" customFormat="1" ht="18" customHeight="1" x14ac:dyDescent="0.25">
      <c r="A18" s="44">
        <v>2021</v>
      </c>
      <c r="B18" s="45">
        <v>3250818.5619007605</v>
      </c>
      <c r="C18" s="46">
        <v>2.291912546660968E-2</v>
      </c>
      <c r="D18" s="47">
        <v>1.1991109785823406E-2</v>
      </c>
      <c r="E18" s="48">
        <v>38519.036276706494</v>
      </c>
    </row>
    <row r="19" spans="1:5" s="54" customFormat="1" ht="18" customHeight="1" x14ac:dyDescent="0.25">
      <c r="A19" s="44">
        <v>2022</v>
      </c>
      <c r="B19" s="45">
        <v>3323373.0948898606</v>
      </c>
      <c r="C19" s="46">
        <v>2.2318850347242236E-2</v>
      </c>
      <c r="D19" s="47">
        <v>1.2855581093793589E-2</v>
      </c>
      <c r="E19" s="48">
        <v>42181.623050494585</v>
      </c>
    </row>
    <row r="20" spans="1:5" s="54" customFormat="1" ht="18" customHeight="1" x14ac:dyDescent="0.25">
      <c r="A20" s="44">
        <v>2023</v>
      </c>
      <c r="B20" s="45">
        <v>3396775.7257641237</v>
      </c>
      <c r="C20" s="46">
        <v>2.2086786159257743E-2</v>
      </c>
      <c r="D20" s="47">
        <v>1.3834714463564657E-2</v>
      </c>
      <c r="E20" s="48">
        <v>46352.153454894666</v>
      </c>
    </row>
    <row r="21" spans="1:5" s="54" customFormat="1" ht="18" customHeight="1" x14ac:dyDescent="0.25">
      <c r="A21" s="44">
        <v>2024</v>
      </c>
      <c r="B21" s="45">
        <v>3474118.4762329739</v>
      </c>
      <c r="C21" s="46">
        <v>2.2769460427491506E-2</v>
      </c>
      <c r="D21" s="47">
        <v>1.5684611028180306E-2</v>
      </c>
      <c r="E21" s="48">
        <v>53648.737387453206</v>
      </c>
    </row>
    <row r="22" spans="1:5" s="54" customFormat="1" ht="18" customHeight="1" x14ac:dyDescent="0.25">
      <c r="A22" s="44">
        <v>2025</v>
      </c>
      <c r="B22" s="45">
        <v>3553508.5815914418</v>
      </c>
      <c r="C22" s="46">
        <v>2.2851870453350687E-2</v>
      </c>
      <c r="D22" s="47">
        <v>1.774433768935979E-2</v>
      </c>
      <c r="E22" s="48">
        <v>61955.300480425823</v>
      </c>
    </row>
    <row r="23" spans="1:5" s="54" customFormat="1" ht="18" customHeight="1" x14ac:dyDescent="0.25">
      <c r="A23" s="44">
        <v>2026</v>
      </c>
      <c r="B23" s="45">
        <v>3633244.768370145</v>
      </c>
      <c r="C23" s="46">
        <v>2.2438720759467845E-2</v>
      </c>
      <c r="D23" s="47">
        <v>1.9520079685662939E-2</v>
      </c>
      <c r="E23" s="48">
        <v>69563.345351638272</v>
      </c>
    </row>
    <row r="24" spans="1:5" s="54" customFormat="1" ht="18" customHeight="1" x14ac:dyDescent="0.25">
      <c r="A24" s="44">
        <v>2027</v>
      </c>
      <c r="B24" s="45">
        <v>3713660.9010548373</v>
      </c>
      <c r="C24" s="46">
        <v>2.2133420072539378E-2</v>
      </c>
      <c r="D24" s="83" t="s">
        <v>236</v>
      </c>
      <c r="E24" s="84" t="s">
        <v>236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128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0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Headings!F31</f>
        <v>Page 31</v>
      </c>
      <c r="B30" s="210"/>
      <c r="C30" s="210"/>
      <c r="D30" s="210"/>
      <c r="E30" s="217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Headings!E32</f>
        <v>March 2018 Inter County River Improvement Property Tax Forecast</v>
      </c>
      <c r="B1" s="216"/>
      <c r="C1" s="216"/>
      <c r="D1" s="216"/>
      <c r="E1" s="217"/>
    </row>
    <row r="2" spans="1:5" ht="21.75" customHeight="1" x14ac:dyDescent="0.3">
      <c r="A2" s="216" t="s">
        <v>94</v>
      </c>
      <c r="B2" s="216"/>
      <c r="C2" s="216"/>
      <c r="D2" s="216"/>
      <c r="E2" s="217"/>
    </row>
    <row r="4" spans="1:5" s="22" customFormat="1" ht="66" customHeight="1" x14ac:dyDescent="0.3">
      <c r="A4" s="21" t="s">
        <v>118</v>
      </c>
      <c r="B4" s="32" t="s">
        <v>90</v>
      </c>
      <c r="C4" s="32" t="s">
        <v>35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>
        <v>50000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50000</v>
      </c>
      <c r="C6" s="46">
        <v>0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50000</v>
      </c>
      <c r="C7" s="46">
        <v>0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50000</v>
      </c>
      <c r="C8" s="46">
        <v>0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50000</v>
      </c>
      <c r="C9" s="46">
        <v>0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50000</v>
      </c>
      <c r="C10" s="47">
        <v>0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50000</v>
      </c>
      <c r="C11" s="46">
        <v>0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49873</v>
      </c>
      <c r="C12" s="46">
        <v>-2.5399999999999867E-3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50000</v>
      </c>
      <c r="C13" s="46">
        <v>2.546468028793214E-3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50000</v>
      </c>
      <c r="C14" s="46">
        <v>0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50000</v>
      </c>
      <c r="C15" s="51">
        <v>0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2019</v>
      </c>
      <c r="B16" s="45">
        <v>50000</v>
      </c>
      <c r="C16" s="46">
        <v>0</v>
      </c>
      <c r="D16" s="47">
        <v>0</v>
      </c>
      <c r="E16" s="48">
        <v>0</v>
      </c>
    </row>
    <row r="17" spans="1:5" s="54" customFormat="1" ht="18" customHeight="1" x14ac:dyDescent="0.25">
      <c r="A17" s="44">
        <v>2020</v>
      </c>
      <c r="B17" s="45">
        <v>50000</v>
      </c>
      <c r="C17" s="46">
        <v>0</v>
      </c>
      <c r="D17" s="47">
        <v>0</v>
      </c>
      <c r="E17" s="48">
        <v>0</v>
      </c>
    </row>
    <row r="18" spans="1:5" s="54" customFormat="1" ht="18" customHeight="1" x14ac:dyDescent="0.25">
      <c r="A18" s="44">
        <v>2021</v>
      </c>
      <c r="B18" s="45">
        <v>50000</v>
      </c>
      <c r="C18" s="46">
        <v>0</v>
      </c>
      <c r="D18" s="47">
        <v>0</v>
      </c>
      <c r="E18" s="48">
        <v>0</v>
      </c>
    </row>
    <row r="19" spans="1:5" s="54" customFormat="1" ht="18" customHeight="1" x14ac:dyDescent="0.25">
      <c r="A19" s="44">
        <v>2022</v>
      </c>
      <c r="B19" s="45">
        <v>50000</v>
      </c>
      <c r="C19" s="46">
        <v>0</v>
      </c>
      <c r="D19" s="47">
        <v>0</v>
      </c>
      <c r="E19" s="48">
        <v>0</v>
      </c>
    </row>
    <row r="20" spans="1:5" s="54" customFormat="1" ht="18" customHeight="1" x14ac:dyDescent="0.25">
      <c r="A20" s="44">
        <v>2023</v>
      </c>
      <c r="B20" s="45">
        <v>50000</v>
      </c>
      <c r="C20" s="46">
        <v>0</v>
      </c>
      <c r="D20" s="47">
        <v>0</v>
      </c>
      <c r="E20" s="48">
        <v>0</v>
      </c>
    </row>
    <row r="21" spans="1:5" s="54" customFormat="1" ht="18" customHeight="1" x14ac:dyDescent="0.25">
      <c r="A21" s="44">
        <v>2024</v>
      </c>
      <c r="B21" s="45">
        <v>50000</v>
      </c>
      <c r="C21" s="46">
        <v>0</v>
      </c>
      <c r="D21" s="47">
        <v>0</v>
      </c>
      <c r="E21" s="48">
        <v>0</v>
      </c>
    </row>
    <row r="22" spans="1:5" ht="18" customHeight="1" x14ac:dyDescent="0.3">
      <c r="A22" s="44">
        <v>2025</v>
      </c>
      <c r="B22" s="45">
        <v>50000</v>
      </c>
      <c r="C22" s="46">
        <v>0</v>
      </c>
      <c r="D22" s="47">
        <v>0</v>
      </c>
      <c r="E22" s="48">
        <v>0</v>
      </c>
    </row>
    <row r="23" spans="1:5" s="157" customFormat="1" ht="18" customHeight="1" x14ac:dyDescent="0.3">
      <c r="A23" s="44">
        <v>2026</v>
      </c>
      <c r="B23" s="45">
        <v>50000</v>
      </c>
      <c r="C23" s="46">
        <v>0</v>
      </c>
      <c r="D23" s="47">
        <v>0</v>
      </c>
      <c r="E23" s="48">
        <v>0</v>
      </c>
    </row>
    <row r="24" spans="1:5" s="198" customFormat="1" ht="18" customHeight="1" x14ac:dyDescent="0.3">
      <c r="A24" s="44">
        <v>2027</v>
      </c>
      <c r="B24" s="45">
        <v>50000</v>
      </c>
      <c r="C24" s="46">
        <v>0</v>
      </c>
      <c r="D24" s="83" t="s">
        <v>236</v>
      </c>
      <c r="E24" s="84" t="s">
        <v>236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128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Headings!F32</f>
        <v>Page 32</v>
      </c>
      <c r="B30" s="209"/>
      <c r="C30" s="209"/>
      <c r="D30" s="209"/>
      <c r="E30" s="22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Headings!E33</f>
        <v>March 2018 AFIS Lid Lift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s="22" customFormat="1" ht="66" customHeight="1" x14ac:dyDescent="0.3">
      <c r="A4" s="21" t="s">
        <v>118</v>
      </c>
      <c r="B4" s="32" t="s">
        <v>90</v>
      </c>
      <c r="C4" s="32" t="s">
        <v>35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>
        <v>17468824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17234054</v>
      </c>
      <c r="C6" s="46">
        <v>-1.3439370618193891E-2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15555595</v>
      </c>
      <c r="C7" s="46">
        <v>-9.7392000744572327E-2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11592601</v>
      </c>
      <c r="C8" s="46">
        <v>-0.25476325399317734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11212493</v>
      </c>
      <c r="C9" s="46">
        <v>-3.2788845229815067E-2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18528341</v>
      </c>
      <c r="C10" s="46">
        <v>0.65247291570215471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18945323</v>
      </c>
      <c r="C11" s="46">
        <v>2.2505090984670462E-2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19590685</v>
      </c>
      <c r="C12" s="46">
        <v>3.4064449574177313E-2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20234950</v>
      </c>
      <c r="C13" s="46">
        <v>3.2886292643672155E-2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21022256</v>
      </c>
      <c r="C14" s="46">
        <v>3.8908225619534553E-2</v>
      </c>
      <c r="D14" s="47">
        <v>0</v>
      </c>
      <c r="E14" s="48">
        <v>0</v>
      </c>
    </row>
    <row r="15" spans="1:5" s="54" customFormat="1" ht="18" customHeight="1" thickBot="1" x14ac:dyDescent="0.3">
      <c r="A15" s="44">
        <v>2018</v>
      </c>
      <c r="B15" s="45">
        <v>22120820</v>
      </c>
      <c r="C15" s="57">
        <v>5.225718876223362E-2</v>
      </c>
      <c r="D15" s="57">
        <v>4.210416033232578E-3</v>
      </c>
      <c r="E15" s="48">
        <v>92747.350265655667</v>
      </c>
    </row>
    <row r="16" spans="1:5" s="54" customFormat="1" ht="18" customHeight="1" thickTop="1" x14ac:dyDescent="0.25">
      <c r="A16" s="165">
        <v>2019</v>
      </c>
      <c r="B16" s="162">
        <v>20625304.274764173</v>
      </c>
      <c r="C16" s="161">
        <v>-6.7606703785656586E-2</v>
      </c>
      <c r="D16" s="199" t="s">
        <v>236</v>
      </c>
      <c r="E16" s="200" t="s">
        <v>236</v>
      </c>
    </row>
    <row r="17" spans="1:5" s="54" customFormat="1" ht="18" customHeight="1" x14ac:dyDescent="0.25">
      <c r="A17" s="44">
        <v>2020</v>
      </c>
      <c r="B17" s="45">
        <v>21150841.468622446</v>
      </c>
      <c r="C17" s="57">
        <v>2.548021531499467E-2</v>
      </c>
      <c r="D17" s="97" t="s">
        <v>236</v>
      </c>
      <c r="E17" s="84" t="s">
        <v>236</v>
      </c>
    </row>
    <row r="18" spans="1:5" s="54" customFormat="1" ht="18" customHeight="1" x14ac:dyDescent="0.25">
      <c r="A18" s="44">
        <v>2021</v>
      </c>
      <c r="B18" s="45">
        <v>21635605.42865799</v>
      </c>
      <c r="C18" s="57">
        <v>2.2919369934037759E-2</v>
      </c>
      <c r="D18" s="97" t="s">
        <v>236</v>
      </c>
      <c r="E18" s="84" t="s">
        <v>236</v>
      </c>
    </row>
    <row r="19" spans="1:5" s="54" customFormat="1" ht="18" customHeight="1" x14ac:dyDescent="0.25">
      <c r="A19" s="44">
        <v>2022</v>
      </c>
      <c r="B19" s="45">
        <v>22118494.32760787</v>
      </c>
      <c r="C19" s="57">
        <v>2.231917662494709E-2</v>
      </c>
      <c r="D19" s="97" t="s">
        <v>236</v>
      </c>
      <c r="E19" s="84" t="s">
        <v>236</v>
      </c>
    </row>
    <row r="20" spans="1:5" s="54" customFormat="1" ht="18" customHeight="1" x14ac:dyDescent="0.25">
      <c r="A20" s="44">
        <v>2023</v>
      </c>
      <c r="B20" s="45">
        <v>22607054.736686513</v>
      </c>
      <c r="C20" s="57">
        <v>2.208832128635585E-2</v>
      </c>
      <c r="D20" s="97" t="s">
        <v>236</v>
      </c>
      <c r="E20" s="84" t="s">
        <v>236</v>
      </c>
    </row>
    <row r="21" spans="1:5" s="54" customFormat="1" ht="18" customHeight="1" x14ac:dyDescent="0.25">
      <c r="A21" s="44">
        <v>2024</v>
      </c>
      <c r="B21" s="45">
        <v>23121803.269193407</v>
      </c>
      <c r="C21" s="57">
        <v>2.276937613069796E-2</v>
      </c>
      <c r="D21" s="97" t="s">
        <v>236</v>
      </c>
      <c r="E21" s="84" t="s">
        <v>236</v>
      </c>
    </row>
    <row r="22" spans="1:5" ht="18" customHeight="1" x14ac:dyDescent="0.3">
      <c r="A22" s="44">
        <v>2025</v>
      </c>
      <c r="B22" s="96" t="s">
        <v>88</v>
      </c>
      <c r="C22" s="97" t="s">
        <v>88</v>
      </c>
      <c r="D22" s="97" t="s">
        <v>88</v>
      </c>
      <c r="E22" s="84" t="s">
        <v>88</v>
      </c>
    </row>
    <row r="23" spans="1:5" s="157" customFormat="1" ht="18" customHeight="1" x14ac:dyDescent="0.3">
      <c r="A23" s="44">
        <v>2026</v>
      </c>
      <c r="B23" s="45" t="s">
        <v>88</v>
      </c>
      <c r="C23" s="46" t="s">
        <v>88</v>
      </c>
      <c r="D23" s="83" t="s">
        <v>88</v>
      </c>
      <c r="E23" s="48" t="s">
        <v>88</v>
      </c>
    </row>
    <row r="24" spans="1:5" s="198" customFormat="1" ht="18" customHeight="1" x14ac:dyDescent="0.3">
      <c r="A24" s="44">
        <v>2027</v>
      </c>
      <c r="B24" s="45" t="s">
        <v>88</v>
      </c>
      <c r="C24" s="46" t="s">
        <v>88</v>
      </c>
      <c r="D24" s="47" t="s">
        <v>88</v>
      </c>
      <c r="E24" s="48" t="s">
        <v>88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128</v>
      </c>
      <c r="B26" s="3"/>
      <c r="C26" s="3"/>
    </row>
    <row r="27" spans="1:5" ht="21.75" customHeight="1" x14ac:dyDescent="0.3">
      <c r="A27" s="30" t="s">
        <v>215</v>
      </c>
      <c r="B27" s="3"/>
      <c r="C27" s="3"/>
    </row>
    <row r="28" spans="1:5" ht="21.75" customHeight="1" x14ac:dyDescent="0.3">
      <c r="A28" s="30" t="s">
        <v>253</v>
      </c>
      <c r="B28" s="19"/>
      <c r="C28" s="19"/>
    </row>
    <row r="29" spans="1:5" ht="21.75" customHeight="1" x14ac:dyDescent="0.3">
      <c r="A29" s="79" t="s">
        <v>263</v>
      </c>
      <c r="B29" s="19"/>
      <c r="C29" s="19"/>
    </row>
    <row r="30" spans="1:5" ht="21.75" customHeight="1" x14ac:dyDescent="0.3">
      <c r="A30" s="209" t="str">
        <f>Headings!F33</f>
        <v>Page 33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8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Headings!E34</f>
        <v>March 2018 Parks Lid Lift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s="22" customFormat="1" ht="66" customHeight="1" x14ac:dyDescent="0.3">
      <c r="A4" s="21" t="s">
        <v>118</v>
      </c>
      <c r="B4" s="32" t="s">
        <v>90</v>
      </c>
      <c r="C4" s="32" t="s">
        <v>35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>
        <v>33946016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36596350</v>
      </c>
      <c r="C6" s="46">
        <v>7.8074964673321201E-2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37102038</v>
      </c>
      <c r="C7" s="46">
        <v>1.3817990045455364E-2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38260504</v>
      </c>
      <c r="C8" s="46">
        <v>3.1223783448230069E-2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40076386</v>
      </c>
      <c r="C9" s="46">
        <v>4.7461005741064044E-2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41283924</v>
      </c>
      <c r="C10" s="47">
        <v>3.0130910506750874E-2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63633007.528015107</v>
      </c>
      <c r="C11" s="47">
        <v>0.54135075745258865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65762804</v>
      </c>
      <c r="C12" s="47">
        <v>3.3469995442966027E-2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67925490</v>
      </c>
      <c r="C13" s="47">
        <v>3.2886158564650048E-2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70568324</v>
      </c>
      <c r="C14" s="47">
        <v>3.8907838574296694E-2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74256788</v>
      </c>
      <c r="C15" s="56">
        <v>5.2267983578581312E-2</v>
      </c>
      <c r="D15" s="56">
        <v>4.2124482959093879E-3</v>
      </c>
      <c r="E15" s="85">
        <v>311490.74142739177</v>
      </c>
    </row>
    <row r="16" spans="1:5" s="54" customFormat="1" ht="18" customHeight="1" thickTop="1" x14ac:dyDescent="0.25">
      <c r="A16" s="44">
        <v>2019</v>
      </c>
      <c r="B16" s="45">
        <v>77888109.272416815</v>
      </c>
      <c r="C16" s="47">
        <v>4.8902213120459948E-2</v>
      </c>
      <c r="D16" s="47">
        <v>1.222369569365922E-2</v>
      </c>
      <c r="E16" s="48">
        <v>940583.14377638698</v>
      </c>
    </row>
    <row r="17" spans="1:5" s="54" customFormat="1" ht="18" customHeight="1" x14ac:dyDescent="0.25">
      <c r="A17" s="44">
        <v>2020</v>
      </c>
      <c r="B17" s="45" t="s">
        <v>88</v>
      </c>
      <c r="C17" s="46" t="s">
        <v>88</v>
      </c>
      <c r="D17" s="47" t="s">
        <v>88</v>
      </c>
      <c r="E17" s="48" t="s">
        <v>88</v>
      </c>
    </row>
    <row r="18" spans="1:5" s="54" customFormat="1" ht="18" customHeight="1" x14ac:dyDescent="0.25">
      <c r="A18" s="44">
        <v>2021</v>
      </c>
      <c r="B18" s="45" t="s">
        <v>88</v>
      </c>
      <c r="C18" s="46" t="s">
        <v>88</v>
      </c>
      <c r="D18" s="47" t="s">
        <v>88</v>
      </c>
      <c r="E18" s="48" t="s">
        <v>88</v>
      </c>
    </row>
    <row r="19" spans="1:5" s="54" customFormat="1" ht="18" customHeight="1" x14ac:dyDescent="0.25">
      <c r="A19" s="44">
        <v>2022</v>
      </c>
      <c r="B19" s="45" t="s">
        <v>88</v>
      </c>
      <c r="C19" s="46" t="s">
        <v>88</v>
      </c>
      <c r="D19" s="47" t="s">
        <v>88</v>
      </c>
      <c r="E19" s="48" t="s">
        <v>88</v>
      </c>
    </row>
    <row r="20" spans="1:5" s="54" customFormat="1" ht="18" customHeight="1" x14ac:dyDescent="0.25">
      <c r="A20" s="44">
        <v>2023</v>
      </c>
      <c r="B20" s="45" t="s">
        <v>88</v>
      </c>
      <c r="C20" s="46" t="s">
        <v>88</v>
      </c>
      <c r="D20" s="47" t="s">
        <v>88</v>
      </c>
      <c r="E20" s="48" t="s">
        <v>88</v>
      </c>
    </row>
    <row r="21" spans="1:5" s="54" customFormat="1" ht="18" customHeight="1" x14ac:dyDescent="0.25">
      <c r="A21" s="44">
        <v>2024</v>
      </c>
      <c r="B21" s="45" t="s">
        <v>88</v>
      </c>
      <c r="C21" s="46" t="s">
        <v>88</v>
      </c>
      <c r="D21" s="47" t="s">
        <v>88</v>
      </c>
      <c r="E21" s="48" t="s">
        <v>88</v>
      </c>
    </row>
    <row r="22" spans="1:5" ht="18" customHeight="1" x14ac:dyDescent="0.3">
      <c r="A22" s="44">
        <v>2025</v>
      </c>
      <c r="B22" s="45" t="s">
        <v>88</v>
      </c>
      <c r="C22" s="46" t="s">
        <v>88</v>
      </c>
      <c r="D22" s="47" t="s">
        <v>88</v>
      </c>
      <c r="E22" s="48" t="s">
        <v>88</v>
      </c>
    </row>
    <row r="23" spans="1:5" s="157" customFormat="1" ht="18" customHeight="1" x14ac:dyDescent="0.3">
      <c r="A23" s="44">
        <v>2026</v>
      </c>
      <c r="B23" s="45" t="s">
        <v>88</v>
      </c>
      <c r="C23" s="46" t="s">
        <v>88</v>
      </c>
      <c r="D23" s="47" t="s">
        <v>88</v>
      </c>
      <c r="E23" s="48" t="s">
        <v>88</v>
      </c>
    </row>
    <row r="24" spans="1:5" s="198" customFormat="1" ht="18" customHeight="1" x14ac:dyDescent="0.3">
      <c r="A24" s="44">
        <v>2027</v>
      </c>
      <c r="B24" s="45" t="s">
        <v>88</v>
      </c>
      <c r="C24" s="46" t="s">
        <v>88</v>
      </c>
      <c r="D24" s="47" t="s">
        <v>88</v>
      </c>
      <c r="E24" s="48" t="s">
        <v>88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128</v>
      </c>
      <c r="B26" s="3"/>
      <c r="C26" s="3"/>
    </row>
    <row r="27" spans="1:5" ht="21.75" customHeight="1" x14ac:dyDescent="0.3">
      <c r="A27" s="30" t="s">
        <v>216</v>
      </c>
      <c r="B27" s="3"/>
      <c r="C27" s="3"/>
    </row>
    <row r="28" spans="1:5" ht="21.75" customHeight="1" x14ac:dyDescent="0.3">
      <c r="A28" s="30" t="s">
        <v>179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Headings!F34</f>
        <v>Page 34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Headings!E35</f>
        <v>March 2018 Children and Family Justice Center Lid Lift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s="22" customFormat="1" ht="66" customHeight="1" x14ac:dyDescent="0.3">
      <c r="A4" s="21" t="s">
        <v>118</v>
      </c>
      <c r="B4" s="32" t="s">
        <v>90</v>
      </c>
      <c r="C4" s="32" t="s">
        <v>35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 t="s">
        <v>88</v>
      </c>
      <c r="C5" s="41" t="s">
        <v>88</v>
      </c>
      <c r="D5" s="52" t="s">
        <v>88</v>
      </c>
      <c r="E5" s="43" t="s">
        <v>88</v>
      </c>
    </row>
    <row r="6" spans="1:5" s="54" customFormat="1" ht="18" customHeight="1" x14ac:dyDescent="0.25">
      <c r="A6" s="44">
        <v>2009</v>
      </c>
      <c r="B6" s="45" t="s">
        <v>88</v>
      </c>
      <c r="C6" s="46" t="s">
        <v>88</v>
      </c>
      <c r="D6" s="47" t="s">
        <v>88</v>
      </c>
      <c r="E6" s="48" t="s">
        <v>88</v>
      </c>
    </row>
    <row r="7" spans="1:5" s="54" customFormat="1" ht="18" customHeight="1" x14ac:dyDescent="0.25">
      <c r="A7" s="44">
        <v>2010</v>
      </c>
      <c r="B7" s="45" t="s">
        <v>88</v>
      </c>
      <c r="C7" s="46" t="s">
        <v>88</v>
      </c>
      <c r="D7" s="47" t="s">
        <v>88</v>
      </c>
      <c r="E7" s="48" t="s">
        <v>88</v>
      </c>
    </row>
    <row r="8" spans="1:5" s="54" customFormat="1" ht="18" customHeight="1" x14ac:dyDescent="0.25">
      <c r="A8" s="44">
        <v>2011</v>
      </c>
      <c r="B8" s="45" t="s">
        <v>88</v>
      </c>
      <c r="C8" s="46" t="s">
        <v>88</v>
      </c>
      <c r="D8" s="47" t="s">
        <v>88</v>
      </c>
      <c r="E8" s="48" t="s">
        <v>88</v>
      </c>
    </row>
    <row r="9" spans="1:5" s="54" customFormat="1" ht="18" customHeight="1" x14ac:dyDescent="0.25">
      <c r="A9" s="44">
        <v>2012</v>
      </c>
      <c r="B9" s="45" t="s">
        <v>88</v>
      </c>
      <c r="C9" s="46" t="s">
        <v>88</v>
      </c>
      <c r="D9" s="47" t="s">
        <v>88</v>
      </c>
      <c r="E9" s="48" t="s">
        <v>88</v>
      </c>
    </row>
    <row r="10" spans="1:5" s="54" customFormat="1" ht="18" customHeight="1" x14ac:dyDescent="0.25">
      <c r="A10" s="44">
        <v>2013</v>
      </c>
      <c r="B10" s="45">
        <v>21908512</v>
      </c>
      <c r="C10" s="47" t="s">
        <v>88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22366030</v>
      </c>
      <c r="C11" s="47">
        <v>2.0883116114869038E-2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23080793</v>
      </c>
      <c r="C12" s="47">
        <v>3.1957526659849744E-2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23821948</v>
      </c>
      <c r="C13" s="47">
        <v>3.2111331703377877E-2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24512139</v>
      </c>
      <c r="C14" s="47">
        <v>2.8972903475400047E-2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25054704</v>
      </c>
      <c r="C15" s="56">
        <v>2.2134543215506453E-2</v>
      </c>
      <c r="D15" s="56">
        <v>4.33567686476799E-3</v>
      </c>
      <c r="E15" s="85">
        <v>108160.15301330015</v>
      </c>
    </row>
    <row r="16" spans="1:5" s="54" customFormat="1" ht="18" customHeight="1" thickTop="1" x14ac:dyDescent="0.25">
      <c r="A16" s="44">
        <v>2019</v>
      </c>
      <c r="B16" s="45">
        <v>25778896.049705572</v>
      </c>
      <c r="C16" s="47">
        <v>2.8904434460912842E-2</v>
      </c>
      <c r="D16" s="47">
        <v>8.5525861159803096E-3</v>
      </c>
      <c r="E16" s="48">
        <v>218606.57686584815</v>
      </c>
    </row>
    <row r="17" spans="1:5" s="54" customFormat="1" ht="18" customHeight="1" x14ac:dyDescent="0.25">
      <c r="A17" s="44">
        <v>2020</v>
      </c>
      <c r="B17" s="45">
        <v>26435790.199090917</v>
      </c>
      <c r="C17" s="47">
        <v>2.5481857257143803E-2</v>
      </c>
      <c r="D17" s="47">
        <v>1.1374501377440227E-2</v>
      </c>
      <c r="E17" s="48">
        <v>297312.15452213585</v>
      </c>
    </row>
    <row r="18" spans="1:5" s="54" customFormat="1" ht="18" customHeight="1" x14ac:dyDescent="0.25">
      <c r="A18" s="44">
        <v>2021</v>
      </c>
      <c r="B18" s="45">
        <v>27041636.399886835</v>
      </c>
      <c r="C18" s="47">
        <v>2.2917650512173982E-2</v>
      </c>
      <c r="D18" s="47">
        <v>1.246031544115267E-2</v>
      </c>
      <c r="E18" s="48">
        <v>332800.52012777328</v>
      </c>
    </row>
    <row r="19" spans="1:5" s="54" customFormat="1" ht="18" customHeight="1" x14ac:dyDescent="0.25">
      <c r="A19" s="44">
        <v>2022</v>
      </c>
      <c r="B19" s="45" t="s">
        <v>88</v>
      </c>
      <c r="C19" s="57" t="s">
        <v>88</v>
      </c>
      <c r="D19" s="47" t="s">
        <v>88</v>
      </c>
      <c r="E19" s="48" t="s">
        <v>88</v>
      </c>
    </row>
    <row r="20" spans="1:5" s="54" customFormat="1" ht="18" customHeight="1" x14ac:dyDescent="0.25">
      <c r="A20" s="44">
        <v>2023</v>
      </c>
      <c r="B20" s="45" t="s">
        <v>88</v>
      </c>
      <c r="C20" s="57" t="s">
        <v>88</v>
      </c>
      <c r="D20" s="47" t="s">
        <v>88</v>
      </c>
      <c r="E20" s="48" t="s">
        <v>88</v>
      </c>
    </row>
    <row r="21" spans="1:5" s="54" customFormat="1" ht="18" customHeight="1" x14ac:dyDescent="0.25">
      <c r="A21" s="44">
        <v>2024</v>
      </c>
      <c r="B21" s="45" t="s">
        <v>88</v>
      </c>
      <c r="C21" s="57" t="s">
        <v>88</v>
      </c>
      <c r="D21" s="47" t="s">
        <v>88</v>
      </c>
      <c r="E21" s="48" t="s">
        <v>88</v>
      </c>
    </row>
    <row r="22" spans="1:5" ht="18" customHeight="1" x14ac:dyDescent="0.3">
      <c r="A22" s="44">
        <v>2025</v>
      </c>
      <c r="B22" s="45" t="s">
        <v>88</v>
      </c>
      <c r="C22" s="57" t="s">
        <v>88</v>
      </c>
      <c r="D22" s="47" t="s">
        <v>88</v>
      </c>
      <c r="E22" s="48" t="s">
        <v>88</v>
      </c>
    </row>
    <row r="23" spans="1:5" s="157" customFormat="1" ht="18" customHeight="1" x14ac:dyDescent="0.3">
      <c r="A23" s="44">
        <v>2026</v>
      </c>
      <c r="B23" s="45" t="s">
        <v>88</v>
      </c>
      <c r="C23" s="57" t="s">
        <v>88</v>
      </c>
      <c r="D23" s="47" t="s">
        <v>88</v>
      </c>
      <c r="E23" s="48" t="s">
        <v>88</v>
      </c>
    </row>
    <row r="24" spans="1:5" s="198" customFormat="1" ht="18" customHeight="1" x14ac:dyDescent="0.3">
      <c r="A24" s="44">
        <v>2027</v>
      </c>
      <c r="B24" s="45" t="s">
        <v>88</v>
      </c>
      <c r="C24" s="57" t="s">
        <v>88</v>
      </c>
      <c r="D24" s="47" t="s">
        <v>88</v>
      </c>
      <c r="E24" s="48" t="s">
        <v>88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128</v>
      </c>
      <c r="B26" s="3"/>
      <c r="C26" s="3"/>
    </row>
    <row r="27" spans="1:5" ht="21.75" customHeight="1" x14ac:dyDescent="0.3">
      <c r="A27" s="30" t="s">
        <v>217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136"/>
    </row>
    <row r="30" spans="1:5" ht="21.75" customHeight="1" x14ac:dyDescent="0.3">
      <c r="A30" s="209" t="str">
        <f>Headings!F35</f>
        <v>Page 35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Headings!E36</f>
        <v>March 2018 Veterans and Human Services Lid Lift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s="22" customFormat="1" ht="66" customHeight="1" x14ac:dyDescent="0.3">
      <c r="A4" s="21" t="s">
        <v>118</v>
      </c>
      <c r="B4" s="32" t="s">
        <v>90</v>
      </c>
      <c r="C4" s="32" t="s">
        <v>35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>
        <v>14366946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14853888</v>
      </c>
      <c r="C6" s="46">
        <v>3.3893215718914682E-2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15207674</v>
      </c>
      <c r="C7" s="46">
        <v>2.3817737147338036E-2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15469686</v>
      </c>
      <c r="C8" s="46">
        <v>1.7228933234628707E-2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15882255</v>
      </c>
      <c r="C9" s="46">
        <v>2.666951352470881E-2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16409992</v>
      </c>
      <c r="C10" s="47">
        <v>3.322809009174077E-2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16774932</v>
      </c>
      <c r="C11" s="47">
        <v>2.2238889574108356E-2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17350514</v>
      </c>
      <c r="C12" s="47">
        <v>3.431203178647757E-2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17918894</v>
      </c>
      <c r="C13" s="47">
        <v>3.2758683690869317E-2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18616034</v>
      </c>
      <c r="C14" s="47">
        <v>3.8905302972382039E-2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53265713</v>
      </c>
      <c r="C15" s="56">
        <v>1.861281463065656</v>
      </c>
      <c r="D15" s="56">
        <v>1.717429213795052E-2</v>
      </c>
      <c r="E15" s="85">
        <v>899355.12828922272</v>
      </c>
    </row>
    <row r="16" spans="1:5" s="54" customFormat="1" ht="18" customHeight="1" thickTop="1" x14ac:dyDescent="0.25">
      <c r="A16" s="44">
        <v>2019</v>
      </c>
      <c r="B16" s="45">
        <v>56113787.281997025</v>
      </c>
      <c r="C16" s="47">
        <v>5.3469185365021321E-2</v>
      </c>
      <c r="D16" s="47">
        <v>2.0922029798319919E-2</v>
      </c>
      <c r="E16" s="48">
        <v>1149954.9381282777</v>
      </c>
    </row>
    <row r="17" spans="1:5" s="54" customFormat="1" ht="18" customHeight="1" x14ac:dyDescent="0.25">
      <c r="A17" s="44">
        <v>2020</v>
      </c>
      <c r="B17" s="45">
        <v>58946405.175974183</v>
      </c>
      <c r="C17" s="47">
        <v>5.0479891505842867E-2</v>
      </c>
      <c r="D17" s="47">
        <v>2.3708181210847501E-2</v>
      </c>
      <c r="E17" s="48">
        <v>1365146.9054267481</v>
      </c>
    </row>
    <row r="18" spans="1:5" s="54" customFormat="1" ht="18" customHeight="1" x14ac:dyDescent="0.25">
      <c r="A18" s="44">
        <v>2021</v>
      </c>
      <c r="B18" s="45">
        <v>61771042.584166735</v>
      </c>
      <c r="C18" s="47">
        <v>4.7918739060678783E-2</v>
      </c>
      <c r="D18" s="47">
        <v>2.4782396316207267E-2</v>
      </c>
      <c r="E18" s="48">
        <v>1493814.1635619849</v>
      </c>
    </row>
    <row r="19" spans="1:5" s="54" customFormat="1" ht="18" customHeight="1" x14ac:dyDescent="0.25">
      <c r="A19" s="44">
        <v>2022</v>
      </c>
      <c r="B19" s="45">
        <v>64693988.959837794</v>
      </c>
      <c r="C19" s="47">
        <v>4.7319039041446853E-2</v>
      </c>
      <c r="D19" s="47">
        <v>2.5637238429314646E-2</v>
      </c>
      <c r="E19" s="48">
        <v>1617116.8106637672</v>
      </c>
    </row>
    <row r="20" spans="1:5" s="54" customFormat="1" ht="18" customHeight="1" x14ac:dyDescent="0.25">
      <c r="A20" s="44">
        <v>2023</v>
      </c>
      <c r="B20" s="45">
        <v>67740214.532821864</v>
      </c>
      <c r="C20" s="47">
        <v>4.7086686444318238E-2</v>
      </c>
      <c r="D20" s="47">
        <v>2.6604479400304415E-2</v>
      </c>
      <c r="E20" s="48">
        <v>1755489.2641452476</v>
      </c>
    </row>
    <row r="21" spans="1:5" s="54" customFormat="1" ht="18" customHeight="1" x14ac:dyDescent="0.25">
      <c r="A21" s="44">
        <v>2024</v>
      </c>
      <c r="B21" s="96" t="s">
        <v>88</v>
      </c>
      <c r="C21" s="96" t="s">
        <v>88</v>
      </c>
      <c r="D21" s="83" t="s">
        <v>88</v>
      </c>
      <c r="E21" s="84" t="s">
        <v>88</v>
      </c>
    </row>
    <row r="22" spans="1:5" ht="18" customHeight="1" x14ac:dyDescent="0.3">
      <c r="A22" s="44">
        <v>2025</v>
      </c>
      <c r="B22" s="96" t="s">
        <v>88</v>
      </c>
      <c r="C22" s="96" t="s">
        <v>88</v>
      </c>
      <c r="D22" s="83" t="s">
        <v>88</v>
      </c>
      <c r="E22" s="84" t="s">
        <v>88</v>
      </c>
    </row>
    <row r="23" spans="1:5" s="157" customFormat="1" ht="18" customHeight="1" x14ac:dyDescent="0.3">
      <c r="A23" s="44">
        <v>2026</v>
      </c>
      <c r="B23" s="96" t="s">
        <v>88</v>
      </c>
      <c r="C23" s="96" t="s">
        <v>88</v>
      </c>
      <c r="D23" s="83" t="s">
        <v>88</v>
      </c>
      <c r="E23" s="84" t="s">
        <v>88</v>
      </c>
    </row>
    <row r="24" spans="1:5" s="198" customFormat="1" ht="18" customHeight="1" x14ac:dyDescent="0.3">
      <c r="A24" s="44">
        <v>2027</v>
      </c>
      <c r="B24" s="96" t="s">
        <v>88</v>
      </c>
      <c r="C24" s="96" t="s">
        <v>88</v>
      </c>
      <c r="D24" s="83" t="s">
        <v>88</v>
      </c>
      <c r="E24" s="84" t="s">
        <v>88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128</v>
      </c>
      <c r="B26" s="3"/>
      <c r="C26" s="3"/>
    </row>
    <row r="27" spans="1:5" ht="21.75" customHeight="1" x14ac:dyDescent="0.3">
      <c r="A27" s="30" t="s">
        <v>265</v>
      </c>
      <c r="B27" s="3"/>
      <c r="C27" s="3"/>
    </row>
    <row r="28" spans="1:5" ht="21.75" customHeight="1" x14ac:dyDescent="0.3">
      <c r="A28" s="79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Headings!F36</f>
        <v>Page 36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01" customWidth="1"/>
    <col min="2" max="2" width="20.75" style="101" customWidth="1"/>
    <col min="3" max="3" width="10.75" style="101" customWidth="1"/>
    <col min="4" max="5" width="17.75" style="102" customWidth="1"/>
    <col min="6" max="16384" width="10.75" style="102"/>
  </cols>
  <sheetData>
    <row r="1" spans="1:7" ht="23.25" x14ac:dyDescent="0.3">
      <c r="A1" s="216" t="str">
        <f>+Headings!E37</f>
        <v>March 2018 PSERN Forecast</v>
      </c>
      <c r="B1" s="217"/>
      <c r="C1" s="217"/>
      <c r="D1" s="217"/>
      <c r="E1" s="217"/>
    </row>
    <row r="2" spans="1:7" ht="21.75" customHeight="1" x14ac:dyDescent="0.3">
      <c r="A2" s="216" t="s">
        <v>94</v>
      </c>
      <c r="B2" s="217"/>
      <c r="C2" s="217"/>
      <c r="D2" s="217"/>
      <c r="E2" s="217"/>
    </row>
    <row r="3" spans="1:7" ht="21.75" customHeight="1" x14ac:dyDescent="0.3">
      <c r="A3" s="216"/>
      <c r="B3" s="217"/>
      <c r="C3" s="217"/>
      <c r="D3" s="217"/>
      <c r="E3" s="217"/>
    </row>
    <row r="4" spans="1:7" s="22" customFormat="1" ht="66" customHeight="1" x14ac:dyDescent="0.3">
      <c r="A4" s="21" t="s">
        <v>118</v>
      </c>
      <c r="B4" s="32" t="s">
        <v>90</v>
      </c>
      <c r="C4" s="32" t="s">
        <v>35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7" s="54" customFormat="1" ht="18" customHeight="1" x14ac:dyDescent="0.25">
      <c r="A5" s="39">
        <v>2008</v>
      </c>
      <c r="B5" s="40" t="s">
        <v>88</v>
      </c>
      <c r="C5" s="41" t="s">
        <v>88</v>
      </c>
      <c r="D5" s="52" t="s">
        <v>88</v>
      </c>
      <c r="E5" s="43" t="s">
        <v>88</v>
      </c>
    </row>
    <row r="6" spans="1:7" s="54" customFormat="1" ht="18" customHeight="1" x14ac:dyDescent="0.25">
      <c r="A6" s="44">
        <v>2009</v>
      </c>
      <c r="B6" s="45" t="s">
        <v>88</v>
      </c>
      <c r="C6" s="46" t="s">
        <v>88</v>
      </c>
      <c r="D6" s="47" t="s">
        <v>88</v>
      </c>
      <c r="E6" s="48" t="s">
        <v>88</v>
      </c>
    </row>
    <row r="7" spans="1:7" s="54" customFormat="1" ht="18" customHeight="1" x14ac:dyDescent="0.25">
      <c r="A7" s="44">
        <v>2010</v>
      </c>
      <c r="B7" s="45" t="s">
        <v>88</v>
      </c>
      <c r="C7" s="46" t="s">
        <v>88</v>
      </c>
      <c r="D7" s="47" t="s">
        <v>88</v>
      </c>
      <c r="E7" s="48" t="s">
        <v>88</v>
      </c>
    </row>
    <row r="8" spans="1:7" s="54" customFormat="1" ht="18" customHeight="1" x14ac:dyDescent="0.25">
      <c r="A8" s="44">
        <v>2011</v>
      </c>
      <c r="B8" s="45" t="s">
        <v>88</v>
      </c>
      <c r="C8" s="46" t="s">
        <v>88</v>
      </c>
      <c r="D8" s="47" t="s">
        <v>88</v>
      </c>
      <c r="E8" s="48" t="s">
        <v>88</v>
      </c>
    </row>
    <row r="9" spans="1:7" s="54" customFormat="1" ht="18" customHeight="1" x14ac:dyDescent="0.25">
      <c r="A9" s="44">
        <v>2012</v>
      </c>
      <c r="B9" s="45" t="s">
        <v>88</v>
      </c>
      <c r="C9" s="46" t="s">
        <v>88</v>
      </c>
      <c r="D9" s="47" t="s">
        <v>88</v>
      </c>
      <c r="E9" s="48" t="s">
        <v>88</v>
      </c>
    </row>
    <row r="10" spans="1:7" s="54" customFormat="1" ht="18" customHeight="1" x14ac:dyDescent="0.25">
      <c r="A10" s="44">
        <v>2013</v>
      </c>
      <c r="B10" s="45" t="s">
        <v>88</v>
      </c>
      <c r="C10" s="46" t="s">
        <v>88</v>
      </c>
      <c r="D10" s="47" t="s">
        <v>88</v>
      </c>
      <c r="E10" s="48" t="s">
        <v>88</v>
      </c>
    </row>
    <row r="11" spans="1:7" s="54" customFormat="1" ht="18" customHeight="1" x14ac:dyDescent="0.25">
      <c r="A11" s="44">
        <v>2014</v>
      </c>
      <c r="B11" s="45" t="s">
        <v>88</v>
      </c>
      <c r="C11" s="46" t="s">
        <v>88</v>
      </c>
      <c r="D11" s="47" t="s">
        <v>88</v>
      </c>
      <c r="E11" s="48" t="s">
        <v>88</v>
      </c>
      <c r="F11" s="59"/>
      <c r="G11" s="78"/>
    </row>
    <row r="12" spans="1:7" s="54" customFormat="1" ht="18" customHeight="1" x14ac:dyDescent="0.25">
      <c r="A12" s="44">
        <v>2015</v>
      </c>
      <c r="B12" s="45" t="s">
        <v>88</v>
      </c>
      <c r="C12" s="46" t="s">
        <v>88</v>
      </c>
      <c r="D12" s="47" t="s">
        <v>88</v>
      </c>
      <c r="E12" s="48" t="s">
        <v>88</v>
      </c>
    </row>
    <row r="13" spans="1:7" s="54" customFormat="1" ht="18" customHeight="1" x14ac:dyDescent="0.25">
      <c r="A13" s="44">
        <v>2016</v>
      </c>
      <c r="B13" s="45">
        <v>29727603</v>
      </c>
      <c r="C13" s="57" t="s">
        <v>88</v>
      </c>
      <c r="D13" s="47">
        <v>0</v>
      </c>
      <c r="E13" s="48">
        <v>0</v>
      </c>
    </row>
    <row r="14" spans="1:7" s="54" customFormat="1" ht="18" customHeight="1" x14ac:dyDescent="0.25">
      <c r="A14" s="44">
        <v>2017</v>
      </c>
      <c r="B14" s="45">
        <v>30601830</v>
      </c>
      <c r="C14" s="47">
        <v>2.9407920981721958E-2</v>
      </c>
      <c r="D14" s="47">
        <v>0</v>
      </c>
      <c r="E14" s="48">
        <v>0</v>
      </c>
    </row>
    <row r="15" spans="1:7" s="54" customFormat="1" ht="18" customHeight="1" thickBot="1" x14ac:dyDescent="0.3">
      <c r="A15" s="49">
        <v>2018</v>
      </c>
      <c r="B15" s="50">
        <v>31588828</v>
      </c>
      <c r="C15" s="56">
        <v>3.2252907750941695E-2</v>
      </c>
      <c r="D15" s="56">
        <v>4.2922530579005969E-3</v>
      </c>
      <c r="E15" s="85">
        <v>135007.75612443313</v>
      </c>
    </row>
    <row r="16" spans="1:7" s="54" customFormat="1" ht="18" customHeight="1" thickTop="1" x14ac:dyDescent="0.25">
      <c r="A16" s="44">
        <v>2019</v>
      </c>
      <c r="B16" s="45">
        <v>32501795.758685093</v>
      </c>
      <c r="C16" s="47">
        <v>2.8901602765543988E-2</v>
      </c>
      <c r="D16" s="47">
        <v>8.5078405373504307E-3</v>
      </c>
      <c r="E16" s="48">
        <v>274187.35321392119</v>
      </c>
    </row>
    <row r="17" spans="1:5" s="54" customFormat="1" ht="18" customHeight="1" x14ac:dyDescent="0.25">
      <c r="A17" s="44">
        <v>2020</v>
      </c>
      <c r="B17" s="45">
        <v>33329914.314379126</v>
      </c>
      <c r="C17" s="47">
        <v>2.5479163115863956E-2</v>
      </c>
      <c r="D17" s="47">
        <v>1.1327130470497382E-2</v>
      </c>
      <c r="E17" s="48">
        <v>373303.8268575184</v>
      </c>
    </row>
    <row r="18" spans="1:5" s="54" customFormat="1" ht="18" customHeight="1" x14ac:dyDescent="0.25">
      <c r="A18" s="44">
        <v>2021</v>
      </c>
      <c r="B18" s="45">
        <v>34093785.660364017</v>
      </c>
      <c r="C18" s="47">
        <v>2.2918491142215336E-2</v>
      </c>
      <c r="D18" s="47">
        <v>1.2413603960216957E-2</v>
      </c>
      <c r="E18" s="48">
        <v>418037.4019439891</v>
      </c>
    </row>
    <row r="19" spans="1:5" s="54" customFormat="1" ht="18" customHeight="1" x14ac:dyDescent="0.25">
      <c r="A19" s="44">
        <v>2022</v>
      </c>
      <c r="B19" s="45">
        <v>34854744.497169591</v>
      </c>
      <c r="C19" s="47">
        <v>2.2319575901195154E-2</v>
      </c>
      <c r="D19" s="47">
        <v>1.3279996644765646E-2</v>
      </c>
      <c r="E19" s="48">
        <v>456804.52738558501</v>
      </c>
    </row>
    <row r="20" spans="1:5" s="54" customFormat="1" ht="18" customHeight="1" x14ac:dyDescent="0.25">
      <c r="A20" s="44">
        <v>2023</v>
      </c>
      <c r="B20" s="45">
        <v>35624587.818273164</v>
      </c>
      <c r="C20" s="47">
        <v>2.2087188766111598E-2</v>
      </c>
      <c r="D20" s="47">
        <v>1.4258924428368402E-2</v>
      </c>
      <c r="E20" s="48">
        <v>500827.05042878538</v>
      </c>
    </row>
    <row r="21" spans="1:5" s="54" customFormat="1" ht="18" customHeight="1" x14ac:dyDescent="0.25">
      <c r="A21" s="44">
        <v>2024</v>
      </c>
      <c r="B21" s="45">
        <v>36435762.601332575</v>
      </c>
      <c r="C21" s="47">
        <v>2.2770081921995811E-2</v>
      </c>
      <c r="D21" s="47">
        <v>1.6109327077283186E-2</v>
      </c>
      <c r="E21" s="48">
        <v>577650.06325000525</v>
      </c>
    </row>
    <row r="22" spans="1:5" ht="18" customHeight="1" x14ac:dyDescent="0.3">
      <c r="A22" s="44">
        <v>2025</v>
      </c>
      <c r="B22" s="96" t="s">
        <v>88</v>
      </c>
      <c r="C22" s="83" t="s">
        <v>88</v>
      </c>
      <c r="D22" s="83" t="s">
        <v>88</v>
      </c>
      <c r="E22" s="84" t="s">
        <v>88</v>
      </c>
    </row>
    <row r="23" spans="1:5" s="157" customFormat="1" ht="18" customHeight="1" x14ac:dyDescent="0.3">
      <c r="A23" s="44">
        <v>2026</v>
      </c>
      <c r="B23" s="96" t="s">
        <v>88</v>
      </c>
      <c r="C23" s="83" t="s">
        <v>88</v>
      </c>
      <c r="D23" s="83" t="s">
        <v>88</v>
      </c>
      <c r="E23" s="84" t="s">
        <v>88</v>
      </c>
    </row>
    <row r="24" spans="1:5" s="198" customFormat="1" ht="18" customHeight="1" x14ac:dyDescent="0.3">
      <c r="A24" s="44">
        <v>2027</v>
      </c>
      <c r="B24" s="96" t="s">
        <v>88</v>
      </c>
      <c r="C24" s="83" t="s">
        <v>88</v>
      </c>
      <c r="D24" s="83" t="s">
        <v>88</v>
      </c>
      <c r="E24" s="84" t="s">
        <v>88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128</v>
      </c>
      <c r="B26" s="3"/>
      <c r="C26" s="3"/>
    </row>
    <row r="27" spans="1:5" ht="21.75" customHeight="1" x14ac:dyDescent="0.3">
      <c r="A27" s="30" t="s">
        <v>218</v>
      </c>
      <c r="B27" s="3"/>
      <c r="C27" s="3"/>
    </row>
    <row r="28" spans="1:5" ht="21.75" customHeight="1" x14ac:dyDescent="0.3">
      <c r="A28" s="30" t="s">
        <v>190</v>
      </c>
      <c r="B28" s="102"/>
      <c r="C28" s="102"/>
    </row>
    <row r="29" spans="1:5" ht="21.75" customHeight="1" x14ac:dyDescent="0.3">
      <c r="A29" s="3"/>
      <c r="B29" s="102"/>
      <c r="C29" s="102"/>
    </row>
    <row r="30" spans="1:5" ht="21.75" customHeight="1" x14ac:dyDescent="0.3">
      <c r="A30" s="209" t="str">
        <f>+Headings!F37</f>
        <v>Page 37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01" customWidth="1"/>
    <col min="2" max="2" width="20.75" style="101" customWidth="1"/>
    <col min="3" max="3" width="10.75" style="101" customWidth="1"/>
    <col min="4" max="5" width="17.75" style="102" customWidth="1"/>
    <col min="6" max="16384" width="10.75" style="102"/>
  </cols>
  <sheetData>
    <row r="1" spans="1:7" ht="23.25" x14ac:dyDescent="0.3">
      <c r="A1" s="216" t="str">
        <f>Headings!E38</f>
        <v>March 2018 Best Start For Kids Forecast</v>
      </c>
      <c r="B1" s="217"/>
      <c r="C1" s="217"/>
      <c r="D1" s="217"/>
      <c r="E1" s="217"/>
    </row>
    <row r="2" spans="1:7" ht="21.75" customHeight="1" x14ac:dyDescent="0.3">
      <c r="A2" s="216" t="s">
        <v>94</v>
      </c>
      <c r="B2" s="217"/>
      <c r="C2" s="217"/>
      <c r="D2" s="217"/>
      <c r="E2" s="217"/>
    </row>
    <row r="4" spans="1:7" s="22" customFormat="1" ht="66" customHeight="1" x14ac:dyDescent="0.3">
      <c r="A4" s="21" t="s">
        <v>118</v>
      </c>
      <c r="B4" s="32" t="s">
        <v>90</v>
      </c>
      <c r="C4" s="32" t="s">
        <v>35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7" s="54" customFormat="1" ht="18" customHeight="1" x14ac:dyDescent="0.25">
      <c r="A5" s="39">
        <v>2008</v>
      </c>
      <c r="B5" s="125" t="s">
        <v>88</v>
      </c>
      <c r="C5" s="93" t="s">
        <v>88</v>
      </c>
      <c r="D5" s="93" t="s">
        <v>88</v>
      </c>
      <c r="E5" s="122" t="s">
        <v>88</v>
      </c>
    </row>
    <row r="6" spans="1:7" s="54" customFormat="1" ht="18" customHeight="1" x14ac:dyDescent="0.25">
      <c r="A6" s="44">
        <v>2009</v>
      </c>
      <c r="B6" s="96" t="s">
        <v>88</v>
      </c>
      <c r="C6" s="83" t="s">
        <v>88</v>
      </c>
      <c r="D6" s="83" t="s">
        <v>88</v>
      </c>
      <c r="E6" s="84" t="s">
        <v>88</v>
      </c>
    </row>
    <row r="7" spans="1:7" s="54" customFormat="1" ht="18" customHeight="1" x14ac:dyDescent="0.25">
      <c r="A7" s="44">
        <v>2010</v>
      </c>
      <c r="B7" s="96" t="s">
        <v>88</v>
      </c>
      <c r="C7" s="83" t="s">
        <v>88</v>
      </c>
      <c r="D7" s="83" t="s">
        <v>88</v>
      </c>
      <c r="E7" s="84" t="s">
        <v>88</v>
      </c>
    </row>
    <row r="8" spans="1:7" s="54" customFormat="1" ht="18" customHeight="1" x14ac:dyDescent="0.25">
      <c r="A8" s="44">
        <v>2011</v>
      </c>
      <c r="B8" s="96" t="s">
        <v>88</v>
      </c>
      <c r="C8" s="83" t="s">
        <v>88</v>
      </c>
      <c r="D8" s="83" t="s">
        <v>88</v>
      </c>
      <c r="E8" s="84" t="s">
        <v>88</v>
      </c>
    </row>
    <row r="9" spans="1:7" s="54" customFormat="1" ht="18" customHeight="1" x14ac:dyDescent="0.25">
      <c r="A9" s="44">
        <v>2012</v>
      </c>
      <c r="B9" s="96" t="s">
        <v>88</v>
      </c>
      <c r="C9" s="83" t="s">
        <v>88</v>
      </c>
      <c r="D9" s="83" t="s">
        <v>88</v>
      </c>
      <c r="E9" s="84" t="s">
        <v>88</v>
      </c>
    </row>
    <row r="10" spans="1:7" s="54" customFormat="1" ht="18" customHeight="1" x14ac:dyDescent="0.25">
      <c r="A10" s="44">
        <v>2013</v>
      </c>
      <c r="B10" s="96" t="s">
        <v>88</v>
      </c>
      <c r="C10" s="83" t="s">
        <v>88</v>
      </c>
      <c r="D10" s="83" t="s">
        <v>88</v>
      </c>
      <c r="E10" s="84" t="s">
        <v>88</v>
      </c>
    </row>
    <row r="11" spans="1:7" s="54" customFormat="1" ht="18" customHeight="1" x14ac:dyDescent="0.25">
      <c r="A11" s="44">
        <v>2014</v>
      </c>
      <c r="B11" s="96" t="s">
        <v>88</v>
      </c>
      <c r="C11" s="83" t="s">
        <v>88</v>
      </c>
      <c r="D11" s="83" t="s">
        <v>88</v>
      </c>
      <c r="E11" s="84" t="s">
        <v>88</v>
      </c>
      <c r="F11" s="59"/>
      <c r="G11" s="78"/>
    </row>
    <row r="12" spans="1:7" s="54" customFormat="1" ht="18" customHeight="1" x14ac:dyDescent="0.25">
      <c r="A12" s="44">
        <v>2015</v>
      </c>
      <c r="B12" s="96" t="s">
        <v>88</v>
      </c>
      <c r="C12" s="83" t="s">
        <v>88</v>
      </c>
      <c r="D12" s="83" t="s">
        <v>88</v>
      </c>
      <c r="E12" s="84" t="s">
        <v>88</v>
      </c>
    </row>
    <row r="13" spans="1:7" s="54" customFormat="1" ht="18" customHeight="1" x14ac:dyDescent="0.25">
      <c r="A13" s="44">
        <v>2016</v>
      </c>
      <c r="B13" s="45">
        <v>59455206</v>
      </c>
      <c r="C13" s="83" t="s">
        <v>88</v>
      </c>
      <c r="D13" s="83" t="s">
        <v>88</v>
      </c>
      <c r="E13" s="84" t="s">
        <v>88</v>
      </c>
    </row>
    <row r="14" spans="1:7" s="54" customFormat="1" ht="18" customHeight="1" x14ac:dyDescent="0.25">
      <c r="A14" s="44">
        <v>2017</v>
      </c>
      <c r="B14" s="45">
        <v>62379867</v>
      </c>
      <c r="C14" s="47">
        <v>4.9190999355043896E-2</v>
      </c>
      <c r="D14" s="47">
        <v>0</v>
      </c>
      <c r="E14" s="48">
        <v>0</v>
      </c>
    </row>
    <row r="15" spans="1:7" s="54" customFormat="1" ht="18" customHeight="1" thickBot="1" x14ac:dyDescent="0.3">
      <c r="A15" s="49">
        <v>2018</v>
      </c>
      <c r="B15" s="50">
        <v>65652750</v>
      </c>
      <c r="C15" s="56">
        <v>5.2466976244114116E-2</v>
      </c>
      <c r="D15" s="56">
        <v>4.2096422729589467E-3</v>
      </c>
      <c r="E15" s="85">
        <v>275216.03069897741</v>
      </c>
    </row>
    <row r="16" spans="1:7" s="54" customFormat="1" ht="18" customHeight="1" thickTop="1" x14ac:dyDescent="0.25">
      <c r="A16" s="44">
        <v>2019</v>
      </c>
      <c r="B16" s="45">
        <v>68863316.976100072</v>
      </c>
      <c r="C16" s="47">
        <v>4.8902246685783579E-2</v>
      </c>
      <c r="D16" s="47">
        <v>8.3432361672544086E-3</v>
      </c>
      <c r="E16" s="48">
        <v>569789.03232985735</v>
      </c>
    </row>
    <row r="17" spans="1:5" s="54" customFormat="1" ht="18" customHeight="1" x14ac:dyDescent="0.25">
      <c r="A17" s="44">
        <v>2020</v>
      </c>
      <c r="B17" s="45">
        <v>71995260.653919891</v>
      </c>
      <c r="C17" s="47">
        <v>4.5480581176576163E-2</v>
      </c>
      <c r="D17" s="47">
        <v>1.110925649286898E-2</v>
      </c>
      <c r="E17" s="48">
        <v>791026.10498255491</v>
      </c>
    </row>
    <row r="18" spans="1:5" s="54" customFormat="1" ht="18" customHeight="1" x14ac:dyDescent="0.25">
      <c r="A18" s="44">
        <v>2021</v>
      </c>
      <c r="B18" s="45">
        <v>75085225.828610107</v>
      </c>
      <c r="C18" s="47">
        <v>4.2919008093374789E-2</v>
      </c>
      <c r="D18" s="47">
        <v>1.217520298505792E-2</v>
      </c>
      <c r="E18" s="48">
        <v>903181.44817833602</v>
      </c>
    </row>
    <row r="19" spans="1:5" s="54" customFormat="1" ht="18" customHeight="1" x14ac:dyDescent="0.25">
      <c r="A19" s="44">
        <v>2022</v>
      </c>
      <c r="B19" s="96" t="s">
        <v>88</v>
      </c>
      <c r="C19" s="83" t="s">
        <v>88</v>
      </c>
      <c r="D19" s="83" t="s">
        <v>88</v>
      </c>
      <c r="E19" s="84" t="s">
        <v>88</v>
      </c>
    </row>
    <row r="20" spans="1:5" s="54" customFormat="1" ht="18" customHeight="1" x14ac:dyDescent="0.25">
      <c r="A20" s="44">
        <v>2023</v>
      </c>
      <c r="B20" s="96" t="s">
        <v>88</v>
      </c>
      <c r="C20" s="83" t="s">
        <v>88</v>
      </c>
      <c r="D20" s="83" t="s">
        <v>88</v>
      </c>
      <c r="E20" s="84" t="s">
        <v>88</v>
      </c>
    </row>
    <row r="21" spans="1:5" s="54" customFormat="1" ht="18" customHeight="1" x14ac:dyDescent="0.25">
      <c r="A21" s="44">
        <v>2024</v>
      </c>
      <c r="B21" s="96" t="s">
        <v>88</v>
      </c>
      <c r="C21" s="83" t="s">
        <v>88</v>
      </c>
      <c r="D21" s="83" t="s">
        <v>88</v>
      </c>
      <c r="E21" s="84" t="s">
        <v>88</v>
      </c>
    </row>
    <row r="22" spans="1:5" ht="18" customHeight="1" x14ac:dyDescent="0.3">
      <c r="A22" s="44">
        <v>2025</v>
      </c>
      <c r="B22" s="96" t="s">
        <v>88</v>
      </c>
      <c r="C22" s="83" t="s">
        <v>88</v>
      </c>
      <c r="D22" s="83" t="s">
        <v>88</v>
      </c>
      <c r="E22" s="84" t="s">
        <v>88</v>
      </c>
    </row>
    <row r="23" spans="1:5" s="157" customFormat="1" ht="18" customHeight="1" x14ac:dyDescent="0.3">
      <c r="A23" s="44">
        <v>2026</v>
      </c>
      <c r="B23" s="96" t="s">
        <v>88</v>
      </c>
      <c r="C23" s="83" t="s">
        <v>88</v>
      </c>
      <c r="D23" s="83" t="s">
        <v>88</v>
      </c>
      <c r="E23" s="84" t="s">
        <v>88</v>
      </c>
    </row>
    <row r="24" spans="1:5" s="198" customFormat="1" ht="18" customHeight="1" x14ac:dyDescent="0.3">
      <c r="A24" s="44">
        <v>2027</v>
      </c>
      <c r="B24" s="96" t="s">
        <v>88</v>
      </c>
      <c r="C24" s="83" t="s">
        <v>88</v>
      </c>
      <c r="D24" s="83" t="s">
        <v>88</v>
      </c>
      <c r="E24" s="84" t="s">
        <v>88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128</v>
      </c>
      <c r="B26" s="3"/>
      <c r="C26" s="3"/>
    </row>
    <row r="27" spans="1:5" ht="21.75" customHeight="1" x14ac:dyDescent="0.3">
      <c r="A27" s="30" t="s">
        <v>219</v>
      </c>
      <c r="B27" s="3"/>
      <c r="C27" s="3"/>
    </row>
    <row r="28" spans="1:5" ht="21.75" customHeight="1" x14ac:dyDescent="0.3">
      <c r="A28" s="3"/>
      <c r="B28" s="102"/>
      <c r="C28" s="102"/>
    </row>
    <row r="29" spans="1:5" ht="21.75" customHeight="1" x14ac:dyDescent="0.3">
      <c r="A29" s="3"/>
      <c r="B29" s="102"/>
      <c r="C29" s="102"/>
    </row>
    <row r="30" spans="1:5" ht="21.75" customHeight="1" x14ac:dyDescent="0.3">
      <c r="A30" s="209" t="str">
        <f>Headings!F38</f>
        <v>Page 38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2.5" customHeight="1" x14ac:dyDescent="0.3">
      <c r="A1" s="221" t="str">
        <f>Headings!E39</f>
        <v>March 2018 Emergency Medical Services (EMS) Property Tax Forecast</v>
      </c>
      <c r="B1" s="224"/>
      <c r="C1" s="224"/>
      <c r="D1" s="224"/>
      <c r="E1" s="224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s="22" customFormat="1" ht="66" customHeight="1" x14ac:dyDescent="0.3">
      <c r="A4" s="21" t="s">
        <v>118</v>
      </c>
      <c r="B4" s="32" t="s">
        <v>90</v>
      </c>
      <c r="C4" s="32" t="s">
        <v>35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>
        <v>101838056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105583802</v>
      </c>
      <c r="C6" s="46">
        <v>3.6781397319681775E-2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102097238</v>
      </c>
      <c r="C7" s="46">
        <v>-3.3021769759721264E-2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98589189</v>
      </c>
      <c r="C8" s="46">
        <v>-3.4359881508253975E-2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95268834</v>
      </c>
      <c r="C9" s="46">
        <v>-3.3678692701285984E-2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93870870</v>
      </c>
      <c r="C10" s="47">
        <v>-1.4673885900608363E-2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113541014.793615</v>
      </c>
      <c r="C11" s="47">
        <v>0.2095447159871322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116769207</v>
      </c>
      <c r="C12" s="47">
        <v>2.8431947805406921E-2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119879727</v>
      </c>
      <c r="C13" s="47">
        <v>2.6638187240579647E-2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123483769</v>
      </c>
      <c r="C14" s="47">
        <v>3.0063815544057793E-2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127489160</v>
      </c>
      <c r="C15" s="56">
        <v>3.2436578770121516E-2</v>
      </c>
      <c r="D15" s="56">
        <v>4.682922046926663E-3</v>
      </c>
      <c r="E15" s="85">
        <v>594239.02308581769</v>
      </c>
    </row>
    <row r="16" spans="1:5" s="54" customFormat="1" ht="18" customHeight="1" thickTop="1" x14ac:dyDescent="0.25">
      <c r="A16" s="44">
        <v>2019</v>
      </c>
      <c r="B16" s="45">
        <v>131177583.43526095</v>
      </c>
      <c r="C16" s="47">
        <v>2.8931270982262003E-2</v>
      </c>
      <c r="D16" s="47">
        <v>8.7499840643778803E-3</v>
      </c>
      <c r="E16" s="48">
        <v>1137845.6335012615</v>
      </c>
    </row>
    <row r="17" spans="1:5" s="54" customFormat="1" ht="18" customHeight="1" x14ac:dyDescent="0.25">
      <c r="A17" s="44">
        <v>2020</v>
      </c>
      <c r="B17" s="45" t="s">
        <v>88</v>
      </c>
      <c r="C17" s="57" t="s">
        <v>88</v>
      </c>
      <c r="D17" s="47" t="s">
        <v>88</v>
      </c>
      <c r="E17" s="48" t="s">
        <v>88</v>
      </c>
    </row>
    <row r="18" spans="1:5" s="54" customFormat="1" ht="18" customHeight="1" x14ac:dyDescent="0.25">
      <c r="A18" s="44">
        <v>2021</v>
      </c>
      <c r="B18" s="45" t="s">
        <v>88</v>
      </c>
      <c r="C18" s="57" t="s">
        <v>88</v>
      </c>
      <c r="D18" s="47" t="s">
        <v>88</v>
      </c>
      <c r="E18" s="48" t="s">
        <v>88</v>
      </c>
    </row>
    <row r="19" spans="1:5" s="54" customFormat="1" ht="18" customHeight="1" x14ac:dyDescent="0.25">
      <c r="A19" s="44">
        <v>2022</v>
      </c>
      <c r="B19" s="45" t="s">
        <v>88</v>
      </c>
      <c r="C19" s="57" t="s">
        <v>88</v>
      </c>
      <c r="D19" s="47" t="s">
        <v>88</v>
      </c>
      <c r="E19" s="48" t="s">
        <v>88</v>
      </c>
    </row>
    <row r="20" spans="1:5" s="54" customFormat="1" ht="18" customHeight="1" x14ac:dyDescent="0.25">
      <c r="A20" s="44">
        <v>2023</v>
      </c>
      <c r="B20" s="45" t="s">
        <v>88</v>
      </c>
      <c r="C20" s="57" t="s">
        <v>88</v>
      </c>
      <c r="D20" s="47" t="s">
        <v>88</v>
      </c>
      <c r="E20" s="48" t="s">
        <v>88</v>
      </c>
    </row>
    <row r="21" spans="1:5" s="54" customFormat="1" ht="18" customHeight="1" x14ac:dyDescent="0.25">
      <c r="A21" s="44">
        <v>2024</v>
      </c>
      <c r="B21" s="45" t="s">
        <v>88</v>
      </c>
      <c r="C21" s="57" t="s">
        <v>88</v>
      </c>
      <c r="D21" s="47" t="s">
        <v>88</v>
      </c>
      <c r="E21" s="48" t="s">
        <v>88</v>
      </c>
    </row>
    <row r="22" spans="1:5" ht="18" customHeight="1" x14ac:dyDescent="0.3">
      <c r="A22" s="44">
        <v>2025</v>
      </c>
      <c r="B22" s="45" t="s">
        <v>88</v>
      </c>
      <c r="C22" s="57" t="s">
        <v>88</v>
      </c>
      <c r="D22" s="47" t="s">
        <v>88</v>
      </c>
      <c r="E22" s="48" t="s">
        <v>88</v>
      </c>
    </row>
    <row r="23" spans="1:5" s="157" customFormat="1" ht="18" customHeight="1" x14ac:dyDescent="0.3">
      <c r="A23" s="44">
        <v>2026</v>
      </c>
      <c r="B23" s="45" t="s">
        <v>88</v>
      </c>
      <c r="C23" s="57" t="s">
        <v>88</v>
      </c>
      <c r="D23" s="47" t="s">
        <v>88</v>
      </c>
      <c r="E23" s="48" t="s">
        <v>88</v>
      </c>
    </row>
    <row r="24" spans="1:5" s="198" customFormat="1" ht="18" customHeight="1" x14ac:dyDescent="0.3">
      <c r="A24" s="44">
        <v>2027</v>
      </c>
      <c r="B24" s="45" t="s">
        <v>88</v>
      </c>
      <c r="C24" s="57" t="s">
        <v>88</v>
      </c>
      <c r="D24" s="47" t="s">
        <v>88</v>
      </c>
      <c r="E24" s="48" t="s">
        <v>88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128</v>
      </c>
      <c r="B26" s="3"/>
      <c r="C26" s="3"/>
    </row>
    <row r="27" spans="1:5" ht="21.75" customHeight="1" x14ac:dyDescent="0.3">
      <c r="A27" s="30" t="s">
        <v>220</v>
      </c>
      <c r="B27" s="3"/>
      <c r="C27" s="3"/>
    </row>
    <row r="28" spans="1:5" ht="21.75" customHeight="1" x14ac:dyDescent="0.3">
      <c r="A28" s="55" t="s">
        <v>166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Headings!F39</f>
        <v>Page 39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Headings!E4</f>
        <v>March 2018 Countywide New Construction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  <c r="E4" s="36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>
        <v>6663100000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8005200000</v>
      </c>
      <c r="C6" s="46">
        <v>0.2014227611772299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5205200000</v>
      </c>
      <c r="C7" s="46">
        <v>-0.34977264777894368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2457642885</v>
      </c>
      <c r="C8" s="46">
        <v>-0.52784851974948133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1925434669</v>
      </c>
      <c r="C9" s="46">
        <v>-0.21655229864692083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1983503613</v>
      </c>
      <c r="C10" s="47">
        <v>3.0158875258104123E-2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3406198290</v>
      </c>
      <c r="C11" s="46">
        <v>0.71726346636102645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4994659235</v>
      </c>
      <c r="C12" s="46">
        <v>0.46634423769850453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6111997054</v>
      </c>
      <c r="C13" s="46">
        <v>0.22370651658681173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8438451607.000001</v>
      </c>
      <c r="C14" s="46">
        <v>0.38063738127580593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9789738887</v>
      </c>
      <c r="C15" s="51">
        <v>0.16013450606021817</v>
      </c>
      <c r="D15" s="56">
        <v>0.22914000765582743</v>
      </c>
      <c r="E15" s="85">
        <v>1825032811.1879807</v>
      </c>
    </row>
    <row r="16" spans="1:5" s="54" customFormat="1" ht="18" customHeight="1" thickTop="1" x14ac:dyDescent="0.25">
      <c r="A16" s="44">
        <v>2019</v>
      </c>
      <c r="B16" s="45">
        <v>9637747092.2253189</v>
      </c>
      <c r="C16" s="46">
        <v>-1.5525622953694307E-2</v>
      </c>
      <c r="D16" s="47">
        <v>0.26040967193936937</v>
      </c>
      <c r="E16" s="48">
        <v>1991227625.744319</v>
      </c>
    </row>
    <row r="17" spans="1:5" s="54" customFormat="1" ht="18" customHeight="1" x14ac:dyDescent="0.25">
      <c r="A17" s="44">
        <v>2020</v>
      </c>
      <c r="B17" s="45">
        <v>9122404317.4466095</v>
      </c>
      <c r="C17" s="46">
        <v>-5.3471290525400006E-2</v>
      </c>
      <c r="D17" s="47">
        <v>0.2728383421915852</v>
      </c>
      <c r="E17" s="48">
        <v>1955426379.1959696</v>
      </c>
    </row>
    <row r="18" spans="1:5" s="54" customFormat="1" ht="18" customHeight="1" x14ac:dyDescent="0.25">
      <c r="A18" s="44">
        <v>2021</v>
      </c>
      <c r="B18" s="45">
        <v>8113288163.5782995</v>
      </c>
      <c r="C18" s="46">
        <v>-0.11061953830947546</v>
      </c>
      <c r="D18" s="47">
        <v>0.15460320916149284</v>
      </c>
      <c r="E18" s="48">
        <v>1086382210.7788</v>
      </c>
    </row>
    <row r="19" spans="1:5" s="54" customFormat="1" ht="18" customHeight="1" x14ac:dyDescent="0.25">
      <c r="A19" s="44">
        <v>2022</v>
      </c>
      <c r="B19" s="45">
        <v>8203534769.5691109</v>
      </c>
      <c r="C19" s="46">
        <v>1.1123308351839611E-2</v>
      </c>
      <c r="D19" s="47">
        <v>0.15763007745687085</v>
      </c>
      <c r="E19" s="48">
        <v>1117044076.7987814</v>
      </c>
    </row>
    <row r="20" spans="1:5" s="54" customFormat="1" ht="18" customHeight="1" x14ac:dyDescent="0.25">
      <c r="A20" s="44">
        <v>2023</v>
      </c>
      <c r="B20" s="45">
        <v>8447882015.8788605</v>
      </c>
      <c r="C20" s="46">
        <v>2.9785605007264904E-2</v>
      </c>
      <c r="D20" s="47">
        <v>0.17301766231393012</v>
      </c>
      <c r="E20" s="48">
        <v>1246045004.1374407</v>
      </c>
    </row>
    <row r="21" spans="1:5" s="54" customFormat="1" ht="18" customHeight="1" x14ac:dyDescent="0.25">
      <c r="A21" s="44">
        <v>2024</v>
      </c>
      <c r="B21" s="45">
        <v>9024224326.2283306</v>
      </c>
      <c r="C21" s="46">
        <v>6.82232906740603E-2</v>
      </c>
      <c r="D21" s="47">
        <v>0.21472734235195712</v>
      </c>
      <c r="E21" s="48">
        <v>1595212060.1871204</v>
      </c>
    </row>
    <row r="22" spans="1:5" s="54" customFormat="1" ht="18" customHeight="1" x14ac:dyDescent="0.25">
      <c r="A22" s="44">
        <v>2025</v>
      </c>
      <c r="B22" s="45">
        <v>9571937571.0979691</v>
      </c>
      <c r="C22" s="46">
        <v>6.0693664637496259E-2</v>
      </c>
      <c r="D22" s="47">
        <v>0.24718800413910036</v>
      </c>
      <c r="E22" s="48">
        <v>1897122275.1432791</v>
      </c>
    </row>
    <row r="23" spans="1:5" s="54" customFormat="1" ht="18" customHeight="1" x14ac:dyDescent="0.25">
      <c r="A23" s="44">
        <v>2026</v>
      </c>
      <c r="B23" s="45">
        <v>9918734963.8740005</v>
      </c>
      <c r="C23" s="46">
        <v>3.6230636712797804E-2</v>
      </c>
      <c r="D23" s="47">
        <v>0.24962614553667972</v>
      </c>
      <c r="E23" s="48">
        <v>1981373058.2344704</v>
      </c>
    </row>
    <row r="24" spans="1:5" s="54" customFormat="1" ht="18" customHeight="1" x14ac:dyDescent="0.25">
      <c r="A24" s="44">
        <v>2027</v>
      </c>
      <c r="B24" s="45">
        <v>10068537672.403799</v>
      </c>
      <c r="C24" s="46">
        <v>1.5103005481587051E-2</v>
      </c>
      <c r="D24" s="83" t="s">
        <v>236</v>
      </c>
      <c r="E24" s="84" t="s">
        <v>236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174</v>
      </c>
      <c r="B26" s="3"/>
      <c r="C26" s="3"/>
    </row>
    <row r="27" spans="1:5" ht="21.75" customHeight="1" x14ac:dyDescent="0.3">
      <c r="A27" s="138" t="s">
        <v>205</v>
      </c>
      <c r="B27" s="3"/>
      <c r="C27" s="3"/>
    </row>
    <row r="28" spans="1:5" ht="21.75" customHeight="1" x14ac:dyDescent="0.3">
      <c r="A28" s="136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Headings!F4</f>
        <v>Page 4</v>
      </c>
      <c r="B30" s="210"/>
      <c r="C30" s="210"/>
      <c r="D30" s="210"/>
      <c r="E30" s="217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Headings!E40</f>
        <v>March 2018 Conservation Futures Property Tax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s="22" customFormat="1" ht="66" customHeight="1" x14ac:dyDescent="0.3">
      <c r="A4" s="21" t="s">
        <v>118</v>
      </c>
      <c r="B4" s="32" t="s">
        <v>90</v>
      </c>
      <c r="C4" s="32" t="s">
        <v>35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>
        <v>15755647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16360030</v>
      </c>
      <c r="C6" s="46">
        <v>3.8359770309654762E-2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16738720</v>
      </c>
      <c r="C7" s="46">
        <v>2.3147268067356785E-2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17061273</v>
      </c>
      <c r="C8" s="46">
        <v>1.9269872487263084E-2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17416782</v>
      </c>
      <c r="C9" s="46">
        <v>2.0837190753585588E-2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17566647</v>
      </c>
      <c r="C10" s="47">
        <v>8.6046320152597389E-3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17955638</v>
      </c>
      <c r="C11" s="57">
        <v>2.2143724980640878E-2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18389600</v>
      </c>
      <c r="C12" s="47">
        <v>2.4168564770575163E-2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18877155</v>
      </c>
      <c r="C13" s="47">
        <v>2.6512539696350146E-2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19443654</v>
      </c>
      <c r="C14" s="47">
        <v>3.0009765772437635E-2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20072804</v>
      </c>
      <c r="C15" s="56">
        <v>3.2357601096995481E-2</v>
      </c>
      <c r="D15" s="56">
        <v>4.5950868185589133E-3</v>
      </c>
      <c r="E15" s="85">
        <v>91814.382015362382</v>
      </c>
    </row>
    <row r="16" spans="1:5" s="54" customFormat="1" ht="18" customHeight="1" thickTop="1" x14ac:dyDescent="0.25">
      <c r="A16" s="44">
        <v>2019</v>
      </c>
      <c r="B16" s="45">
        <v>20654768.995156694</v>
      </c>
      <c r="C16" s="47">
        <v>2.8992710493097817E-2</v>
      </c>
      <c r="D16" s="47">
        <v>8.7121089112440764E-3</v>
      </c>
      <c r="E16" s="48">
        <v>178392.42280596495</v>
      </c>
    </row>
    <row r="17" spans="1:5" s="54" customFormat="1" ht="18" customHeight="1" x14ac:dyDescent="0.25">
      <c r="A17" s="44">
        <v>2020</v>
      </c>
      <c r="B17" s="45">
        <v>21182642.003500365</v>
      </c>
      <c r="C17" s="47">
        <v>2.555695531949298E-2</v>
      </c>
      <c r="D17" s="47">
        <v>1.150975814107813E-2</v>
      </c>
      <c r="E17" s="48">
        <v>241032.85636847839</v>
      </c>
    </row>
    <row r="18" spans="1:5" s="54" customFormat="1" ht="18" customHeight="1" x14ac:dyDescent="0.25">
      <c r="A18" s="44">
        <v>2021</v>
      </c>
      <c r="B18" s="45">
        <v>21669475.143963885</v>
      </c>
      <c r="C18" s="47">
        <v>2.2982644959163911E-2</v>
      </c>
      <c r="D18" s="47">
        <v>1.2573455487763008E-2</v>
      </c>
      <c r="E18" s="48">
        <v>269076.95406114683</v>
      </c>
    </row>
    <row r="19" spans="1:5" s="54" customFormat="1" ht="18" customHeight="1" x14ac:dyDescent="0.25">
      <c r="A19" s="44">
        <v>2022</v>
      </c>
      <c r="B19" s="45">
        <v>22156250.336094752</v>
      </c>
      <c r="C19" s="47">
        <v>2.2463635547096406E-2</v>
      </c>
      <c r="D19" s="47">
        <v>1.3590535007935278E-2</v>
      </c>
      <c r="E19" s="48">
        <v>297077.84893129021</v>
      </c>
    </row>
    <row r="20" spans="1:5" s="54" customFormat="1" ht="18" customHeight="1" x14ac:dyDescent="0.25">
      <c r="A20" s="44">
        <v>2023</v>
      </c>
      <c r="B20" s="45">
        <v>22650717.329990108</v>
      </c>
      <c r="C20" s="47">
        <v>2.231726877944773E-2</v>
      </c>
      <c r="D20" s="47">
        <v>1.4570684020155378E-2</v>
      </c>
      <c r="E20" s="48">
        <v>325296.65034022182</v>
      </c>
    </row>
    <row r="21" spans="1:5" s="54" customFormat="1" ht="18" customHeight="1" x14ac:dyDescent="0.25">
      <c r="A21" s="44">
        <v>2024</v>
      </c>
      <c r="B21" s="45">
        <v>23167906.871775612</v>
      </c>
      <c r="C21" s="47">
        <v>2.2833252221144074E-2</v>
      </c>
      <c r="D21" s="47">
        <v>1.6457198355334324E-2</v>
      </c>
      <c r="E21" s="48">
        <v>375105.65076782927</v>
      </c>
    </row>
    <row r="22" spans="1:5" ht="18" customHeight="1" x14ac:dyDescent="0.3">
      <c r="A22" s="44">
        <v>2025</v>
      </c>
      <c r="B22" s="45">
        <v>23698964.61434396</v>
      </c>
      <c r="C22" s="47">
        <v>2.2922128680312959E-2</v>
      </c>
      <c r="D22" s="47">
        <v>1.8403053202472819E-2</v>
      </c>
      <c r="E22" s="48">
        <v>428252.15936836228</v>
      </c>
    </row>
    <row r="23" spans="1:5" s="157" customFormat="1" ht="18" customHeight="1" x14ac:dyDescent="0.3">
      <c r="A23" s="44">
        <v>2026</v>
      </c>
      <c r="B23" s="45">
        <v>24230703.1551295</v>
      </c>
      <c r="C23" s="47">
        <v>2.2437205567356289E-2</v>
      </c>
      <c r="D23" s="47">
        <v>2.0068974623132174E-2</v>
      </c>
      <c r="E23" s="48">
        <v>476718.12281184271</v>
      </c>
    </row>
    <row r="24" spans="1:5" s="198" customFormat="1" ht="18" customHeight="1" x14ac:dyDescent="0.3">
      <c r="A24" s="44">
        <v>2027</v>
      </c>
      <c r="B24" s="45">
        <v>24769140.72767299</v>
      </c>
      <c r="C24" s="47">
        <v>2.2221293748526882E-2</v>
      </c>
      <c r="D24" s="83" t="s">
        <v>236</v>
      </c>
      <c r="E24" s="84" t="s">
        <v>236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128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Headings!F40</f>
        <v>Page 40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Headings!E41</f>
        <v>March 2018 Unincorporated Area/Roads Property Tax Levy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s="22" customFormat="1" ht="66" customHeight="1" x14ac:dyDescent="0.3">
      <c r="A4" s="21" t="s">
        <v>118</v>
      </c>
      <c r="B4" s="32" t="s">
        <v>90</v>
      </c>
      <c r="C4" s="32" t="s">
        <v>35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5" s="54" customFormat="1" ht="18" customHeight="1" x14ac:dyDescent="0.25">
      <c r="A5" s="39">
        <v>2009</v>
      </c>
      <c r="B5" s="40">
        <v>83470224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84675096</v>
      </c>
      <c r="C6" s="46">
        <v>1.443475220576862E-2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86104033</v>
      </c>
      <c r="C7" s="46">
        <v>1.6875528549740393E-2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73706592</v>
      </c>
      <c r="C8" s="46">
        <v>-0.14398211753914014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67537651</v>
      </c>
      <c r="C9" s="46">
        <v>-8.3695919626836091E-2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71721037.701000005</v>
      </c>
      <c r="C10" s="46">
        <v>6.1941548737014962E-2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81182066</v>
      </c>
      <c r="C11" s="46">
        <v>0.13191426954030372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82424494.000000134</v>
      </c>
      <c r="C12" s="46">
        <v>1.5304217559579447E-2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87678035</v>
      </c>
      <c r="C13" s="46">
        <v>6.3737619062603557E-2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2018</v>
      </c>
      <c r="B14" s="50">
        <v>89353349</v>
      </c>
      <c r="C14" s="51">
        <v>1.9107567819009574E-2</v>
      </c>
      <c r="D14" s="56">
        <v>-1.9872826090949758E-5</v>
      </c>
      <c r="E14" s="85">
        <v>-1775.7388542741537</v>
      </c>
    </row>
    <row r="15" spans="1:5" s="54" customFormat="1" ht="18" customHeight="1" thickTop="1" x14ac:dyDescent="0.25">
      <c r="A15" s="44">
        <v>2019</v>
      </c>
      <c r="B15" s="45">
        <v>91005940.740290895</v>
      </c>
      <c r="C15" s="46">
        <v>1.8495017352857079E-2</v>
      </c>
      <c r="D15" s="47">
        <v>5.2400438157884643E-4</v>
      </c>
      <c r="E15" s="48">
        <v>47662.536319747567</v>
      </c>
    </row>
    <row r="16" spans="1:5" s="54" customFormat="1" ht="18" customHeight="1" x14ac:dyDescent="0.25">
      <c r="A16" s="44">
        <v>2020</v>
      </c>
      <c r="B16" s="45">
        <v>92596119.09499903</v>
      </c>
      <c r="C16" s="46">
        <v>1.7473346704322656E-2</v>
      </c>
      <c r="D16" s="47">
        <v>1.2098674481848537E-3</v>
      </c>
      <c r="E16" s="48">
        <v>111893.65383185446</v>
      </c>
    </row>
    <row r="17" spans="1:5" s="54" customFormat="1" ht="18" customHeight="1" x14ac:dyDescent="0.25">
      <c r="A17" s="44">
        <v>2021</v>
      </c>
      <c r="B17" s="45">
        <v>94077441.755686253</v>
      </c>
      <c r="C17" s="46">
        <v>1.5997675444339832E-2</v>
      </c>
      <c r="D17" s="47">
        <v>7.9741129711186076E-4</v>
      </c>
      <c r="E17" s="48">
        <v>74958.641991436481</v>
      </c>
    </row>
    <row r="18" spans="1:5" s="54" customFormat="1" ht="18" customHeight="1" x14ac:dyDescent="0.25">
      <c r="A18" s="44">
        <v>2022</v>
      </c>
      <c r="B18" s="45">
        <v>95577295.171643823</v>
      </c>
      <c r="C18" s="46">
        <v>1.594275299122816E-2</v>
      </c>
      <c r="D18" s="47">
        <v>3.4020116028754543E-4</v>
      </c>
      <c r="E18" s="48">
        <v>32504.448663383722</v>
      </c>
    </row>
    <row r="19" spans="1:5" s="54" customFormat="1" ht="18" customHeight="1" x14ac:dyDescent="0.25">
      <c r="A19" s="44">
        <v>2023</v>
      </c>
      <c r="B19" s="45">
        <v>97039220.718340799</v>
      </c>
      <c r="C19" s="46">
        <v>1.5295740940058478E-2</v>
      </c>
      <c r="D19" s="47">
        <v>-6.6337189581311407E-4</v>
      </c>
      <c r="E19" s="48">
        <v>-64415.823463082314</v>
      </c>
    </row>
    <row r="20" spans="1:5" s="54" customFormat="1" ht="18" customHeight="1" x14ac:dyDescent="0.25">
      <c r="A20" s="44">
        <v>2024</v>
      </c>
      <c r="B20" s="45">
        <v>98612505.14608179</v>
      </c>
      <c r="C20" s="46">
        <v>1.6212871621336555E-2</v>
      </c>
      <c r="D20" s="47">
        <v>-7.2995599971181768E-4</v>
      </c>
      <c r="E20" s="48">
        <v>-72035.372430294752</v>
      </c>
    </row>
    <row r="21" spans="1:5" s="54" customFormat="1" ht="18" customHeight="1" x14ac:dyDescent="0.25">
      <c r="A21" s="44">
        <v>2025</v>
      </c>
      <c r="B21" s="45">
        <v>100221090.12123853</v>
      </c>
      <c r="C21" s="46">
        <v>1.631218041539273E-2</v>
      </c>
      <c r="D21" s="47">
        <v>-6.818156586463342E-4</v>
      </c>
      <c r="E21" s="48">
        <v>-68378.930396735668</v>
      </c>
    </row>
    <row r="22" spans="1:5" s="54" customFormat="1" ht="18" customHeight="1" x14ac:dyDescent="0.25">
      <c r="A22" s="44">
        <v>2026</v>
      </c>
      <c r="B22" s="45">
        <v>101836841.14421545</v>
      </c>
      <c r="C22" s="46">
        <v>1.6121866375852889E-2</v>
      </c>
      <c r="D22" s="47">
        <v>3.2205140312577818E-3</v>
      </c>
      <c r="E22" s="48">
        <v>326914.14421544969</v>
      </c>
    </row>
    <row r="23" spans="1:5" s="54" customFormat="1" ht="18" customHeight="1" x14ac:dyDescent="0.25">
      <c r="A23" s="44">
        <v>2027</v>
      </c>
      <c r="B23" s="45">
        <v>103467431.1033158</v>
      </c>
      <c r="C23" s="46">
        <v>1.6011788472417354E-2</v>
      </c>
      <c r="D23" s="83" t="s">
        <v>236</v>
      </c>
      <c r="E23" s="84" t="s">
        <v>236</v>
      </c>
    </row>
    <row r="24" spans="1:5" ht="18" customHeight="1" x14ac:dyDescent="0.3">
      <c r="A24" s="25" t="s">
        <v>4</v>
      </c>
      <c r="B24" s="3"/>
      <c r="C24" s="3"/>
    </row>
    <row r="25" spans="1:5" ht="21.75" customHeight="1" x14ac:dyDescent="0.3">
      <c r="A25" s="30" t="s">
        <v>128</v>
      </c>
      <c r="B25" s="3"/>
      <c r="C25" s="3"/>
    </row>
    <row r="26" spans="1:5" ht="21.75" customHeight="1" x14ac:dyDescent="0.3">
      <c r="A26" s="30" t="s">
        <v>221</v>
      </c>
      <c r="B26" s="3"/>
      <c r="C26" s="3"/>
    </row>
    <row r="27" spans="1:5" ht="21.75" customHeight="1" x14ac:dyDescent="0.3">
      <c r="A27" s="30" t="s">
        <v>233</v>
      </c>
      <c r="B27" s="19"/>
      <c r="C27" s="19"/>
    </row>
    <row r="28" spans="1:5" ht="21.75" customHeight="1" x14ac:dyDescent="0.3">
      <c r="A28" s="79" t="s">
        <v>234</v>
      </c>
    </row>
    <row r="29" spans="1:5" ht="21.75" customHeight="1" x14ac:dyDescent="0.3">
      <c r="A29" s="79"/>
    </row>
    <row r="30" spans="1:5" ht="21.75" customHeight="1" x14ac:dyDescent="0.3">
      <c r="A30" s="209" t="str">
        <f>Headings!F41</f>
        <v>Page 41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="75" zoomScaleNormal="75" workbookViewId="0">
      <selection activeCell="A26" sqref="A26:E26"/>
    </sheetView>
  </sheetViews>
  <sheetFormatPr defaultColWidth="10.75" defaultRowHeight="21.75" customHeight="1" x14ac:dyDescent="0.3"/>
  <cols>
    <col min="1" max="1" width="7.75" style="110" customWidth="1"/>
    <col min="2" max="2" width="15.25" style="110" customWidth="1"/>
    <col min="3" max="3" width="15.75" style="110" customWidth="1"/>
    <col min="4" max="4" width="17.75" style="110" customWidth="1"/>
    <col min="5" max="5" width="17.75" style="111" customWidth="1"/>
    <col min="6" max="10" width="10.75" style="111"/>
    <col min="11" max="11" width="13.75" style="111" bestFit="1" customWidth="1"/>
    <col min="12" max="16384" width="10.75" style="111"/>
  </cols>
  <sheetData>
    <row r="1" spans="1:5" ht="23.25" x14ac:dyDescent="0.3">
      <c r="A1" s="216" t="s">
        <v>254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s="22" customFormat="1" ht="66" customHeight="1" x14ac:dyDescent="0.3">
      <c r="A4" s="21" t="s">
        <v>118</v>
      </c>
      <c r="B4" s="32" t="s">
        <v>197</v>
      </c>
      <c r="C4" s="33" t="s">
        <v>195</v>
      </c>
      <c r="D4" s="123" t="s">
        <v>198</v>
      </c>
      <c r="E4" s="124" t="s">
        <v>196</v>
      </c>
    </row>
    <row r="5" spans="1:5" s="54" customFormat="1" ht="18" customHeight="1" x14ac:dyDescent="0.25">
      <c r="A5" s="39">
        <v>2010</v>
      </c>
      <c r="B5" s="40"/>
      <c r="C5" s="112"/>
      <c r="D5" s="42"/>
      <c r="E5" s="52"/>
    </row>
    <row r="6" spans="1:5" s="54" customFormat="1" ht="18" customHeight="1" x14ac:dyDescent="0.25">
      <c r="A6" s="44">
        <v>2011</v>
      </c>
      <c r="B6" s="45"/>
      <c r="C6" s="113"/>
      <c r="D6" s="57"/>
      <c r="E6" s="47"/>
    </row>
    <row r="7" spans="1:5" s="54" customFormat="1" ht="18" customHeight="1" x14ac:dyDescent="0.25">
      <c r="A7" s="44">
        <v>2012</v>
      </c>
      <c r="B7" s="45"/>
      <c r="C7" s="113"/>
      <c r="D7" s="57"/>
      <c r="E7" s="47"/>
    </row>
    <row r="8" spans="1:5" s="54" customFormat="1" ht="18" customHeight="1" x14ac:dyDescent="0.25">
      <c r="A8" s="44">
        <v>2013</v>
      </c>
      <c r="B8" s="45"/>
      <c r="C8" s="113"/>
      <c r="D8" s="57"/>
      <c r="E8" s="47"/>
    </row>
    <row r="9" spans="1:5" s="54" customFormat="1" ht="18" customHeight="1" x14ac:dyDescent="0.25">
      <c r="A9" s="44">
        <v>2014</v>
      </c>
      <c r="B9" s="45"/>
      <c r="C9" s="113"/>
      <c r="D9" s="57"/>
      <c r="E9" s="47"/>
    </row>
    <row r="10" spans="1:5" s="54" customFormat="1" ht="18" customHeight="1" x14ac:dyDescent="0.25">
      <c r="A10" s="44">
        <v>2015</v>
      </c>
      <c r="B10" s="45"/>
      <c r="C10" s="113"/>
      <c r="D10" s="57"/>
      <c r="E10" s="47"/>
    </row>
    <row r="11" spans="1:5" s="54" customFormat="1" ht="18" customHeight="1" x14ac:dyDescent="0.25">
      <c r="A11" s="44">
        <v>2016</v>
      </c>
      <c r="B11" s="64"/>
      <c r="C11" s="170"/>
      <c r="D11" s="45"/>
      <c r="E11" s="76"/>
    </row>
    <row r="12" spans="1:5" s="54" customFormat="1" ht="18" customHeight="1" thickBot="1" x14ac:dyDescent="0.3">
      <c r="A12" s="49">
        <v>2017</v>
      </c>
      <c r="B12" s="71"/>
      <c r="C12" s="171"/>
      <c r="D12" s="50"/>
      <c r="E12" s="75"/>
    </row>
    <row r="13" spans="1:5" s="54" customFormat="1" ht="18.75" thickTop="1" x14ac:dyDescent="0.25">
      <c r="A13" s="44">
        <v>2018</v>
      </c>
      <c r="B13" s="64">
        <v>2.0545318570421212</v>
      </c>
      <c r="C13" s="167"/>
      <c r="D13" s="45"/>
      <c r="E13" s="76"/>
    </row>
    <row r="14" spans="1:5" s="54" customFormat="1" ht="18" x14ac:dyDescent="0.25">
      <c r="A14" s="44">
        <v>2019</v>
      </c>
      <c r="B14" s="64">
        <v>1.9585443331728396</v>
      </c>
      <c r="C14" s="167"/>
      <c r="D14" s="45"/>
      <c r="E14" s="76"/>
    </row>
    <row r="15" spans="1:5" s="54" customFormat="1" ht="18" customHeight="1" x14ac:dyDescent="0.25">
      <c r="A15" s="202">
        <v>2020</v>
      </c>
      <c r="B15" s="203">
        <v>1.8761795471598179</v>
      </c>
      <c r="C15" s="204"/>
      <c r="D15" s="205"/>
      <c r="E15" s="206"/>
    </row>
    <row r="16" spans="1:5" s="54" customFormat="1" ht="54" customHeight="1" x14ac:dyDescent="0.25">
      <c r="A16" s="129">
        <v>2021</v>
      </c>
      <c r="B16" s="130">
        <v>1.8722544309250329</v>
      </c>
      <c r="C16" s="133" t="s">
        <v>235</v>
      </c>
      <c r="D16" s="131">
        <v>2486907079.7448068</v>
      </c>
      <c r="E16" s="132">
        <v>0</v>
      </c>
    </row>
    <row r="17" spans="1:5" s="54" customFormat="1" ht="18" customHeight="1" x14ac:dyDescent="0.25">
      <c r="A17" s="44">
        <v>2022</v>
      </c>
      <c r="B17" s="64">
        <v>1.8216759018589985</v>
      </c>
      <c r="C17" s="114"/>
      <c r="D17" s="45"/>
      <c r="E17" s="76"/>
    </row>
    <row r="18" spans="1:5" s="54" customFormat="1" ht="36" customHeight="1" x14ac:dyDescent="0.25">
      <c r="A18" s="129">
        <v>2023</v>
      </c>
      <c r="B18" s="130">
        <v>1.9715858064105383</v>
      </c>
      <c r="C18" s="133" t="s">
        <v>227</v>
      </c>
      <c r="D18" s="131">
        <v>5319772991.8262281</v>
      </c>
      <c r="E18" s="132">
        <v>0</v>
      </c>
    </row>
    <row r="19" spans="1:5" s="54" customFormat="1" ht="18" customHeight="1" x14ac:dyDescent="0.25">
      <c r="A19" s="44">
        <v>2024</v>
      </c>
      <c r="B19" s="64">
        <v>1.9373290550431188</v>
      </c>
      <c r="C19" s="114"/>
      <c r="D19" s="45"/>
      <c r="E19" s="76"/>
    </row>
    <row r="20" spans="1:5" ht="18" customHeight="1" x14ac:dyDescent="0.3">
      <c r="A20" s="44">
        <v>2025</v>
      </c>
      <c r="B20" s="64">
        <v>1.8854045440692213</v>
      </c>
      <c r="C20" s="114"/>
      <c r="D20" s="45"/>
      <c r="E20" s="115"/>
    </row>
    <row r="21" spans="1:5" ht="21.75" customHeight="1" x14ac:dyDescent="0.3">
      <c r="A21" s="44">
        <v>2026</v>
      </c>
      <c r="B21" s="64">
        <v>1.8535418530848691</v>
      </c>
      <c r="C21" s="114"/>
      <c r="D21" s="45"/>
      <c r="E21" s="115"/>
    </row>
    <row r="22" spans="1:5" ht="21.75" customHeight="1" x14ac:dyDescent="0.3">
      <c r="A22" s="44">
        <v>2027</v>
      </c>
      <c r="B22" s="64">
        <v>1.8261256706620332</v>
      </c>
      <c r="C22" s="114"/>
      <c r="D22" s="45"/>
      <c r="E22" s="115"/>
    </row>
    <row r="23" spans="1:5" ht="21.75" customHeight="1" x14ac:dyDescent="0.3">
      <c r="A23" s="54"/>
      <c r="B23" s="111"/>
      <c r="C23" s="111"/>
      <c r="D23" s="111"/>
    </row>
    <row r="24" spans="1:5" ht="21.75" customHeight="1" x14ac:dyDescent="0.3">
      <c r="A24" s="98"/>
    </row>
    <row r="25" spans="1:5" ht="21.75" customHeight="1" x14ac:dyDescent="0.3">
      <c r="A25" s="111"/>
      <c r="B25" s="111"/>
      <c r="C25" s="111"/>
      <c r="D25" s="111"/>
    </row>
    <row r="26" spans="1:5" ht="21.75" customHeight="1" x14ac:dyDescent="0.3">
      <c r="A26" s="209" t="str">
        <f>Headings!F42</f>
        <v>Page 42</v>
      </c>
      <c r="B26" s="217"/>
      <c r="C26" s="217"/>
      <c r="D26" s="217"/>
      <c r="E26" s="217"/>
    </row>
    <row r="28" spans="1:5" ht="21.75" customHeight="1" x14ac:dyDescent="0.3">
      <c r="B28" s="7"/>
      <c r="C28" s="7"/>
    </row>
    <row r="30" spans="1:5" ht="21.75" customHeight="1" x14ac:dyDescent="0.3">
      <c r="A30" s="6"/>
      <c r="B30" s="6"/>
      <c r="C30" s="6"/>
    </row>
    <row r="31" spans="1:5" ht="21.75" customHeight="1" x14ac:dyDescent="0.3">
      <c r="A31" s="6"/>
      <c r="B31" s="6"/>
      <c r="C31" s="6"/>
    </row>
    <row r="32" spans="1:5" ht="21.75" customHeight="1" x14ac:dyDescent="0.3">
      <c r="A32" s="6"/>
      <c r="B32" s="6"/>
      <c r="C32" s="6"/>
    </row>
    <row r="33" spans="1:3" ht="21.75" customHeight="1" x14ac:dyDescent="0.3">
      <c r="A33" s="6"/>
      <c r="B33" s="6"/>
      <c r="C33" s="6"/>
    </row>
  </sheetData>
  <mergeCells count="3">
    <mergeCell ref="A1:E1"/>
    <mergeCell ref="A2:E2"/>
    <mergeCell ref="A26:E26"/>
  </mergeCells>
  <pageMargins left="0.75" right="0.75" top="1" bottom="1" header="0.5" footer="0.5"/>
  <pageSetup scale="98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Headings!E43</f>
        <v>March 2018 Flood District Property Tax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s="22" customFormat="1" ht="66" customHeight="1" x14ac:dyDescent="0.3">
      <c r="A4" s="21" t="s">
        <v>118</v>
      </c>
      <c r="B4" s="32" t="s">
        <v>90</v>
      </c>
      <c r="C4" s="32" t="s">
        <v>35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 t="s">
        <v>88</v>
      </c>
      <c r="C5" s="41" t="s">
        <v>88</v>
      </c>
      <c r="D5" s="52" t="s">
        <v>88</v>
      </c>
      <c r="E5" s="43" t="s">
        <v>88</v>
      </c>
    </row>
    <row r="6" spans="1:5" s="54" customFormat="1" ht="18" customHeight="1" x14ac:dyDescent="0.25">
      <c r="A6" s="44">
        <v>2009</v>
      </c>
      <c r="B6" s="45" t="s">
        <v>88</v>
      </c>
      <c r="C6" s="46" t="s">
        <v>88</v>
      </c>
      <c r="D6" s="47" t="s">
        <v>88</v>
      </c>
      <c r="E6" s="48" t="s">
        <v>88</v>
      </c>
    </row>
    <row r="7" spans="1:5" s="54" customFormat="1" ht="18" customHeight="1" x14ac:dyDescent="0.25">
      <c r="A7" s="44">
        <v>2010</v>
      </c>
      <c r="B7" s="45" t="s">
        <v>88</v>
      </c>
      <c r="C7" s="46" t="s">
        <v>88</v>
      </c>
      <c r="D7" s="47" t="s">
        <v>88</v>
      </c>
      <c r="E7" s="48" t="s">
        <v>88</v>
      </c>
    </row>
    <row r="8" spans="1:5" s="54" customFormat="1" ht="18" customHeight="1" x14ac:dyDescent="0.25">
      <c r="A8" s="44">
        <v>2011</v>
      </c>
      <c r="B8" s="45">
        <v>36070313</v>
      </c>
      <c r="C8" s="46" t="s">
        <v>88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36896149</v>
      </c>
      <c r="C9" s="46">
        <v>2.2895171439183182E-2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41346031</v>
      </c>
      <c r="C10" s="47">
        <v>0.12060559490910561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52104009</v>
      </c>
      <c r="C11" s="47">
        <v>0.26019372935699692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53571768</v>
      </c>
      <c r="C12" s="47">
        <v>2.8169790159525032E-2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55124711</v>
      </c>
      <c r="C13" s="47">
        <v>2.8988085664822583E-2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55124711</v>
      </c>
      <c r="C14" s="47">
        <v>0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57037253</v>
      </c>
      <c r="C15" s="56">
        <v>3.4694821347907023E-2</v>
      </c>
      <c r="D15" s="56">
        <v>6.602936006754323E-3</v>
      </c>
      <c r="E15" s="85">
        <v>374142.8900000006</v>
      </c>
    </row>
    <row r="16" spans="1:5" s="54" customFormat="1" ht="18" customHeight="1" thickTop="1" x14ac:dyDescent="0.25">
      <c r="A16" s="44">
        <v>2019</v>
      </c>
      <c r="B16" s="45">
        <v>58661051.530000001</v>
      </c>
      <c r="C16" s="47">
        <v>2.8469087212176891E-2</v>
      </c>
      <c r="D16" s="47">
        <v>1.0402120723081554E-2</v>
      </c>
      <c r="E16" s="48">
        <v>603917.31890000403</v>
      </c>
    </row>
    <row r="17" spans="1:5" s="54" customFormat="1" ht="18" customHeight="1" x14ac:dyDescent="0.25">
      <c r="A17" s="44">
        <v>2020</v>
      </c>
      <c r="B17" s="45">
        <v>60155748.045299999</v>
      </c>
      <c r="C17" s="47">
        <v>2.5480220287827482E-2</v>
      </c>
      <c r="D17" s="47">
        <v>1.3227929823130147E-2</v>
      </c>
      <c r="E17" s="48">
        <v>785347.49208900332</v>
      </c>
    </row>
    <row r="18" spans="1:5" s="54" customFormat="1" ht="18" customHeight="1" x14ac:dyDescent="0.25">
      <c r="A18" s="44">
        <v>2021</v>
      </c>
      <c r="B18" s="45">
        <v>61534465.525753006</v>
      </c>
      <c r="C18" s="47">
        <v>2.2919131176205587E-2</v>
      </c>
      <c r="D18" s="47">
        <v>1.431731950813786E-2</v>
      </c>
      <c r="E18" s="48">
        <v>868572.96700989455</v>
      </c>
    </row>
    <row r="19" spans="1:5" s="54" customFormat="1" ht="18" customHeight="1" x14ac:dyDescent="0.25">
      <c r="A19" s="44">
        <v>2022</v>
      </c>
      <c r="B19" s="45">
        <v>62907844.181010537</v>
      </c>
      <c r="C19" s="47">
        <v>2.2318852427226421E-2</v>
      </c>
      <c r="D19" s="47">
        <v>1.5183782228143317E-2</v>
      </c>
      <c r="E19" s="48">
        <v>940892.69667999446</v>
      </c>
    </row>
    <row r="20" spans="1:5" s="54" customFormat="1" ht="18" customHeight="1" x14ac:dyDescent="0.25">
      <c r="A20" s="44">
        <v>2023</v>
      </c>
      <c r="B20" s="45">
        <v>64297276.622820646</v>
      </c>
      <c r="C20" s="47">
        <v>2.2086791558333596E-2</v>
      </c>
      <c r="D20" s="47">
        <v>1.6165164077089678E-2</v>
      </c>
      <c r="E20" s="48">
        <v>1022841.6236467957</v>
      </c>
    </row>
    <row r="21" spans="1:5" s="54" customFormat="1" ht="18" customHeight="1" x14ac:dyDescent="0.25">
      <c r="A21" s="44">
        <v>2024</v>
      </c>
      <c r="B21" s="45">
        <v>65761291.389048852</v>
      </c>
      <c r="C21" s="47">
        <v>2.2769467746143857E-2</v>
      </c>
      <c r="D21" s="47">
        <v>1.8019316252321005E-2</v>
      </c>
      <c r="E21" s="48">
        <v>1163999.039883256</v>
      </c>
    </row>
    <row r="22" spans="1:5" ht="18" customHeight="1" x14ac:dyDescent="0.3">
      <c r="A22" s="44">
        <v>2025</v>
      </c>
      <c r="B22" s="45">
        <v>67264060.30293934</v>
      </c>
      <c r="C22" s="47">
        <v>2.2851876569758733E-2</v>
      </c>
      <c r="D22" s="47">
        <v>2.0083776562090039E-2</v>
      </c>
      <c r="E22" s="48">
        <v>1324319.0302820802</v>
      </c>
    </row>
    <row r="23" spans="1:5" s="157" customFormat="1" ht="18" customHeight="1" x14ac:dyDescent="0.3">
      <c r="A23" s="44">
        <v>2026</v>
      </c>
      <c r="B23" s="45">
        <v>68773379.905968741</v>
      </c>
      <c r="C23" s="47">
        <v>2.2438722792406995E-2</v>
      </c>
      <c r="D23" s="47">
        <v>2.1863600194329535E-2</v>
      </c>
      <c r="E23" s="48">
        <v>1471462.2205849141</v>
      </c>
    </row>
    <row r="24" spans="1:5" s="198" customFormat="1" ht="18" customHeight="1" x14ac:dyDescent="0.3">
      <c r="A24" s="44">
        <v>2027</v>
      </c>
      <c r="B24" s="45">
        <v>70295569.70502843</v>
      </c>
      <c r="C24" s="47">
        <v>2.2133415591045758E-2</v>
      </c>
      <c r="D24" s="83" t="s">
        <v>236</v>
      </c>
      <c r="E24" s="84" t="s">
        <v>236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128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Headings!F43</f>
        <v>Page 43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42" customWidth="1"/>
    <col min="2" max="2" width="20.75" style="142" customWidth="1"/>
    <col min="3" max="3" width="10.75" style="142" customWidth="1"/>
    <col min="4" max="5" width="17.75" style="143" customWidth="1"/>
    <col min="6" max="16384" width="10.75" style="143"/>
  </cols>
  <sheetData>
    <row r="1" spans="1:5" ht="23.25" x14ac:dyDescent="0.3">
      <c r="A1" s="216" t="str">
        <f>Headings!E44</f>
        <v>March 2018 Marine Levy Property Tax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s="22" customFormat="1" ht="66" customHeight="1" x14ac:dyDescent="0.3">
      <c r="A4" s="21" t="s">
        <v>118</v>
      </c>
      <c r="B4" s="32" t="s">
        <v>90</v>
      </c>
      <c r="C4" s="32" t="s">
        <v>35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 t="s">
        <v>88</v>
      </c>
      <c r="C5" s="41" t="s">
        <v>88</v>
      </c>
      <c r="D5" s="52" t="s">
        <v>88</v>
      </c>
      <c r="E5" s="43" t="s">
        <v>88</v>
      </c>
    </row>
    <row r="6" spans="1:5" s="54" customFormat="1" ht="18" customHeight="1" x14ac:dyDescent="0.25">
      <c r="A6" s="44">
        <v>2009</v>
      </c>
      <c r="B6" s="45" t="s">
        <v>88</v>
      </c>
      <c r="C6" s="46" t="s">
        <v>88</v>
      </c>
      <c r="D6" s="47" t="s">
        <v>88</v>
      </c>
      <c r="E6" s="48" t="s">
        <v>88</v>
      </c>
    </row>
    <row r="7" spans="1:5" s="54" customFormat="1" ht="18" customHeight="1" x14ac:dyDescent="0.25">
      <c r="A7" s="44">
        <v>2010</v>
      </c>
      <c r="B7" s="45" t="s">
        <v>88</v>
      </c>
      <c r="C7" s="46" t="s">
        <v>88</v>
      </c>
      <c r="D7" s="47" t="s">
        <v>88</v>
      </c>
      <c r="E7" s="48" t="s">
        <v>88</v>
      </c>
    </row>
    <row r="8" spans="1:5" s="54" customFormat="1" ht="18" customHeight="1" x14ac:dyDescent="0.25">
      <c r="A8" s="44">
        <v>2011</v>
      </c>
      <c r="B8" s="45">
        <v>1183252</v>
      </c>
      <c r="C8" s="46" t="s">
        <v>88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1183252</v>
      </c>
      <c r="C9" s="46">
        <v>0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1183252</v>
      </c>
      <c r="C10" s="47">
        <v>0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1183252</v>
      </c>
      <c r="C11" s="47">
        <v>0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1183252</v>
      </c>
      <c r="C12" s="47">
        <v>0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1183252</v>
      </c>
      <c r="C13" s="47">
        <v>0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5769754</v>
      </c>
      <c r="C14" s="47">
        <v>3.8761836024785925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5927796</v>
      </c>
      <c r="C15" s="56">
        <v>2.7391462443632886E-2</v>
      </c>
      <c r="D15" s="58">
        <v>7.7600517123244117E-8</v>
      </c>
      <c r="E15" s="85">
        <v>0.45999999903142452</v>
      </c>
    </row>
    <row r="16" spans="1:5" s="54" customFormat="1" ht="18" customHeight="1" thickTop="1" x14ac:dyDescent="0.25">
      <c r="A16" s="44">
        <v>2019</v>
      </c>
      <c r="B16" s="45">
        <v>6096567.959999999</v>
      </c>
      <c r="C16" s="47">
        <v>2.8471283424733151E-2</v>
      </c>
      <c r="D16" s="47">
        <v>3.7765656994395158E-3</v>
      </c>
      <c r="E16" s="48">
        <v>22937.464599997737</v>
      </c>
    </row>
    <row r="17" spans="1:5" s="54" customFormat="1" ht="18" customHeight="1" x14ac:dyDescent="0.25">
      <c r="A17" s="44">
        <v>2020</v>
      </c>
      <c r="B17" s="45">
        <v>6251909.6395999985</v>
      </c>
      <c r="C17" s="47">
        <v>2.5480185018719848E-2</v>
      </c>
      <c r="D17" s="47">
        <v>6.5837581794834232E-3</v>
      </c>
      <c r="E17" s="48">
        <v>40891.839245997369</v>
      </c>
    </row>
    <row r="18" spans="1:5" s="54" customFormat="1" ht="18" customHeight="1" x14ac:dyDescent="0.25">
      <c r="A18" s="44">
        <v>2021</v>
      </c>
      <c r="B18" s="45">
        <v>6395197.7359959977</v>
      </c>
      <c r="C18" s="47">
        <v>2.2919092670246499E-2</v>
      </c>
      <c r="D18" s="47">
        <v>7.6660226634124307E-3</v>
      </c>
      <c r="E18" s="48">
        <v>48652.757638455369</v>
      </c>
    </row>
    <row r="19" spans="1:5" s="54" customFormat="1" ht="18" customHeight="1" x14ac:dyDescent="0.25">
      <c r="A19" s="44">
        <v>2022</v>
      </c>
      <c r="B19" s="45">
        <v>6537930.7133559557</v>
      </c>
      <c r="C19" s="47">
        <v>2.231877468879051E-2</v>
      </c>
      <c r="D19" s="47">
        <v>8.5267980620538086E-3</v>
      </c>
      <c r="E19" s="48">
        <v>55276.285214837641</v>
      </c>
    </row>
    <row r="20" spans="1:5" s="54" customFormat="1" ht="18" customHeight="1" x14ac:dyDescent="0.25">
      <c r="A20" s="44">
        <v>2023</v>
      </c>
      <c r="B20" s="45">
        <v>6682333.0204895157</v>
      </c>
      <c r="C20" s="47">
        <v>2.2086851859498768E-2</v>
      </c>
      <c r="D20" s="47">
        <v>9.5018742275059243E-3</v>
      </c>
      <c r="E20" s="48">
        <v>62897.048066987656</v>
      </c>
    </row>
    <row r="21" spans="1:5" s="54" customFormat="1" ht="18" customHeight="1" x14ac:dyDescent="0.25">
      <c r="A21" s="44">
        <v>2024</v>
      </c>
      <c r="B21" s="45">
        <v>6834486.3506944105</v>
      </c>
      <c r="C21" s="47">
        <v>2.2769492292341376E-2</v>
      </c>
      <c r="D21" s="47">
        <v>1.1343887039977352E-2</v>
      </c>
      <c r="E21" s="48">
        <v>76660.018547656946</v>
      </c>
    </row>
    <row r="22" spans="1:5" ht="18" customHeight="1" x14ac:dyDescent="0.3">
      <c r="A22" s="44">
        <v>2025</v>
      </c>
      <c r="B22" s="45">
        <v>6990667.2142013544</v>
      </c>
      <c r="C22" s="47">
        <v>2.2851880228142551E-2</v>
      </c>
      <c r="D22" s="47">
        <v>1.3394759024511371E-2</v>
      </c>
      <c r="E22" s="48">
        <v>92400.618733133189</v>
      </c>
    </row>
    <row r="23" spans="1:5" s="157" customFormat="1" ht="18" customHeight="1" x14ac:dyDescent="0.3">
      <c r="A23" s="44">
        <v>2026</v>
      </c>
      <c r="B23" s="45">
        <v>7147528.8863433683</v>
      </c>
      <c r="C23" s="47">
        <v>2.2438726853332813E-2</v>
      </c>
      <c r="D23" s="47">
        <v>1.5162918396216751E-2</v>
      </c>
      <c r="E23" s="48">
        <v>106758.62492046505</v>
      </c>
    </row>
    <row r="24" spans="1:5" s="198" customFormat="1" ht="18" customHeight="1" x14ac:dyDescent="0.3">
      <c r="A24" s="44">
        <v>2027</v>
      </c>
      <c r="B24" s="45">
        <v>7305728.1752068028</v>
      </c>
      <c r="C24" s="47">
        <v>2.2133424205630359E-2</v>
      </c>
      <c r="D24" s="83" t="s">
        <v>236</v>
      </c>
      <c r="E24" s="84" t="s">
        <v>236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128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43"/>
      <c r="C28" s="143"/>
    </row>
    <row r="29" spans="1:5" ht="21.75" customHeight="1" x14ac:dyDescent="0.3">
      <c r="A29" s="3"/>
      <c r="B29" s="143"/>
      <c r="C29" s="143"/>
    </row>
    <row r="30" spans="1:5" ht="21.75" customHeight="1" x14ac:dyDescent="0.3">
      <c r="A30" s="209" t="str">
        <f>Headings!F44</f>
        <v>Page 44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7" ht="23.25" x14ac:dyDescent="0.3">
      <c r="A1" s="216" t="str">
        <f>Headings!E45</f>
        <v>March 2018 Transit Property Tax Forecast</v>
      </c>
      <c r="B1" s="217"/>
      <c r="C1" s="217"/>
      <c r="D1" s="217"/>
      <c r="E1" s="217"/>
    </row>
    <row r="2" spans="1:7" ht="21.75" customHeight="1" x14ac:dyDescent="0.3">
      <c r="A2" s="216" t="s">
        <v>94</v>
      </c>
      <c r="B2" s="217"/>
      <c r="C2" s="217"/>
      <c r="D2" s="217"/>
      <c r="E2" s="217"/>
    </row>
    <row r="4" spans="1:7" s="22" customFormat="1" ht="66" customHeight="1" x14ac:dyDescent="0.3">
      <c r="A4" s="21" t="s">
        <v>118</v>
      </c>
      <c r="B4" s="32" t="s">
        <v>90</v>
      </c>
      <c r="C4" s="32" t="s">
        <v>35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7" s="54" customFormat="1" ht="18" customHeight="1" x14ac:dyDescent="0.25">
      <c r="A5" s="39">
        <v>2008</v>
      </c>
      <c r="B5" s="40" t="s">
        <v>88</v>
      </c>
      <c r="C5" s="41" t="s">
        <v>88</v>
      </c>
      <c r="D5" s="52" t="s">
        <v>88</v>
      </c>
      <c r="E5" s="43" t="s">
        <v>88</v>
      </c>
    </row>
    <row r="6" spans="1:7" s="54" customFormat="1" ht="18" customHeight="1" x14ac:dyDescent="0.25">
      <c r="A6" s="44">
        <v>2009</v>
      </c>
      <c r="B6" s="45" t="s">
        <v>88</v>
      </c>
      <c r="C6" s="46" t="s">
        <v>88</v>
      </c>
      <c r="D6" s="47" t="s">
        <v>88</v>
      </c>
      <c r="E6" s="48" t="s">
        <v>88</v>
      </c>
    </row>
    <row r="7" spans="1:7" s="54" customFormat="1" ht="18" customHeight="1" x14ac:dyDescent="0.25">
      <c r="A7" s="44">
        <v>2010</v>
      </c>
      <c r="B7" s="45">
        <v>22122922</v>
      </c>
      <c r="C7" s="46" t="s">
        <v>88</v>
      </c>
      <c r="D7" s="47">
        <v>0</v>
      </c>
      <c r="E7" s="48">
        <v>0</v>
      </c>
    </row>
    <row r="8" spans="1:7" s="54" customFormat="1" ht="18" customHeight="1" x14ac:dyDescent="0.25">
      <c r="A8" s="44">
        <v>2011</v>
      </c>
      <c r="B8" s="45">
        <v>22623470</v>
      </c>
      <c r="C8" s="46">
        <v>2.2625763450234926E-2</v>
      </c>
      <c r="D8" s="47">
        <v>0</v>
      </c>
      <c r="E8" s="48">
        <v>0</v>
      </c>
    </row>
    <row r="9" spans="1:7" s="54" customFormat="1" ht="18" customHeight="1" x14ac:dyDescent="0.25">
      <c r="A9" s="44">
        <v>2012</v>
      </c>
      <c r="B9" s="45">
        <v>23823382</v>
      </c>
      <c r="C9" s="46">
        <v>5.3038371213611324E-2</v>
      </c>
      <c r="D9" s="47">
        <v>0</v>
      </c>
      <c r="E9" s="48">
        <v>0</v>
      </c>
    </row>
    <row r="10" spans="1:7" s="54" customFormat="1" ht="18" customHeight="1" x14ac:dyDescent="0.25">
      <c r="A10" s="44">
        <v>2013</v>
      </c>
      <c r="B10" s="45">
        <v>23473405</v>
      </c>
      <c r="C10" s="47">
        <v>-1.4690483492226236E-2</v>
      </c>
      <c r="D10" s="47">
        <v>0</v>
      </c>
      <c r="E10" s="48">
        <v>0</v>
      </c>
    </row>
    <row r="11" spans="1:7" s="54" customFormat="1" ht="18" customHeight="1" x14ac:dyDescent="0.25">
      <c r="A11" s="44">
        <v>2014</v>
      </c>
      <c r="B11" s="45">
        <v>25426081.857224997</v>
      </c>
      <c r="C11" s="47">
        <v>8.3186774872456626E-2</v>
      </c>
      <c r="D11" s="47">
        <v>0</v>
      </c>
      <c r="E11" s="48">
        <v>0</v>
      </c>
      <c r="F11" s="59"/>
      <c r="G11" s="78"/>
    </row>
    <row r="12" spans="1:7" s="54" customFormat="1" ht="18" customHeight="1" x14ac:dyDescent="0.25">
      <c r="A12" s="44">
        <v>2015</v>
      </c>
      <c r="B12" s="45">
        <v>26253065</v>
      </c>
      <c r="C12" s="47">
        <v>3.2524993328455265E-2</v>
      </c>
      <c r="D12" s="47">
        <v>0</v>
      </c>
      <c r="E12" s="48">
        <v>0</v>
      </c>
    </row>
    <row r="13" spans="1:7" s="54" customFormat="1" ht="18" customHeight="1" x14ac:dyDescent="0.25">
      <c r="A13" s="44">
        <v>2016</v>
      </c>
      <c r="B13" s="45">
        <v>26951390</v>
      </c>
      <c r="C13" s="47">
        <v>2.6599751305228514E-2</v>
      </c>
      <c r="D13" s="47">
        <v>0</v>
      </c>
      <c r="E13" s="48">
        <v>0</v>
      </c>
    </row>
    <row r="14" spans="1:7" s="54" customFormat="1" ht="18" customHeight="1" x14ac:dyDescent="0.25">
      <c r="A14" s="44">
        <v>2017</v>
      </c>
      <c r="B14" s="45">
        <v>23315897</v>
      </c>
      <c r="C14" s="47">
        <v>-0.13489074218435482</v>
      </c>
      <c r="D14" s="47">
        <v>0</v>
      </c>
      <c r="E14" s="48">
        <v>0</v>
      </c>
    </row>
    <row r="15" spans="1:7" s="54" customFormat="1" ht="18" customHeight="1" thickBot="1" x14ac:dyDescent="0.3">
      <c r="A15" s="49">
        <v>2018</v>
      </c>
      <c r="B15" s="50">
        <v>23641990</v>
      </c>
      <c r="C15" s="56">
        <v>1.3985865523423735E-2</v>
      </c>
      <c r="D15" s="56">
        <v>4.4988255343270112E-9</v>
      </c>
      <c r="E15" s="85">
        <v>0.10636118799448013</v>
      </c>
    </row>
    <row r="16" spans="1:7" s="54" customFormat="1" ht="18" customHeight="1" thickTop="1" x14ac:dyDescent="0.25">
      <c r="A16" s="44">
        <v>2019</v>
      </c>
      <c r="B16" s="45">
        <v>29298424.062356714</v>
      </c>
      <c r="C16" s="47">
        <v>0.23925372028144465</v>
      </c>
      <c r="D16" s="47">
        <v>2.1667425136560059E-3</v>
      </c>
      <c r="E16" s="48">
        <v>63344.888935152441</v>
      </c>
    </row>
    <row r="17" spans="1:5" s="54" customFormat="1" ht="18" customHeight="1" x14ac:dyDescent="0.25">
      <c r="A17" s="44">
        <v>2020</v>
      </c>
      <c r="B17" s="45">
        <v>30049614.452160016</v>
      </c>
      <c r="C17" s="47">
        <v>2.5639276303889957E-2</v>
      </c>
      <c r="D17" s="47">
        <v>5.0306016736192394E-3</v>
      </c>
      <c r="E17" s="48">
        <v>150410.98301178217</v>
      </c>
    </row>
    <row r="18" spans="1:5" s="54" customFormat="1" ht="18" customHeight="1" x14ac:dyDescent="0.25">
      <c r="A18" s="44">
        <v>2021</v>
      </c>
      <c r="B18" s="45">
        <v>30742819.492925685</v>
      </c>
      <c r="C18" s="47">
        <v>2.3068683355963682E-2</v>
      </c>
      <c r="D18" s="47">
        <v>6.1751510161021095E-3</v>
      </c>
      <c r="E18" s="48">
        <v>188676.44747325778</v>
      </c>
    </row>
    <row r="19" spans="1:5" s="54" customFormat="1" ht="18" customHeight="1" x14ac:dyDescent="0.25">
      <c r="A19" s="44">
        <v>2022</v>
      </c>
      <c r="B19" s="45">
        <v>31432705.052967384</v>
      </c>
      <c r="C19" s="47">
        <v>2.244054291118136E-2</v>
      </c>
      <c r="D19" s="47">
        <v>7.0520296539169358E-3</v>
      </c>
      <c r="E19" s="48">
        <v>220112.1308623217</v>
      </c>
    </row>
    <row r="20" spans="1:5" s="54" customFormat="1" ht="18" customHeight="1" x14ac:dyDescent="0.25">
      <c r="A20" s="44">
        <v>2023</v>
      </c>
      <c r="B20" s="45">
        <v>32130399.516530979</v>
      </c>
      <c r="C20" s="47">
        <v>2.2196449920167671E-2</v>
      </c>
      <c r="D20" s="47">
        <v>8.0234787062942736E-3</v>
      </c>
      <c r="E20" s="48">
        <v>255745.60691430792</v>
      </c>
    </row>
    <row r="21" spans="1:5" s="54" customFormat="1" ht="18" customHeight="1" x14ac:dyDescent="0.25">
      <c r="A21" s="44">
        <v>2024</v>
      </c>
      <c r="B21" s="45">
        <v>32865236.67971772</v>
      </c>
      <c r="C21" s="47">
        <v>2.2870464552072312E-2</v>
      </c>
      <c r="D21" s="47">
        <v>9.8625133433183354E-3</v>
      </c>
      <c r="E21" s="48">
        <v>320968.28132765368</v>
      </c>
    </row>
    <row r="22" spans="1:5" ht="18" customHeight="1" x14ac:dyDescent="0.3">
      <c r="A22" s="44">
        <v>2025</v>
      </c>
      <c r="B22" s="45">
        <v>33620452.043318331</v>
      </c>
      <c r="C22" s="47">
        <v>2.2979154872987184E-2</v>
      </c>
      <c r="D22" s="47">
        <v>1.193032177146125E-2</v>
      </c>
      <c r="E22" s="48">
        <v>396373.94230524823</v>
      </c>
    </row>
    <row r="23" spans="1:5" s="157" customFormat="1" ht="18" customHeight="1" x14ac:dyDescent="0.3">
      <c r="A23" s="44">
        <v>2026</v>
      </c>
      <c r="B23" s="45">
        <v>34378321.643262416</v>
      </c>
      <c r="C23" s="47">
        <v>2.2541921773318485E-2</v>
      </c>
      <c r="D23" s="47">
        <v>1.3693381739170007E-2</v>
      </c>
      <c r="E23" s="48">
        <v>464396.32564780116</v>
      </c>
    </row>
    <row r="24" spans="1:5" s="198" customFormat="1" ht="18" customHeight="1" x14ac:dyDescent="0.3">
      <c r="A24" s="44">
        <v>2027</v>
      </c>
      <c r="B24" s="45">
        <v>35142685.500047639</v>
      </c>
      <c r="C24" s="47">
        <v>2.2233891017626961E-2</v>
      </c>
      <c r="D24" s="83" t="s">
        <v>236</v>
      </c>
      <c r="E24" s="84" t="s">
        <v>236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128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Headings!F45</f>
        <v>Page 45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+Headings!E46</f>
        <v>March 2018 UTGO Bond Property Tax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s="22" customFormat="1" ht="66" customHeight="1" x14ac:dyDescent="0.3">
      <c r="A4" s="21" t="s">
        <v>118</v>
      </c>
      <c r="B4" s="32" t="s">
        <v>90</v>
      </c>
      <c r="C4" s="32" t="s">
        <v>35</v>
      </c>
      <c r="D4" s="21" t="str">
        <f>Headings!E49</f>
        <v>% Change from August 2017 Forecast</v>
      </c>
      <c r="E4" s="33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>
        <v>40000000</v>
      </c>
      <c r="C5" s="86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39300000</v>
      </c>
      <c r="C6" s="57">
        <v>-1.749999999999996E-2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25050000</v>
      </c>
      <c r="C7" s="57">
        <v>-0.36259541984732824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23500000</v>
      </c>
      <c r="C8" s="57">
        <v>-6.187624750498999E-2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22460000</v>
      </c>
      <c r="C9" s="57">
        <v>-4.4255319148936212E-2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21040000</v>
      </c>
      <c r="C10" s="57">
        <v>-6.3223508459483546E-2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19630000</v>
      </c>
      <c r="C11" s="57">
        <v>-6.7015209125475317E-2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11620000</v>
      </c>
      <c r="C12" s="57">
        <v>-0.40804890473764643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16820000</v>
      </c>
      <c r="C13" s="57">
        <v>0.44750430292598975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16880000</v>
      </c>
      <c r="C14" s="57">
        <v>3.5671819262781401E-3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17300000</v>
      </c>
      <c r="C15" s="58">
        <v>2.4881516587677677E-2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2019</v>
      </c>
      <c r="B16" s="45">
        <v>17910000</v>
      </c>
      <c r="C16" s="57">
        <v>3.5260115606936315E-2</v>
      </c>
      <c r="D16" s="47">
        <v>9.4074526572999417E-2</v>
      </c>
      <c r="E16" s="48">
        <v>1540000</v>
      </c>
    </row>
    <row r="17" spans="1:5" s="54" customFormat="1" ht="18" customHeight="1" x14ac:dyDescent="0.25">
      <c r="A17" s="44">
        <v>2020</v>
      </c>
      <c r="B17" s="45">
        <v>13620000</v>
      </c>
      <c r="C17" s="57">
        <v>-0.23953098827470687</v>
      </c>
      <c r="D17" s="47">
        <v>-0.10571240971766249</v>
      </c>
      <c r="E17" s="48">
        <v>-1610000</v>
      </c>
    </row>
    <row r="18" spans="1:5" s="54" customFormat="1" ht="18" customHeight="1" x14ac:dyDescent="0.25">
      <c r="A18" s="44">
        <v>2021</v>
      </c>
      <c r="B18" s="45">
        <v>13950000</v>
      </c>
      <c r="C18" s="57">
        <v>2.4229074889867919E-2</v>
      </c>
      <c r="D18" s="47">
        <v>0</v>
      </c>
      <c r="E18" s="48">
        <v>0</v>
      </c>
    </row>
    <row r="19" spans="1:5" s="54" customFormat="1" ht="18" customHeight="1" x14ac:dyDescent="0.25">
      <c r="A19" s="44">
        <v>2022</v>
      </c>
      <c r="B19" s="45">
        <v>14270000</v>
      </c>
      <c r="C19" s="57">
        <v>2.2939068100358506E-2</v>
      </c>
      <c r="D19" s="47">
        <v>0</v>
      </c>
      <c r="E19" s="48">
        <v>0</v>
      </c>
    </row>
    <row r="20" spans="1:5" s="54" customFormat="1" ht="18" customHeight="1" x14ac:dyDescent="0.25">
      <c r="A20" s="44">
        <v>2023</v>
      </c>
      <c r="B20" s="45">
        <v>14610000</v>
      </c>
      <c r="C20" s="57">
        <v>2.3826208829712758E-2</v>
      </c>
      <c r="D20" s="47">
        <v>0</v>
      </c>
      <c r="E20" s="48">
        <v>0</v>
      </c>
    </row>
    <row r="21" spans="1:5" s="54" customFormat="1" ht="18" customHeight="1" x14ac:dyDescent="0.25">
      <c r="A21" s="44">
        <v>2024</v>
      </c>
      <c r="B21" s="96" t="s">
        <v>88</v>
      </c>
      <c r="C21" s="97" t="s">
        <v>88</v>
      </c>
      <c r="D21" s="83" t="s">
        <v>88</v>
      </c>
      <c r="E21" s="84" t="s">
        <v>88</v>
      </c>
    </row>
    <row r="22" spans="1:5" ht="18" customHeight="1" x14ac:dyDescent="0.3">
      <c r="A22" s="44">
        <v>2025</v>
      </c>
      <c r="B22" s="96" t="s">
        <v>88</v>
      </c>
      <c r="C22" s="97" t="s">
        <v>88</v>
      </c>
      <c r="D22" s="83" t="s">
        <v>88</v>
      </c>
      <c r="E22" s="84" t="s">
        <v>88</v>
      </c>
    </row>
    <row r="23" spans="1:5" s="157" customFormat="1" ht="18" customHeight="1" x14ac:dyDescent="0.3">
      <c r="A23" s="44">
        <v>2026</v>
      </c>
      <c r="B23" s="96" t="s">
        <v>88</v>
      </c>
      <c r="C23" s="97" t="s">
        <v>88</v>
      </c>
      <c r="D23" s="83" t="s">
        <v>88</v>
      </c>
      <c r="E23" s="84" t="s">
        <v>88</v>
      </c>
    </row>
    <row r="24" spans="1:5" s="198" customFormat="1" ht="18" customHeight="1" x14ac:dyDescent="0.3">
      <c r="A24" s="44">
        <v>2027</v>
      </c>
      <c r="B24" s="96" t="s">
        <v>88</v>
      </c>
      <c r="C24" s="97" t="s">
        <v>88</v>
      </c>
      <c r="D24" s="83" t="s">
        <v>88</v>
      </c>
      <c r="E24" s="84" t="s">
        <v>88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139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+Headings!F46</f>
        <v>Page 46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zoomScale="75" zoomScaleNormal="75" workbookViewId="0">
      <selection activeCell="A30" sqref="A30:C30"/>
    </sheetView>
  </sheetViews>
  <sheetFormatPr defaultColWidth="10.75" defaultRowHeight="21.75" customHeight="1" x14ac:dyDescent="0.3"/>
  <cols>
    <col min="1" max="1" width="29.125" style="179" customWidth="1"/>
    <col min="2" max="3" width="22.5" style="179" customWidth="1"/>
    <col min="4" max="16384" width="10.75" style="180"/>
  </cols>
  <sheetData>
    <row r="1" spans="1:4" ht="21.75" customHeight="1" x14ac:dyDescent="0.3">
      <c r="A1" s="226"/>
      <c r="B1" s="226"/>
      <c r="C1" s="226"/>
    </row>
    <row r="2" spans="1:4" ht="22.5" customHeight="1" x14ac:dyDescent="0.3">
      <c r="A2" s="226" t="s">
        <v>237</v>
      </c>
      <c r="B2" s="226"/>
      <c r="C2" s="226"/>
    </row>
    <row r="4" spans="1:4" s="22" customFormat="1" ht="21.75" customHeight="1" x14ac:dyDescent="0.3">
      <c r="A4" s="194" t="s">
        <v>30</v>
      </c>
      <c r="B4" s="195" t="s">
        <v>91</v>
      </c>
      <c r="C4" s="196" t="s">
        <v>255</v>
      </c>
      <c r="D4" s="181"/>
    </row>
    <row r="5" spans="1:4" s="54" customFormat="1" ht="18" customHeight="1" x14ac:dyDescent="0.25">
      <c r="A5" s="189" t="s">
        <v>27</v>
      </c>
      <c r="B5" s="190">
        <v>42735</v>
      </c>
      <c r="C5" s="191">
        <v>177</v>
      </c>
      <c r="D5" s="59"/>
    </row>
    <row r="6" spans="1:4" s="54" customFormat="1" ht="18" customHeight="1" x14ac:dyDescent="0.25">
      <c r="A6" s="186" t="s">
        <v>28</v>
      </c>
      <c r="B6" s="187">
        <v>42735</v>
      </c>
      <c r="C6" s="188">
        <v>19238.370917371474</v>
      </c>
      <c r="D6" s="59"/>
    </row>
    <row r="7" spans="1:4" s="54" customFormat="1" ht="18" customHeight="1" x14ac:dyDescent="0.25">
      <c r="A7" s="186" t="s">
        <v>137</v>
      </c>
      <c r="B7" s="187">
        <v>43465</v>
      </c>
      <c r="C7" s="188">
        <v>17101.450603448247</v>
      </c>
      <c r="D7" s="59"/>
    </row>
    <row r="8" spans="1:4" s="54" customFormat="1" ht="18" customHeight="1" x14ac:dyDescent="0.25">
      <c r="A8" s="186" t="s">
        <v>200</v>
      </c>
      <c r="B8" s="187">
        <v>43465</v>
      </c>
      <c r="C8" s="188">
        <v>22766.420267566675</v>
      </c>
      <c r="D8" s="59"/>
    </row>
    <row r="9" spans="1:4" s="54" customFormat="1" ht="18" customHeight="1" x14ac:dyDescent="0.25">
      <c r="A9" s="44"/>
      <c r="B9" s="113"/>
      <c r="C9" s="46"/>
      <c r="D9" s="59"/>
    </row>
    <row r="10" spans="1:4" s="54" customFormat="1" ht="21.75" customHeight="1" x14ac:dyDescent="0.25">
      <c r="A10" s="193" t="s">
        <v>111</v>
      </c>
      <c r="B10" s="113"/>
      <c r="C10" s="46"/>
      <c r="D10" s="59"/>
    </row>
    <row r="11" spans="1:4" s="54" customFormat="1" ht="18" customHeight="1" x14ac:dyDescent="0.25">
      <c r="A11" s="185" t="s">
        <v>70</v>
      </c>
      <c r="B11" s="113"/>
      <c r="C11" s="46"/>
      <c r="D11" s="59"/>
    </row>
    <row r="12" spans="1:4" s="54" customFormat="1" ht="18" customHeight="1" x14ac:dyDescent="0.25">
      <c r="A12" s="185" t="s">
        <v>228</v>
      </c>
      <c r="B12" s="113"/>
      <c r="C12" s="46"/>
      <c r="D12" s="59"/>
    </row>
    <row r="13" spans="1:4" s="54" customFormat="1" ht="18" customHeight="1" x14ac:dyDescent="0.25">
      <c r="A13" s="44"/>
      <c r="B13" s="113"/>
      <c r="C13" s="46"/>
      <c r="D13" s="59"/>
    </row>
    <row r="14" spans="1:4" s="54" customFormat="1" ht="21.75" customHeight="1" x14ac:dyDescent="0.25">
      <c r="A14" s="193" t="s">
        <v>133</v>
      </c>
      <c r="B14" s="113"/>
      <c r="C14" s="46"/>
      <c r="D14" s="59"/>
    </row>
    <row r="15" spans="1:4" s="54" customFormat="1" ht="18" customHeight="1" x14ac:dyDescent="0.25">
      <c r="A15" s="185" t="s">
        <v>36</v>
      </c>
      <c r="B15" s="113"/>
      <c r="C15" s="46"/>
      <c r="D15" s="59"/>
    </row>
    <row r="16" spans="1:4" s="54" customFormat="1" ht="18" customHeight="1" x14ac:dyDescent="0.25">
      <c r="A16" s="185" t="s">
        <v>229</v>
      </c>
      <c r="B16" s="113"/>
      <c r="C16" s="46"/>
      <c r="D16" s="59"/>
    </row>
    <row r="17" spans="1:4" s="54" customFormat="1" ht="18" customHeight="1" x14ac:dyDescent="0.25">
      <c r="A17" s="197" t="s">
        <v>238</v>
      </c>
      <c r="B17" s="113"/>
      <c r="C17" s="46"/>
      <c r="D17" s="59"/>
    </row>
    <row r="18" spans="1:4" s="54" customFormat="1" ht="18" customHeight="1" x14ac:dyDescent="0.25">
      <c r="A18" s="197" t="s">
        <v>239</v>
      </c>
      <c r="B18" s="113"/>
      <c r="C18" s="46"/>
      <c r="D18" s="59"/>
    </row>
    <row r="19" spans="1:4" s="54" customFormat="1" ht="18" customHeight="1" x14ac:dyDescent="0.25">
      <c r="A19" s="185" t="s">
        <v>230</v>
      </c>
      <c r="B19" s="113"/>
      <c r="C19" s="46"/>
      <c r="D19" s="59"/>
    </row>
    <row r="20" spans="1:4" s="54" customFormat="1" ht="18" customHeight="1" x14ac:dyDescent="0.25">
      <c r="A20" s="44"/>
      <c r="B20" s="113"/>
      <c r="C20" s="46"/>
      <c r="D20" s="59"/>
    </row>
    <row r="21" spans="1:4" s="54" customFormat="1" ht="21.75" customHeight="1" x14ac:dyDescent="0.25">
      <c r="A21" s="193" t="s">
        <v>155</v>
      </c>
      <c r="B21" s="113"/>
      <c r="C21" s="46"/>
      <c r="D21" s="59"/>
    </row>
    <row r="22" spans="1:4" s="54" customFormat="1" ht="18" customHeight="1" x14ac:dyDescent="0.25">
      <c r="A22" s="44" t="s">
        <v>231</v>
      </c>
      <c r="B22" s="182"/>
      <c r="C22" s="134"/>
      <c r="D22" s="59"/>
    </row>
    <row r="23" spans="1:4" ht="18" customHeight="1" x14ac:dyDescent="0.3">
      <c r="A23" s="185" t="s">
        <v>157</v>
      </c>
      <c r="B23" s="182"/>
      <c r="C23" s="134"/>
      <c r="D23" s="10"/>
    </row>
    <row r="24" spans="1:4" ht="18" customHeight="1" x14ac:dyDescent="0.3">
      <c r="A24" s="44"/>
      <c r="B24" s="182"/>
      <c r="C24" s="134"/>
      <c r="D24" s="10"/>
    </row>
    <row r="25" spans="1:4" ht="21.75" customHeight="1" x14ac:dyDescent="0.3">
      <c r="A25" s="192" t="s">
        <v>77</v>
      </c>
      <c r="B25" s="183"/>
      <c r="C25" s="183"/>
      <c r="D25" s="10"/>
    </row>
    <row r="26" spans="1:4" ht="18" customHeight="1" x14ac:dyDescent="0.3">
      <c r="A26" s="184" t="s">
        <v>9</v>
      </c>
      <c r="B26" s="183"/>
      <c r="C26" s="183"/>
      <c r="D26" s="10"/>
    </row>
    <row r="27" spans="1:4" ht="18" customHeight="1" x14ac:dyDescent="0.3">
      <c r="A27" s="184" t="s">
        <v>269</v>
      </c>
      <c r="B27" s="183"/>
      <c r="C27" s="183"/>
      <c r="D27" s="10"/>
    </row>
    <row r="28" spans="1:4" ht="66" customHeight="1" x14ac:dyDescent="0.3">
      <c r="A28" s="3"/>
      <c r="B28" s="180"/>
      <c r="C28" s="180"/>
    </row>
    <row r="29" spans="1:4" ht="18" customHeight="1" x14ac:dyDescent="0.3">
      <c r="A29" s="3"/>
      <c r="B29" s="180"/>
      <c r="C29" s="180"/>
    </row>
    <row r="30" spans="1:4" ht="21.75" customHeight="1" x14ac:dyDescent="0.3">
      <c r="A30" s="209" t="str">
        <f>Headings!H47</f>
        <v>Page 47</v>
      </c>
      <c r="B30" s="209"/>
      <c r="C30" s="209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C1"/>
    <mergeCell ref="A2:C2"/>
    <mergeCell ref="A30:C30"/>
  </mergeCells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75" zoomScaleNormal="75" workbookViewId="0"/>
  </sheetViews>
  <sheetFormatPr defaultColWidth="10.75" defaultRowHeight="20.25" x14ac:dyDescent="0.3"/>
  <cols>
    <col min="1" max="2" width="10.75" style="12"/>
    <col min="3" max="3" width="34.75" style="12" bestFit="1" customWidth="1"/>
    <col min="4" max="4" width="10.75" style="12"/>
    <col min="5" max="5" width="57.25" style="12" bestFit="1" customWidth="1"/>
    <col min="6" max="6" width="10.75" style="12"/>
    <col min="7" max="7" width="30.625" style="12" bestFit="1" customWidth="1"/>
    <col min="8" max="8" width="9.5" style="12" bestFit="1" customWidth="1"/>
    <col min="9" max="16384" width="10.75" style="12"/>
  </cols>
  <sheetData>
    <row r="1" spans="1:8" x14ac:dyDescent="0.3">
      <c r="A1" s="12" t="s">
        <v>243</v>
      </c>
      <c r="B1" s="20" t="s">
        <v>98</v>
      </c>
      <c r="C1" s="20" t="s">
        <v>97</v>
      </c>
      <c r="D1" s="20" t="s">
        <v>99</v>
      </c>
      <c r="E1" s="20" t="s">
        <v>100</v>
      </c>
    </row>
    <row r="2" spans="1:8" x14ac:dyDescent="0.3">
      <c r="A2" s="12" t="s">
        <v>243</v>
      </c>
      <c r="B2" s="12">
        <v>2018</v>
      </c>
      <c r="C2" s="10" t="s">
        <v>69</v>
      </c>
      <c r="D2" s="12" t="s">
        <v>98</v>
      </c>
      <c r="E2" s="12" t="str">
        <f>CONCATENATE(Headings!A2," ",Headings!B2," ",Headings!C2," ",Headings!D2)</f>
        <v>March 2018 Countywide Assessed Value Forecast</v>
      </c>
      <c r="F2" s="12" t="str">
        <f>H2</f>
        <v>Page 2</v>
      </c>
      <c r="G2" s="12" t="str">
        <f>CONCATENATE(A2," ",B2," ",D2," ",H2)</f>
        <v>March 2018 Forecast Page 2</v>
      </c>
      <c r="H2" s="12" t="s">
        <v>71</v>
      </c>
    </row>
    <row r="3" spans="1:8" x14ac:dyDescent="0.3">
      <c r="A3" s="12" t="s">
        <v>243</v>
      </c>
      <c r="B3" s="12">
        <v>2018</v>
      </c>
      <c r="C3" s="10" t="s">
        <v>84</v>
      </c>
      <c r="D3" s="12" t="s">
        <v>98</v>
      </c>
      <c r="E3" s="12" t="str">
        <f>CONCATENATE(Headings!A3," ",Headings!B3," ",Headings!C3," ",Headings!D3)</f>
        <v>March 2018 Unincorporated Assessed Value Forecast</v>
      </c>
      <c r="F3" s="12" t="str">
        <f t="shared" ref="F3:F45" si="0">H3</f>
        <v>Page 3</v>
      </c>
      <c r="G3" s="12" t="str">
        <f t="shared" ref="G3:G46" si="1">CONCATENATE(A3," ",B3," ",D3," ",H3)</f>
        <v>March 2018 Forecast Page 3</v>
      </c>
      <c r="H3" s="12" t="s">
        <v>72</v>
      </c>
    </row>
    <row r="4" spans="1:8" x14ac:dyDescent="0.3">
      <c r="A4" s="12" t="s">
        <v>243</v>
      </c>
      <c r="B4" s="12">
        <v>2018</v>
      </c>
      <c r="C4" s="10" t="s">
        <v>105</v>
      </c>
      <c r="D4" s="12" t="s">
        <v>98</v>
      </c>
      <c r="E4" s="12" t="str">
        <f>CONCATENATE(Headings!A4," ",Headings!B4," ",Headings!C4," ",Headings!D4)</f>
        <v>March 2018 Countywide New Construction Forecast</v>
      </c>
      <c r="F4" s="12" t="str">
        <f t="shared" si="0"/>
        <v>Page 4</v>
      </c>
      <c r="G4" s="12" t="str">
        <f t="shared" si="1"/>
        <v>March 2018 Forecast Page 4</v>
      </c>
      <c r="H4" s="12" t="s">
        <v>73</v>
      </c>
    </row>
    <row r="5" spans="1:8" x14ac:dyDescent="0.3">
      <c r="A5" s="12" t="s">
        <v>243</v>
      </c>
      <c r="B5" s="12">
        <v>2018</v>
      </c>
      <c r="C5" s="10" t="s">
        <v>83</v>
      </c>
      <c r="D5" s="12" t="s">
        <v>98</v>
      </c>
      <c r="E5" s="12" t="str">
        <f>CONCATENATE(Headings!A5," ",Headings!B5," ",Headings!C5," ",Headings!D5)</f>
        <v>March 2018 Unincorporated New Construction Forecast</v>
      </c>
      <c r="F5" s="12" t="str">
        <f t="shared" si="0"/>
        <v>Page 5</v>
      </c>
      <c r="G5" s="12" t="str">
        <f t="shared" si="1"/>
        <v>March 2018 Forecast Page 5</v>
      </c>
      <c r="H5" s="12" t="s">
        <v>74</v>
      </c>
    </row>
    <row r="6" spans="1:8" x14ac:dyDescent="0.3">
      <c r="A6" s="12" t="s">
        <v>243</v>
      </c>
      <c r="B6" s="12">
        <v>2018</v>
      </c>
      <c r="C6" s="10" t="s">
        <v>29</v>
      </c>
      <c r="D6" s="12" t="s">
        <v>98</v>
      </c>
      <c r="E6" s="12" t="str">
        <f>CONCATENATE(Headings!A6," ",Headings!B6," ",Headings!C6," ",Headings!D6)</f>
        <v>March 2018 King County Sales and Use Taxbase Forecast</v>
      </c>
      <c r="F6" s="12" t="str">
        <f t="shared" si="0"/>
        <v>Page 6</v>
      </c>
      <c r="G6" s="12" t="str">
        <f t="shared" si="1"/>
        <v>March 2018 Forecast Page 6</v>
      </c>
      <c r="H6" s="12" t="s">
        <v>17</v>
      </c>
    </row>
    <row r="7" spans="1:8" x14ac:dyDescent="0.3">
      <c r="A7" s="12" t="s">
        <v>243</v>
      </c>
      <c r="B7" s="12">
        <v>2018</v>
      </c>
      <c r="C7" s="10" t="s">
        <v>96</v>
      </c>
      <c r="D7" s="12" t="s">
        <v>98</v>
      </c>
      <c r="E7" s="12" t="str">
        <f>CONCATENATE(Headings!A7," ",Headings!B7," ",Headings!C7," ",Headings!D7)</f>
        <v>March 2018 Local and Option Sales Tax Forecast</v>
      </c>
      <c r="F7" s="12" t="str">
        <f t="shared" si="0"/>
        <v>Page 7</v>
      </c>
      <c r="G7" s="12" t="str">
        <f t="shared" si="1"/>
        <v>March 2018 Forecast Page 7</v>
      </c>
      <c r="H7" s="12" t="s">
        <v>129</v>
      </c>
    </row>
    <row r="8" spans="1:8" x14ac:dyDescent="0.3">
      <c r="A8" s="12" t="s">
        <v>243</v>
      </c>
      <c r="B8" s="12">
        <v>2018</v>
      </c>
      <c r="C8" s="10" t="s">
        <v>52</v>
      </c>
      <c r="D8" s="12" t="s">
        <v>98</v>
      </c>
      <c r="E8" s="12" t="str">
        <f>CONCATENATE(Headings!A8," ",Headings!B8," ",Headings!C8," ",Headings!D8)</f>
        <v>March 2018 Metro Transit Sales Tax Forecast</v>
      </c>
      <c r="F8" s="12" t="str">
        <f t="shared" si="0"/>
        <v>Page 8</v>
      </c>
      <c r="G8" s="12" t="str">
        <f t="shared" si="1"/>
        <v>March 2018 Forecast Page 8</v>
      </c>
      <c r="H8" s="12" t="s">
        <v>130</v>
      </c>
    </row>
    <row r="9" spans="1:8" x14ac:dyDescent="0.3">
      <c r="A9" s="12" t="s">
        <v>243</v>
      </c>
      <c r="B9" s="12">
        <v>2018</v>
      </c>
      <c r="C9" s="10" t="s">
        <v>39</v>
      </c>
      <c r="D9" s="12" t="s">
        <v>98</v>
      </c>
      <c r="E9" s="12" t="str">
        <f>CONCATENATE(Headings!A9," ",Headings!B9," ",Headings!C9," ",Headings!D9)</f>
        <v>March 2018 Mental Health Sales Tax Forecast</v>
      </c>
      <c r="F9" s="12" t="str">
        <f t="shared" si="0"/>
        <v>Page 9</v>
      </c>
      <c r="G9" s="12" t="str">
        <f t="shared" si="1"/>
        <v>March 2018 Forecast Page 9</v>
      </c>
      <c r="H9" s="12" t="s">
        <v>131</v>
      </c>
    </row>
    <row r="10" spans="1:8" x14ac:dyDescent="0.3">
      <c r="A10" s="12" t="s">
        <v>243</v>
      </c>
      <c r="B10" s="12">
        <v>2018</v>
      </c>
      <c r="C10" s="10" t="s">
        <v>95</v>
      </c>
      <c r="D10" s="12" t="s">
        <v>98</v>
      </c>
      <c r="E10" s="12" t="str">
        <f>CONCATENATE(Headings!A10," ",Headings!B10," ",Headings!C10," ",Headings!D10)</f>
        <v>March 2018 Criminal Justice Sales Tax Forecast</v>
      </c>
      <c r="F10" s="12" t="str">
        <f t="shared" si="0"/>
        <v>Page 10</v>
      </c>
      <c r="G10" s="12" t="str">
        <f t="shared" si="1"/>
        <v>March 2018 Forecast Page 10</v>
      </c>
      <c r="H10" s="12" t="s">
        <v>92</v>
      </c>
    </row>
    <row r="11" spans="1:8" x14ac:dyDescent="0.3">
      <c r="A11" s="12" t="s">
        <v>243</v>
      </c>
      <c r="B11" s="12">
        <v>2018</v>
      </c>
      <c r="C11" s="10" t="s">
        <v>109</v>
      </c>
      <c r="D11" s="12" t="s">
        <v>98</v>
      </c>
      <c r="E11" s="12" t="str">
        <f>CONCATENATE(Headings!A11," ",Headings!B11," ",Headings!C11," ",Headings!D11)</f>
        <v>March 2018 Hotel Sales Tax Forecast</v>
      </c>
      <c r="F11" s="12" t="str">
        <f t="shared" si="0"/>
        <v>Page 11</v>
      </c>
      <c r="G11" s="12" t="str">
        <f t="shared" si="1"/>
        <v>March 2018 Forecast Page 11</v>
      </c>
      <c r="H11" s="12" t="s">
        <v>78</v>
      </c>
    </row>
    <row r="12" spans="1:8" x14ac:dyDescent="0.3">
      <c r="A12" s="12" t="s">
        <v>243</v>
      </c>
      <c r="B12" s="12">
        <v>2018</v>
      </c>
      <c r="C12" s="10" t="s">
        <v>104</v>
      </c>
      <c r="D12" s="12" t="s">
        <v>98</v>
      </c>
      <c r="E12" s="12" t="str">
        <f>CONCATENATE(Headings!A12," ",Headings!B12," ",Headings!C12," ",Headings!D12)</f>
        <v>March 2018 Rental Car Sales Tax Forecast</v>
      </c>
      <c r="F12" s="12" t="str">
        <f t="shared" si="0"/>
        <v>Page 12</v>
      </c>
      <c r="G12" s="12" t="str">
        <f t="shared" si="1"/>
        <v>March 2018 Forecast Page 12</v>
      </c>
      <c r="H12" s="12" t="s">
        <v>79</v>
      </c>
    </row>
    <row r="13" spans="1:8" x14ac:dyDescent="0.3">
      <c r="A13" s="12" t="s">
        <v>243</v>
      </c>
      <c r="B13" s="12">
        <v>2018</v>
      </c>
      <c r="C13" s="10" t="s">
        <v>116</v>
      </c>
      <c r="D13" s="12" t="s">
        <v>98</v>
      </c>
      <c r="E13" s="12" t="str">
        <f>CONCATENATE(Headings!A13," ",Headings!B13," ",Headings!C13," ",Headings!D13)</f>
        <v>March 2018 Real Estate Excise Tax (REET 1) Forecast</v>
      </c>
      <c r="F13" s="12" t="str">
        <f t="shared" si="0"/>
        <v>Page 13</v>
      </c>
      <c r="G13" s="12" t="str">
        <f t="shared" si="1"/>
        <v>March 2018 Forecast Page 13</v>
      </c>
      <c r="H13" s="12" t="s">
        <v>80</v>
      </c>
    </row>
    <row r="14" spans="1:8" x14ac:dyDescent="0.3">
      <c r="A14" s="12" t="s">
        <v>243</v>
      </c>
      <c r="B14" s="12">
        <v>2018</v>
      </c>
      <c r="C14" s="10" t="s">
        <v>115</v>
      </c>
      <c r="D14" s="12" t="s">
        <v>98</v>
      </c>
      <c r="E14" s="12" t="str">
        <f>CONCATENATE(Headings!A14," ",Headings!B14," ",Headings!C14," ",Headings!D14)</f>
        <v>March 2018 Investment Pool Nominal Rate of Return Forecast</v>
      </c>
      <c r="F14" s="12" t="str">
        <f t="shared" si="0"/>
        <v>Page 14</v>
      </c>
      <c r="G14" s="12" t="str">
        <f t="shared" si="1"/>
        <v>March 2018 Forecast Page 14</v>
      </c>
      <c r="H14" s="12" t="s">
        <v>81</v>
      </c>
    </row>
    <row r="15" spans="1:8" x14ac:dyDescent="0.3">
      <c r="A15" s="12" t="s">
        <v>243</v>
      </c>
      <c r="B15" s="12">
        <v>2018</v>
      </c>
      <c r="C15" s="10" t="s">
        <v>63</v>
      </c>
      <c r="D15" s="12" t="s">
        <v>98</v>
      </c>
      <c r="E15" s="12" t="str">
        <f>CONCATENATE(Headings!A15," ",Headings!B15," ",Headings!C15," ",Headings!D15)</f>
        <v>March 2018 Investment Pool Real Rate of Return Forecast</v>
      </c>
      <c r="F15" s="12" t="str">
        <f t="shared" si="0"/>
        <v>Page 15</v>
      </c>
      <c r="G15" s="12" t="str">
        <f t="shared" si="1"/>
        <v>March 2018 Forecast Page 15</v>
      </c>
      <c r="H15" s="12" t="s">
        <v>82</v>
      </c>
    </row>
    <row r="16" spans="1:8" x14ac:dyDescent="0.3">
      <c r="A16" s="12" t="s">
        <v>243</v>
      </c>
      <c r="B16" s="12">
        <v>2018</v>
      </c>
      <c r="C16" s="10" t="s">
        <v>65</v>
      </c>
      <c r="D16" s="12" t="s">
        <v>98</v>
      </c>
      <c r="E16" s="12" t="str">
        <f>CONCATENATE(Headings!A16," ",Headings!B16," ",Headings!C16," ",Headings!D16)</f>
        <v>March 2018 National CPI-U Forecast</v>
      </c>
      <c r="F16" s="12" t="str">
        <f t="shared" si="0"/>
        <v>Page 16</v>
      </c>
      <c r="G16" s="12" t="str">
        <f t="shared" si="1"/>
        <v>March 2018 Forecast Page 16</v>
      </c>
      <c r="H16" s="12" t="s">
        <v>58</v>
      </c>
    </row>
    <row r="17" spans="1:8" x14ac:dyDescent="0.3">
      <c r="A17" s="12" t="s">
        <v>243</v>
      </c>
      <c r="B17" s="12">
        <v>2018</v>
      </c>
      <c r="C17" s="10" t="s">
        <v>10</v>
      </c>
      <c r="D17" s="12" t="s">
        <v>98</v>
      </c>
      <c r="E17" s="12" t="str">
        <f>CONCATENATE(Headings!A17," ",Headings!B17," ",Headings!C17," ",Headings!D17)</f>
        <v>March 2018 National CPI-W Forecast</v>
      </c>
      <c r="F17" s="12" t="str">
        <f t="shared" si="0"/>
        <v>Page 17</v>
      </c>
      <c r="G17" s="12" t="str">
        <f t="shared" si="1"/>
        <v>March 2018 Forecast Page 17</v>
      </c>
      <c r="H17" s="12" t="s">
        <v>59</v>
      </c>
    </row>
    <row r="18" spans="1:8" x14ac:dyDescent="0.3">
      <c r="A18" s="12" t="s">
        <v>243</v>
      </c>
      <c r="B18" s="12">
        <v>2018</v>
      </c>
      <c r="C18" s="10" t="s">
        <v>5</v>
      </c>
      <c r="D18" s="12" t="s">
        <v>98</v>
      </c>
      <c r="E18" s="12" t="str">
        <f>CONCATENATE(Headings!A18," ",Headings!B18," ",Headings!C18," ",Headings!D18)</f>
        <v>March 2018 Seattle Annual CPI-U Forecast</v>
      </c>
      <c r="F18" s="12" t="str">
        <f t="shared" si="0"/>
        <v>Page 18</v>
      </c>
      <c r="G18" s="12" t="str">
        <f t="shared" si="1"/>
        <v>March 2018 Forecast Page 18</v>
      </c>
      <c r="H18" s="12" t="s">
        <v>53</v>
      </c>
    </row>
    <row r="19" spans="1:8" x14ac:dyDescent="0.3">
      <c r="A19" s="12" t="s">
        <v>243</v>
      </c>
      <c r="B19" s="12">
        <v>2018</v>
      </c>
      <c r="C19" s="10" t="s">
        <v>187</v>
      </c>
      <c r="D19" s="12" t="s">
        <v>98</v>
      </c>
      <c r="E19" s="12" t="str">
        <f>CONCATENATE(Headings!A19," ",Headings!B19," ",Headings!C19," ",Headings!D19)</f>
        <v>March 2018 June-June Seattle CPI-W Forecast</v>
      </c>
      <c r="F19" s="12" t="str">
        <f t="shared" si="0"/>
        <v>Page 19</v>
      </c>
      <c r="G19" s="12" t="str">
        <f t="shared" si="1"/>
        <v>March 2018 Forecast Page 19</v>
      </c>
      <c r="H19" s="12" t="s">
        <v>54</v>
      </c>
    </row>
    <row r="20" spans="1:8" x14ac:dyDescent="0.3">
      <c r="A20" s="12" t="s">
        <v>243</v>
      </c>
      <c r="B20" s="12">
        <v>2018</v>
      </c>
      <c r="C20" s="10" t="s">
        <v>37</v>
      </c>
      <c r="D20" s="12" t="s">
        <v>98</v>
      </c>
      <c r="E20" s="12" t="str">
        <f>CONCATENATE(Headings!A20," ",Headings!B20," ",Headings!C20," ",Headings!D20)</f>
        <v>March 2018 Outyear COLA Comparison Forecast</v>
      </c>
      <c r="F20" s="12" t="str">
        <f t="shared" si="0"/>
        <v>Page 20</v>
      </c>
      <c r="G20" s="12" t="str">
        <f t="shared" si="1"/>
        <v>March 2018 Forecast Page 20</v>
      </c>
      <c r="H20" s="12" t="s">
        <v>55</v>
      </c>
    </row>
    <row r="21" spans="1:8" x14ac:dyDescent="0.3">
      <c r="A21" s="12" t="s">
        <v>243</v>
      </c>
      <c r="B21" s="12">
        <v>2018</v>
      </c>
      <c r="C21" s="10" t="s">
        <v>107</v>
      </c>
      <c r="D21" s="12" t="s">
        <v>98</v>
      </c>
      <c r="E21" s="12" t="str">
        <f>CONCATENATE(Headings!A21," ",Headings!B21," ",Headings!C21," ",Headings!D21)</f>
        <v>March 2018 Pharmaceuticals PPI Forecast</v>
      </c>
      <c r="F21" s="12" t="str">
        <f t="shared" si="0"/>
        <v>Page 21</v>
      </c>
      <c r="G21" s="12" t="str">
        <f t="shared" si="1"/>
        <v>March 2018 Forecast Page 21</v>
      </c>
      <c r="H21" s="12" t="s">
        <v>60</v>
      </c>
    </row>
    <row r="22" spans="1:8" x14ac:dyDescent="0.3">
      <c r="A22" s="12" t="s">
        <v>243</v>
      </c>
      <c r="B22" s="12">
        <v>2018</v>
      </c>
      <c r="C22" s="10" t="s">
        <v>108</v>
      </c>
      <c r="D22" s="12" t="s">
        <v>98</v>
      </c>
      <c r="E22" s="12" t="str">
        <f>CONCATENATE(Headings!A22," ",Headings!B22," ",Headings!C22," ",Headings!D22)</f>
        <v>March 2018 Transportation CPI Forecast</v>
      </c>
      <c r="F22" s="12" t="str">
        <f t="shared" si="0"/>
        <v>Page 22</v>
      </c>
      <c r="G22" s="12" t="str">
        <f t="shared" si="1"/>
        <v>March 2018 Forecast Page 22</v>
      </c>
      <c r="H22" s="12" t="s">
        <v>61</v>
      </c>
    </row>
    <row r="23" spans="1:8" x14ac:dyDescent="0.3">
      <c r="A23" s="12" t="s">
        <v>243</v>
      </c>
      <c r="B23" s="12">
        <v>2018</v>
      </c>
      <c r="C23" s="10" t="s">
        <v>11</v>
      </c>
      <c r="D23" s="12" t="s">
        <v>98</v>
      </c>
      <c r="E23" s="12" t="str">
        <f>CONCATENATE(Headings!A23," ",Headings!B23," ",Headings!C23," ",Headings!D23)</f>
        <v>March 2018 Retail Gas Forecast</v>
      </c>
      <c r="F23" s="12" t="str">
        <f t="shared" si="0"/>
        <v>Page 23</v>
      </c>
      <c r="G23" s="12" t="str">
        <f t="shared" si="1"/>
        <v>March 2018 Forecast Page 23</v>
      </c>
      <c r="H23" s="12" t="s">
        <v>141</v>
      </c>
    </row>
    <row r="24" spans="1:8" x14ac:dyDescent="0.3">
      <c r="A24" s="12" t="s">
        <v>243</v>
      </c>
      <c r="B24" s="12">
        <v>2018</v>
      </c>
      <c r="C24" s="10" t="s">
        <v>18</v>
      </c>
      <c r="D24" s="12" t="s">
        <v>98</v>
      </c>
      <c r="E24" s="12" t="str">
        <f>CONCATENATE(Headings!A24," ",Headings!B24," ",Headings!C24," ",Headings!D24)</f>
        <v>March 2018 Diesel and Gasoline Forecast</v>
      </c>
      <c r="F24" s="12" t="str">
        <f t="shared" si="0"/>
        <v>Page 24</v>
      </c>
      <c r="G24" s="12" t="str">
        <f t="shared" si="1"/>
        <v>March 2018 Forecast Page 24</v>
      </c>
      <c r="H24" s="12" t="s">
        <v>142</v>
      </c>
    </row>
    <row r="25" spans="1:8" x14ac:dyDescent="0.3">
      <c r="A25" s="12" t="s">
        <v>243</v>
      </c>
      <c r="B25" s="12">
        <v>2018</v>
      </c>
      <c r="C25" s="10" t="s">
        <v>7</v>
      </c>
      <c r="D25" s="12" t="s">
        <v>98</v>
      </c>
      <c r="E25" s="12" t="str">
        <f>CONCATENATE(Headings!A25," ",Headings!B25," ",Headings!C25," ",Headings!D25)</f>
        <v>March 2018 Recorded Documents Forecast</v>
      </c>
      <c r="F25" s="12" t="str">
        <f t="shared" si="0"/>
        <v>Page 25</v>
      </c>
      <c r="G25" s="12" t="str">
        <f t="shared" si="1"/>
        <v>March 2018 Forecast Page 25</v>
      </c>
      <c r="H25" s="12" t="s">
        <v>156</v>
      </c>
    </row>
    <row r="26" spans="1:8" x14ac:dyDescent="0.3">
      <c r="A26" s="12" t="s">
        <v>243</v>
      </c>
      <c r="B26" s="12">
        <v>2018</v>
      </c>
      <c r="C26" s="10" t="s">
        <v>145</v>
      </c>
      <c r="D26" s="12" t="s">
        <v>98</v>
      </c>
      <c r="E26" s="12" t="str">
        <f>CONCATENATE(Headings!A26," ",Headings!B26," ",Headings!C26," ",Headings!D26)</f>
        <v>March 2018 Gambling Tax Forecast</v>
      </c>
      <c r="F26" s="12" t="str">
        <f t="shared" si="0"/>
        <v>Page 26</v>
      </c>
      <c r="G26" s="12" t="str">
        <f t="shared" si="1"/>
        <v>March 2018 Forecast Page 26</v>
      </c>
      <c r="H26" s="12" t="s">
        <v>33</v>
      </c>
    </row>
    <row r="27" spans="1:8" x14ac:dyDescent="0.3">
      <c r="A27" s="12" t="s">
        <v>243</v>
      </c>
      <c r="B27" s="12">
        <v>2018</v>
      </c>
      <c r="C27" s="10" t="s">
        <v>146</v>
      </c>
      <c r="D27" s="12" t="s">
        <v>98</v>
      </c>
      <c r="E27" s="12" t="str">
        <f>CONCATENATE(Headings!A27," ",Headings!B27," ",Headings!C27," ",Headings!D27)</f>
        <v>March 2018 E-911 Tax Forecast</v>
      </c>
      <c r="F27" s="12" t="str">
        <f t="shared" si="0"/>
        <v>Page 27</v>
      </c>
      <c r="G27" s="12" t="str">
        <f t="shared" si="1"/>
        <v>March 2018 Forecast Page 27</v>
      </c>
      <c r="H27" s="12" t="s">
        <v>46</v>
      </c>
    </row>
    <row r="28" spans="1:8" x14ac:dyDescent="0.3">
      <c r="A28" s="12" t="s">
        <v>243</v>
      </c>
      <c r="B28" s="12">
        <v>2018</v>
      </c>
      <c r="C28" s="12" t="s">
        <v>225</v>
      </c>
      <c r="D28" s="12" t="s">
        <v>98</v>
      </c>
      <c r="E28" s="12" t="str">
        <f>CONCATENATE(Headings!A28," ",Headings!B28," ",Headings!C28," ",Headings!D28)</f>
        <v>March 2018 Penalties and Interest on Delinquent Property Taxes Forecast</v>
      </c>
      <c r="F28" s="12" t="str">
        <f t="shared" si="0"/>
        <v>Page 28</v>
      </c>
      <c r="G28" s="12" t="str">
        <f>CONCATENATE(A28," ",B28," ",D28," ",H28)</f>
        <v>March 2018 Forecast Page 28</v>
      </c>
      <c r="H28" s="12" t="s">
        <v>47</v>
      </c>
    </row>
    <row r="29" spans="1:8" x14ac:dyDescent="0.3">
      <c r="A29" s="12" t="s">
        <v>243</v>
      </c>
      <c r="B29" s="12">
        <v>2018</v>
      </c>
      <c r="C29" s="10" t="s">
        <v>127</v>
      </c>
      <c r="D29" s="12" t="s">
        <v>98</v>
      </c>
      <c r="E29" s="12" t="str">
        <f>CONCATENATE(Headings!A29," ",Headings!B29," ",Headings!C29," ",Headings!D29)</f>
        <v>March 2018 Current Expense Property Tax Forecast</v>
      </c>
      <c r="F29" s="12" t="str">
        <f t="shared" si="0"/>
        <v>Page 29</v>
      </c>
      <c r="G29" s="12" t="str">
        <f t="shared" si="1"/>
        <v>March 2018 Forecast Page 29</v>
      </c>
      <c r="H29" s="12" t="s">
        <v>48</v>
      </c>
    </row>
    <row r="30" spans="1:8" x14ac:dyDescent="0.3">
      <c r="A30" s="12" t="s">
        <v>243</v>
      </c>
      <c r="B30" s="12">
        <v>2018</v>
      </c>
      <c r="C30" s="77" t="s">
        <v>165</v>
      </c>
      <c r="D30" s="12" t="s">
        <v>98</v>
      </c>
      <c r="E30" s="12" t="str">
        <f>CONCATENATE(Headings!A30," ",Headings!B30," ",Headings!C30," ",Headings!D30)</f>
        <v>March 2018 Dev. Disabilities &amp; Mental Health Property Tax Forecast</v>
      </c>
      <c r="F30" s="12" t="str">
        <f t="shared" si="0"/>
        <v>Page 30</v>
      </c>
      <c r="G30" s="12" t="str">
        <f t="shared" si="1"/>
        <v>March 2018 Forecast Page 30</v>
      </c>
      <c r="H30" s="12" t="s">
        <v>49</v>
      </c>
    </row>
    <row r="31" spans="1:8" x14ac:dyDescent="0.3">
      <c r="A31" s="12" t="s">
        <v>243</v>
      </c>
      <c r="B31" s="12">
        <v>2018</v>
      </c>
      <c r="C31" s="10" t="s">
        <v>22</v>
      </c>
      <c r="D31" s="12" t="s">
        <v>98</v>
      </c>
      <c r="E31" s="12" t="str">
        <f>CONCATENATE(Headings!A31," ",Headings!B31," ",Headings!C31," ",Headings!D31)</f>
        <v>March 2018 Veterans Aid Property Tax Forecast</v>
      </c>
      <c r="F31" s="12" t="str">
        <f t="shared" si="0"/>
        <v>Page 31</v>
      </c>
      <c r="G31" s="12" t="str">
        <f t="shared" si="1"/>
        <v>March 2018 Forecast Page 31</v>
      </c>
      <c r="H31" s="12" t="s">
        <v>50</v>
      </c>
    </row>
    <row r="32" spans="1:8" x14ac:dyDescent="0.3">
      <c r="A32" s="12" t="s">
        <v>243</v>
      </c>
      <c r="B32" s="12">
        <v>2018</v>
      </c>
      <c r="C32" s="35" t="s">
        <v>119</v>
      </c>
      <c r="D32" s="12" t="s">
        <v>98</v>
      </c>
      <c r="E32" s="12" t="str">
        <f>CONCATENATE(Headings!A32," ",Headings!B32," ",Headings!C32," ",Headings!D32)</f>
        <v>March 2018 Inter County River Improvement Property Tax Forecast</v>
      </c>
      <c r="F32" s="12" t="str">
        <f t="shared" si="0"/>
        <v>Page 32</v>
      </c>
      <c r="G32" s="12" t="str">
        <f t="shared" si="1"/>
        <v>March 2018 Forecast Page 32</v>
      </c>
      <c r="H32" s="12" t="s">
        <v>51</v>
      </c>
    </row>
    <row r="33" spans="1:8" x14ac:dyDescent="0.3">
      <c r="A33" s="12" t="s">
        <v>243</v>
      </c>
      <c r="B33" s="12">
        <v>2018</v>
      </c>
      <c r="C33" s="10" t="s">
        <v>25</v>
      </c>
      <c r="D33" s="12" t="s">
        <v>98</v>
      </c>
      <c r="E33" s="12" t="str">
        <f>CONCATENATE(Headings!A33," ",Headings!B33," ",Headings!C33," ",Headings!D33)</f>
        <v>March 2018 AFIS Lid Lift Forecast</v>
      </c>
      <c r="F33" s="12" t="str">
        <f t="shared" si="0"/>
        <v>Page 33</v>
      </c>
      <c r="G33" s="12" t="str">
        <f t="shared" si="1"/>
        <v>March 2018 Forecast Page 33</v>
      </c>
      <c r="H33" s="12" t="s">
        <v>152</v>
      </c>
    </row>
    <row r="34" spans="1:8" x14ac:dyDescent="0.3">
      <c r="A34" s="12" t="s">
        <v>243</v>
      </c>
      <c r="B34" s="12">
        <v>2018</v>
      </c>
      <c r="C34" s="10" t="s">
        <v>144</v>
      </c>
      <c r="D34" s="12" t="s">
        <v>98</v>
      </c>
      <c r="E34" s="12" t="str">
        <f>CONCATENATE(Headings!A34," ",Headings!B34," ",Headings!C34," ",Headings!D34)</f>
        <v>March 2018 Parks Lid Lift Forecast</v>
      </c>
      <c r="F34" s="12" t="str">
        <f t="shared" si="0"/>
        <v>Page 34</v>
      </c>
      <c r="G34" s="12" t="str">
        <f t="shared" si="1"/>
        <v>March 2018 Forecast Page 34</v>
      </c>
      <c r="H34" s="12" t="s">
        <v>153</v>
      </c>
    </row>
    <row r="35" spans="1:8" x14ac:dyDescent="0.3">
      <c r="A35" s="12" t="s">
        <v>243</v>
      </c>
      <c r="B35" s="12">
        <v>2018</v>
      </c>
      <c r="C35" s="10" t="s">
        <v>26</v>
      </c>
      <c r="D35" s="12" t="s">
        <v>98</v>
      </c>
      <c r="E35" s="12" t="str">
        <f>CONCATENATE(Headings!A35," ",Headings!B35," ",Headings!C35," ",Headings!D35)</f>
        <v>March 2018 Children and Family Justice Center Lid Lift Forecast</v>
      </c>
      <c r="F35" s="12" t="str">
        <f t="shared" si="0"/>
        <v>Page 35</v>
      </c>
      <c r="G35" s="12" t="str">
        <f t="shared" si="1"/>
        <v>March 2018 Forecast Page 35</v>
      </c>
      <c r="H35" s="12" t="s">
        <v>122</v>
      </c>
    </row>
    <row r="36" spans="1:8" x14ac:dyDescent="0.3">
      <c r="A36" s="12" t="s">
        <v>243</v>
      </c>
      <c r="B36" s="12">
        <v>2018</v>
      </c>
      <c r="C36" s="10" t="s">
        <v>41</v>
      </c>
      <c r="D36" s="12" t="s">
        <v>98</v>
      </c>
      <c r="E36" s="12" t="str">
        <f>CONCATENATE(Headings!A36," ",Headings!B36," ",Headings!C36," ",Headings!D36)</f>
        <v>March 2018 Veterans and Human Services Lid Lift Forecast</v>
      </c>
      <c r="F36" s="12" t="str">
        <f t="shared" si="0"/>
        <v>Page 36</v>
      </c>
      <c r="G36" s="12" t="str">
        <f t="shared" si="1"/>
        <v>March 2018 Forecast Page 36</v>
      </c>
      <c r="H36" s="12" t="s">
        <v>123</v>
      </c>
    </row>
    <row r="37" spans="1:8" x14ac:dyDescent="0.3">
      <c r="A37" s="12" t="s">
        <v>243</v>
      </c>
      <c r="B37" s="12">
        <v>2018</v>
      </c>
      <c r="C37" s="10" t="s">
        <v>183</v>
      </c>
      <c r="D37" s="12" t="s">
        <v>98</v>
      </c>
      <c r="E37" s="12" t="str">
        <f>CONCATENATE(Headings!A37," ",Headings!B37," ",Headings!C37," ",Headings!D37)</f>
        <v>March 2018 PSERN Forecast</v>
      </c>
      <c r="F37" s="12" t="str">
        <f t="shared" si="0"/>
        <v>Page 37</v>
      </c>
      <c r="G37" s="12" t="str">
        <f t="shared" si="1"/>
        <v>March 2018 Forecast Page 37</v>
      </c>
      <c r="H37" s="12" t="s">
        <v>0</v>
      </c>
    </row>
    <row r="38" spans="1:8" x14ac:dyDescent="0.3">
      <c r="A38" s="12" t="s">
        <v>243</v>
      </c>
      <c r="B38" s="12">
        <v>2018</v>
      </c>
      <c r="C38" s="10" t="s">
        <v>199</v>
      </c>
      <c r="D38" s="12" t="s">
        <v>98</v>
      </c>
      <c r="E38" s="12" t="str">
        <f>CONCATENATE(Headings!A38," ",Headings!B38," ",Headings!C38," ",Headings!D38)</f>
        <v>March 2018 Best Start For Kids Forecast</v>
      </c>
      <c r="F38" s="12" t="str">
        <f t="shared" si="0"/>
        <v>Page 38</v>
      </c>
      <c r="G38" s="12" t="str">
        <f t="shared" si="1"/>
        <v>March 2018 Forecast Page 38</v>
      </c>
      <c r="H38" s="12" t="s">
        <v>1</v>
      </c>
    </row>
    <row r="39" spans="1:8" x14ac:dyDescent="0.3">
      <c r="A39" s="12" t="s">
        <v>243</v>
      </c>
      <c r="B39" s="12">
        <v>2018</v>
      </c>
      <c r="C39" s="10" t="s">
        <v>56</v>
      </c>
      <c r="D39" s="12" t="s">
        <v>98</v>
      </c>
      <c r="E39" s="12" t="str">
        <f>CONCATENATE(Headings!A39," ",Headings!B39," ",Headings!C39," ",Headings!D39)</f>
        <v>March 2018 Emergency Medical Services (EMS) Property Tax Forecast</v>
      </c>
      <c r="F39" s="12" t="str">
        <f t="shared" si="0"/>
        <v>Page 39</v>
      </c>
      <c r="G39" s="12" t="str">
        <f t="shared" si="1"/>
        <v>March 2018 Forecast Page 39</v>
      </c>
      <c r="H39" s="12" t="s">
        <v>2</v>
      </c>
    </row>
    <row r="40" spans="1:8" x14ac:dyDescent="0.3">
      <c r="A40" s="12" t="s">
        <v>243</v>
      </c>
      <c r="B40" s="12">
        <v>2018</v>
      </c>
      <c r="C40" s="10" t="s">
        <v>75</v>
      </c>
      <c r="D40" s="12" t="s">
        <v>98</v>
      </c>
      <c r="E40" s="12" t="str">
        <f>CONCATENATE(Headings!A40," ",Headings!B40," ",Headings!C40," ",Headings!D40)</f>
        <v>March 2018 Conservation Futures Property Tax Forecast</v>
      </c>
      <c r="F40" s="12" t="str">
        <f t="shared" si="0"/>
        <v>Page 40</v>
      </c>
      <c r="G40" s="12" t="str">
        <f t="shared" si="1"/>
        <v>March 2018 Forecast Page 40</v>
      </c>
      <c r="H40" s="12" t="s">
        <v>3</v>
      </c>
    </row>
    <row r="41" spans="1:8" x14ac:dyDescent="0.3">
      <c r="A41" s="12" t="s">
        <v>243</v>
      </c>
      <c r="B41" s="12">
        <v>2018</v>
      </c>
      <c r="C41" s="10" t="s">
        <v>24</v>
      </c>
      <c r="D41" s="12" t="s">
        <v>98</v>
      </c>
      <c r="E41" s="12" t="str">
        <f>CONCATENATE(Headings!A41," ",Headings!B41," ",Headings!C41," ",Headings!D41)</f>
        <v>March 2018 Unincorporated Area/Roads Property Tax Levy Forecast</v>
      </c>
      <c r="F41" s="12" t="str">
        <f t="shared" si="0"/>
        <v>Page 41</v>
      </c>
      <c r="G41" s="12" t="str">
        <f>CONCATENATE(A41," ",B41," ",D41," ",H41)</f>
        <v>March 2018 Forecast Page 41</v>
      </c>
      <c r="H41" s="12" t="s">
        <v>113</v>
      </c>
    </row>
    <row r="42" spans="1:8" x14ac:dyDescent="0.3">
      <c r="A42" s="12" t="s">
        <v>243</v>
      </c>
      <c r="B42" s="12">
        <v>2018</v>
      </c>
      <c r="C42" s="10"/>
      <c r="F42" s="12" t="str">
        <f>H42</f>
        <v>Page 42</v>
      </c>
      <c r="G42" s="12" t="str">
        <f>CONCATENATE(A42," ",B42," ",D42," ",H42)</f>
        <v>March 2018  Page 42</v>
      </c>
      <c r="H42" s="12" t="s">
        <v>147</v>
      </c>
    </row>
    <row r="43" spans="1:8" x14ac:dyDescent="0.3">
      <c r="A43" s="12" t="s">
        <v>243</v>
      </c>
      <c r="B43" s="12">
        <v>2018</v>
      </c>
      <c r="C43" s="10" t="s">
        <v>76</v>
      </c>
      <c r="D43" s="12" t="s">
        <v>98</v>
      </c>
      <c r="E43" s="12" t="str">
        <f>CONCATENATE(Headings!A43," ",Headings!B43," ",Headings!C43," ",Headings!D43)</f>
        <v>March 2018 Flood District Property Tax Forecast</v>
      </c>
      <c r="F43" s="12" t="str">
        <f t="shared" si="0"/>
        <v>Page 43</v>
      </c>
      <c r="G43" s="12" t="str">
        <f t="shared" si="1"/>
        <v>March 2018 Forecast Page 43</v>
      </c>
      <c r="H43" s="12" t="s">
        <v>124</v>
      </c>
    </row>
    <row r="44" spans="1:8" x14ac:dyDescent="0.3">
      <c r="A44" s="12" t="s">
        <v>243</v>
      </c>
      <c r="B44" s="12">
        <v>2018</v>
      </c>
      <c r="C44" s="10" t="s">
        <v>223</v>
      </c>
      <c r="D44" s="12" t="s">
        <v>98</v>
      </c>
      <c r="E44" s="12" t="str">
        <f>CONCATENATE(Headings!A44," ",Headings!B44," ",Headings!C44," ",Headings!D44)</f>
        <v>March 2018 Marine Levy Property Tax Forecast</v>
      </c>
      <c r="F44" s="12" t="str">
        <f t="shared" si="0"/>
        <v>Page 44</v>
      </c>
      <c r="G44" s="12" t="str">
        <f>CONCATENATE(A44," ",B44," ",D44," ",H44)</f>
        <v>March 2018 Forecast Page 44</v>
      </c>
      <c r="H44" s="12" t="s">
        <v>184</v>
      </c>
    </row>
    <row r="45" spans="1:8" x14ac:dyDescent="0.3">
      <c r="A45" s="12" t="s">
        <v>243</v>
      </c>
      <c r="B45" s="12">
        <v>2018</v>
      </c>
      <c r="C45" s="10" t="s">
        <v>23</v>
      </c>
      <c r="D45" s="12" t="s">
        <v>98</v>
      </c>
      <c r="E45" s="12" t="str">
        <f>CONCATENATE(Headings!A45," ",Headings!B45," ",Headings!C45," ",Headings!D45)</f>
        <v>March 2018 Transit Property Tax Forecast</v>
      </c>
      <c r="F45" s="12" t="str">
        <f t="shared" si="0"/>
        <v>Page 45</v>
      </c>
      <c r="G45" s="12" t="str">
        <f t="shared" si="1"/>
        <v>March 2018 Forecast Page 45</v>
      </c>
      <c r="H45" s="12" t="s">
        <v>189</v>
      </c>
    </row>
    <row r="46" spans="1:8" x14ac:dyDescent="0.3">
      <c r="A46" s="12" t="s">
        <v>243</v>
      </c>
      <c r="B46" s="12">
        <v>2018</v>
      </c>
      <c r="C46" s="10" t="s">
        <v>67</v>
      </c>
      <c r="D46" s="12" t="s">
        <v>98</v>
      </c>
      <c r="E46" s="12" t="str">
        <f>CONCATENATE(Headings!A46," ",Headings!B46," ",Headings!C46," ",Headings!D46)</f>
        <v>March 2018 UTGO Bond Property Tax Forecast</v>
      </c>
      <c r="F46" s="12" t="str">
        <f>H46</f>
        <v>Page 46</v>
      </c>
      <c r="G46" s="12" t="str">
        <f t="shared" si="1"/>
        <v>March 2018 Forecast Page 46</v>
      </c>
      <c r="H46" s="12" t="s">
        <v>192</v>
      </c>
    </row>
    <row r="47" spans="1:8" x14ac:dyDescent="0.3">
      <c r="A47" s="12" t="s">
        <v>243</v>
      </c>
      <c r="B47" s="12">
        <v>2018</v>
      </c>
      <c r="C47" s="10" t="s">
        <v>237</v>
      </c>
      <c r="D47" s="12" t="s">
        <v>154</v>
      </c>
      <c r="E47" s="12" t="str">
        <f>CONCATENATE(Headings!A47," ",Headings!B47," ",Headings!C47," ",Headings!D47)</f>
        <v>March 2018 Annexation Assumptions Appendix</v>
      </c>
      <c r="F47" s="12" t="str">
        <f>H47</f>
        <v>Page 47</v>
      </c>
      <c r="G47" s="12" t="str">
        <f>CONCATENATE(A47," ",B47," ",D47," ",H47)</f>
        <v>March 2018 Appendix Page 47</v>
      </c>
      <c r="H47" s="12" t="s">
        <v>201</v>
      </c>
    </row>
    <row r="48" spans="1:8" x14ac:dyDescent="0.3">
      <c r="C48" s="10"/>
    </row>
    <row r="49" spans="3:6" x14ac:dyDescent="0.3">
      <c r="C49" s="10"/>
      <c r="E49" s="12" t="s">
        <v>244</v>
      </c>
      <c r="F49" s="12" t="s">
        <v>241</v>
      </c>
    </row>
    <row r="50" spans="3:6" x14ac:dyDescent="0.3">
      <c r="F50" s="12" t="s">
        <v>242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Headings!E5</f>
        <v>March 2018 Unincorporated New Construction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  <c r="E4" s="36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>
        <v>938271172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821583000</v>
      </c>
      <c r="C6" s="46">
        <v>-0.12436508280572001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304665097</v>
      </c>
      <c r="C7" s="46">
        <v>-0.62917307563569347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267511475.00000003</v>
      </c>
      <c r="C8" s="46">
        <v>-0.1219490593633703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180324673</v>
      </c>
      <c r="C9" s="46">
        <v>-0.32591798912551329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198251903</v>
      </c>
      <c r="C10" s="47">
        <v>9.9416400993556753E-2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299208000</v>
      </c>
      <c r="C11" s="46">
        <v>0.50923141454031851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251120765</v>
      </c>
      <c r="C12" s="46">
        <v>-0.16071507112109307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311033282</v>
      </c>
      <c r="C13" s="46">
        <v>0.23858049731570397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333644251</v>
      </c>
      <c r="C14" s="46">
        <v>7.2696300712925099E-2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368351577</v>
      </c>
      <c r="C15" s="51">
        <v>0.10402494841728882</v>
      </c>
      <c r="D15" s="56">
        <v>6.3357290556518064E-2</v>
      </c>
      <c r="E15" s="85">
        <v>21947240.21568197</v>
      </c>
    </row>
    <row r="16" spans="1:5" s="54" customFormat="1" ht="18" customHeight="1" thickTop="1" x14ac:dyDescent="0.25">
      <c r="A16" s="44">
        <v>2019</v>
      </c>
      <c r="B16" s="45">
        <v>362632689.301099</v>
      </c>
      <c r="C16" s="46">
        <v>-1.5525622953695084E-2</v>
      </c>
      <c r="D16" s="47">
        <v>9.0409396323194668E-2</v>
      </c>
      <c r="E16" s="48">
        <v>30067057.96677804</v>
      </c>
    </row>
    <row r="17" spans="1:5" s="54" customFormat="1" ht="18" customHeight="1" x14ac:dyDescent="0.25">
      <c r="A17" s="44">
        <v>2020</v>
      </c>
      <c r="B17" s="45">
        <v>343242251.41747302</v>
      </c>
      <c r="C17" s="46">
        <v>-5.3471290525399451E-2</v>
      </c>
      <c r="D17" s="47">
        <v>0.15245307765041027</v>
      </c>
      <c r="E17" s="48">
        <v>45406046.131557226</v>
      </c>
    </row>
    <row r="18" spans="1:5" s="54" customFormat="1" ht="18" customHeight="1" x14ac:dyDescent="0.25">
      <c r="A18" s="44">
        <v>2021</v>
      </c>
      <c r="B18" s="45">
        <v>291803909.79915553</v>
      </c>
      <c r="C18" s="46">
        <v>-0.14986016845506267</v>
      </c>
      <c r="D18" s="47">
        <v>0.10411432805553966</v>
      </c>
      <c r="E18" s="48">
        <v>27516143.22968024</v>
      </c>
    </row>
    <row r="19" spans="1:5" s="54" customFormat="1" ht="18" customHeight="1" x14ac:dyDescent="0.25">
      <c r="A19" s="44">
        <v>2022</v>
      </c>
      <c r="B19" s="45">
        <v>295049734.66612393</v>
      </c>
      <c r="C19" s="46">
        <v>1.1123308351839611E-2</v>
      </c>
      <c r="D19" s="47">
        <v>0.1070088364265056</v>
      </c>
      <c r="E19" s="48">
        <v>28520936.55954051</v>
      </c>
    </row>
    <row r="20" spans="1:5" s="54" customFormat="1" ht="18" customHeight="1" x14ac:dyDescent="0.25">
      <c r="A20" s="44">
        <v>2023</v>
      </c>
      <c r="B20" s="45">
        <v>274337417.34511435</v>
      </c>
      <c r="C20" s="46">
        <v>-7.0199410090802106E-2</v>
      </c>
      <c r="D20" s="47">
        <v>1.2811998284548043E-2</v>
      </c>
      <c r="E20" s="48">
        <v>3470348.4223786592</v>
      </c>
    </row>
    <row r="21" spans="1:5" s="54" customFormat="1" ht="18" customHeight="1" x14ac:dyDescent="0.25">
      <c r="A21" s="44">
        <v>2024</v>
      </c>
      <c r="B21" s="45">
        <v>293043164.94837528</v>
      </c>
      <c r="C21" s="46">
        <v>6.8185185179203023E-2</v>
      </c>
      <c r="D21" s="47">
        <v>4.8787737622839389E-2</v>
      </c>
      <c r="E21" s="48">
        <v>13631846.112229407</v>
      </c>
    </row>
    <row r="22" spans="1:5" ht="18" customHeight="1" x14ac:dyDescent="0.3">
      <c r="A22" s="44">
        <v>2025</v>
      </c>
      <c r="B22" s="45">
        <v>310844655.18457204</v>
      </c>
      <c r="C22" s="46">
        <v>6.074699008705009E-2</v>
      </c>
      <c r="D22" s="47">
        <v>7.6868199132378301E-2</v>
      </c>
      <c r="E22" s="48">
        <v>22188480.32954669</v>
      </c>
    </row>
    <row r="23" spans="1:5" s="157" customFormat="1" ht="18" customHeight="1" x14ac:dyDescent="0.3">
      <c r="A23" s="44">
        <v>2026</v>
      </c>
      <c r="B23" s="45">
        <v>322102052.11262041</v>
      </c>
      <c r="C23" s="46">
        <v>3.621550745778146E-2</v>
      </c>
      <c r="D23" s="47">
        <v>7.8957627179279122E-2</v>
      </c>
      <c r="E23" s="48">
        <v>23571281.303119421</v>
      </c>
    </row>
    <row r="24" spans="1:5" s="198" customFormat="1" ht="18" customHeight="1" x14ac:dyDescent="0.3">
      <c r="A24" s="44">
        <v>2027</v>
      </c>
      <c r="B24" s="45">
        <v>326966761.17131019</v>
      </c>
      <c r="C24" s="46">
        <v>1.51030054815946E-2</v>
      </c>
      <c r="D24" s="83" t="s">
        <v>236</v>
      </c>
      <c r="E24" s="84" t="s">
        <v>236</v>
      </c>
    </row>
    <row r="25" spans="1:5" s="116" customFormat="1" ht="21.75" customHeight="1" x14ac:dyDescent="0.3">
      <c r="A25" s="25" t="s">
        <v>4</v>
      </c>
      <c r="B25" s="3"/>
      <c r="C25" s="3"/>
    </row>
    <row r="26" spans="1:5" ht="21.75" customHeight="1" x14ac:dyDescent="0.3">
      <c r="A26" s="137" t="s">
        <v>120</v>
      </c>
      <c r="B26" s="3"/>
      <c r="C26" s="3"/>
    </row>
    <row r="27" spans="1:5" ht="21.75" customHeight="1" x14ac:dyDescent="0.3">
      <c r="A27" s="138" t="s">
        <v>206</v>
      </c>
      <c r="B27" s="3"/>
      <c r="C27" s="3"/>
    </row>
    <row r="28" spans="1:5" ht="21.75" customHeight="1" x14ac:dyDescent="0.3">
      <c r="A28" s="136"/>
      <c r="B28" s="3"/>
      <c r="C28" s="3"/>
    </row>
    <row r="29" spans="1:5" ht="21.75" customHeight="1" x14ac:dyDescent="0.3">
      <c r="A29" s="139"/>
      <c r="B29" s="3"/>
      <c r="C29" s="3"/>
    </row>
    <row r="30" spans="1:5" ht="21.75" customHeight="1" x14ac:dyDescent="0.3">
      <c r="A30" s="209" t="str">
        <f>Headings!F5</f>
        <v>Page 5</v>
      </c>
      <c r="B30" s="210"/>
      <c r="C30" s="210"/>
      <c r="D30" s="210"/>
      <c r="E30" s="217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Headings!E6</f>
        <v>March 2018 King County Sales and Use Taxbase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  <c r="E4" s="36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>
        <v>47440908710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40783082660</v>
      </c>
      <c r="C6" s="46">
        <v>-0.14033934490374989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40506885020</v>
      </c>
      <c r="C7" s="46">
        <v>-6.772358095208264E-3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42349096619</v>
      </c>
      <c r="C8" s="46">
        <v>4.5478974699990404E-2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45178847087</v>
      </c>
      <c r="C9" s="46">
        <v>6.6819618218973531E-2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48553937855.999901</v>
      </c>
      <c r="C10" s="47">
        <v>7.4705110612950154E-2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52335343480</v>
      </c>
      <c r="C11" s="46">
        <v>7.788051373330207E-2</v>
      </c>
      <c r="D11" s="47">
        <v>0</v>
      </c>
      <c r="E11" s="48">
        <v>0</v>
      </c>
    </row>
    <row r="12" spans="1:5" s="59" customFormat="1" ht="18" customHeight="1" x14ac:dyDescent="0.25">
      <c r="A12" s="44">
        <v>2015</v>
      </c>
      <c r="B12" s="45">
        <v>57615757460</v>
      </c>
      <c r="C12" s="46">
        <v>0.10089575474015788</v>
      </c>
      <c r="D12" s="47">
        <v>0</v>
      </c>
      <c r="E12" s="48">
        <v>0</v>
      </c>
    </row>
    <row r="13" spans="1:5" s="59" customFormat="1" ht="18" customHeight="1" x14ac:dyDescent="0.25">
      <c r="A13" s="44">
        <v>2016</v>
      </c>
      <c r="B13" s="45">
        <v>62234630016.999901</v>
      </c>
      <c r="C13" s="46">
        <v>8.0166828670204859E-2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2017</v>
      </c>
      <c r="B14" s="50">
        <v>65600000000</v>
      </c>
      <c r="C14" s="51">
        <v>5.40755200453642E-2</v>
      </c>
      <c r="D14" s="56">
        <v>7.5188959955376777E-3</v>
      </c>
      <c r="E14" s="85">
        <v>489558636.83319855</v>
      </c>
    </row>
    <row r="15" spans="1:5" s="54" customFormat="1" ht="18" customHeight="1" thickTop="1" x14ac:dyDescent="0.25">
      <c r="A15" s="44">
        <v>2018</v>
      </c>
      <c r="B15" s="45">
        <v>68990339837.386307</v>
      </c>
      <c r="C15" s="46">
        <v>5.1682009716254695E-2</v>
      </c>
      <c r="D15" s="47">
        <v>3.0173765538072939E-3</v>
      </c>
      <c r="E15" s="48">
        <v>207543596.68200684</v>
      </c>
    </row>
    <row r="16" spans="1:5" s="54" customFormat="1" ht="18" customHeight="1" x14ac:dyDescent="0.25">
      <c r="A16" s="44">
        <v>2019</v>
      </c>
      <c r="B16" s="45">
        <v>70842548771.928894</v>
      </c>
      <c r="C16" s="46">
        <v>2.6847366441567599E-2</v>
      </c>
      <c r="D16" s="47">
        <v>-1.4252580160610928E-2</v>
      </c>
      <c r="E16" s="48">
        <v>-1024287849.8413086</v>
      </c>
    </row>
    <row r="17" spans="1:5" s="54" customFormat="1" ht="18" customHeight="1" x14ac:dyDescent="0.25">
      <c r="A17" s="44">
        <v>2020</v>
      </c>
      <c r="B17" s="45">
        <v>72372608769.978912</v>
      </c>
      <c r="C17" s="46">
        <v>2.1598037119978652E-2</v>
      </c>
      <c r="D17" s="47">
        <v>-2.6266127948016971E-2</v>
      </c>
      <c r="E17" s="48">
        <v>-1952225609.5272827</v>
      </c>
    </row>
    <row r="18" spans="1:5" s="54" customFormat="1" ht="18" customHeight="1" x14ac:dyDescent="0.25">
      <c r="A18" s="44">
        <v>2021</v>
      </c>
      <c r="B18" s="45">
        <v>75298097229.340897</v>
      </c>
      <c r="C18" s="46">
        <v>4.0422592318870798E-2</v>
      </c>
      <c r="D18" s="47">
        <v>-2.3699036293269193E-2</v>
      </c>
      <c r="E18" s="48">
        <v>-1827809666.6800995</v>
      </c>
    </row>
    <row r="19" spans="1:5" s="54" customFormat="1" ht="18" customHeight="1" x14ac:dyDescent="0.25">
      <c r="A19" s="44">
        <v>2022</v>
      </c>
      <c r="B19" s="45">
        <v>77955869070.444199</v>
      </c>
      <c r="C19" s="46">
        <v>3.5296666700731283E-2</v>
      </c>
      <c r="D19" s="47">
        <v>-2.9135951718129216E-2</v>
      </c>
      <c r="E19" s="48">
        <v>-2339481456.1325989</v>
      </c>
    </row>
    <row r="20" spans="1:5" s="54" customFormat="1" ht="18" customHeight="1" x14ac:dyDescent="0.25">
      <c r="A20" s="44">
        <v>2023</v>
      </c>
      <c r="B20" s="45">
        <v>80775050006.980804</v>
      </c>
      <c r="C20" s="46">
        <v>3.6163806139972277E-2</v>
      </c>
      <c r="D20" s="47">
        <v>-3.0611444834988788E-2</v>
      </c>
      <c r="E20" s="48">
        <v>-2550722281.7492981</v>
      </c>
    </row>
    <row r="21" spans="1:5" s="54" customFormat="1" ht="18" customHeight="1" x14ac:dyDescent="0.25">
      <c r="A21" s="44">
        <v>2024</v>
      </c>
      <c r="B21" s="45">
        <v>84004746741.441299</v>
      </c>
      <c r="C21" s="46">
        <v>3.9983840730291931E-2</v>
      </c>
      <c r="D21" s="47">
        <v>-2.6599789825666464E-2</v>
      </c>
      <c r="E21" s="48">
        <v>-2295570295.0592957</v>
      </c>
    </row>
    <row r="22" spans="1:5" s="54" customFormat="1" ht="18" customHeight="1" x14ac:dyDescent="0.25">
      <c r="A22" s="44">
        <v>2025</v>
      </c>
      <c r="B22" s="45">
        <v>87315525607.164597</v>
      </c>
      <c r="C22" s="46">
        <v>3.9411807000782506E-2</v>
      </c>
      <c r="D22" s="47">
        <v>-2.0904255009314032E-2</v>
      </c>
      <c r="E22" s="48">
        <v>-1864236488.5181122</v>
      </c>
    </row>
    <row r="23" spans="1:5" s="54" customFormat="1" ht="18" customHeight="1" x14ac:dyDescent="0.25">
      <c r="A23" s="44">
        <v>2026</v>
      </c>
      <c r="B23" s="45">
        <v>90036836125.308899</v>
      </c>
      <c r="C23" s="46">
        <v>3.116639909364527E-2</v>
      </c>
      <c r="D23" s="47">
        <v>-2.1967928934694791E-2</v>
      </c>
      <c r="E23" s="48">
        <v>-2022349650.9180145</v>
      </c>
    </row>
    <row r="24" spans="1:5" s="54" customFormat="1" ht="18" customHeight="1" x14ac:dyDescent="0.25">
      <c r="A24" s="44">
        <v>2027</v>
      </c>
      <c r="B24" s="45">
        <v>92975133719.602402</v>
      </c>
      <c r="C24" s="46">
        <v>3.2634394107364351E-2</v>
      </c>
      <c r="D24" s="83" t="s">
        <v>236</v>
      </c>
      <c r="E24" s="84" t="s">
        <v>236</v>
      </c>
    </row>
    <row r="25" spans="1:5" ht="21.75" customHeight="1" x14ac:dyDescent="0.3">
      <c r="A25" s="25" t="s">
        <v>4</v>
      </c>
      <c r="B25" s="31"/>
      <c r="C25" s="5"/>
      <c r="D25" s="5"/>
    </row>
    <row r="26" spans="1:5" ht="21.75" customHeight="1" x14ac:dyDescent="0.3">
      <c r="A26" s="140" t="s">
        <v>163</v>
      </c>
      <c r="B26" s="31"/>
      <c r="C26" s="5"/>
      <c r="D26" s="5"/>
    </row>
    <row r="27" spans="1:5" ht="21.75" customHeight="1" x14ac:dyDescent="0.3">
      <c r="A27" s="138" t="s">
        <v>256</v>
      </c>
      <c r="B27" s="3"/>
      <c r="C27" s="3"/>
    </row>
    <row r="28" spans="1:5" ht="21.75" customHeight="1" x14ac:dyDescent="0.3">
      <c r="A28" s="138"/>
      <c r="B28" s="3"/>
      <c r="C28" s="3"/>
    </row>
    <row r="29" spans="1:5" ht="21.75" customHeight="1" x14ac:dyDescent="0.3">
      <c r="A29" s="136"/>
    </row>
    <row r="30" spans="1:5" ht="21.75" customHeight="1" x14ac:dyDescent="0.3">
      <c r="A30" s="209" t="str">
        <f>Headings!F6</f>
        <v>Page 6</v>
      </c>
      <c r="B30" s="210"/>
      <c r="C30" s="210"/>
      <c r="D30" s="210"/>
      <c r="E30" s="217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Headings!E7</f>
        <v>March 2018 Local and Option Sales Tax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  <c r="E4" s="36" t="str">
        <f>Headings!F49</f>
        <v>$ Change from August 2017 Forecast</v>
      </c>
    </row>
    <row r="5" spans="1:5" s="54" customFormat="1" ht="18" customHeight="1" x14ac:dyDescent="0.25">
      <c r="A5" s="39">
        <v>2009</v>
      </c>
      <c r="B5" s="40">
        <v>76142480.19627364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76040263.195849806</v>
      </c>
      <c r="C6" s="46">
        <v>-1.342443799576154E-3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81032753.428631201</v>
      </c>
      <c r="C7" s="46">
        <v>6.5655877859374323E-2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83194188.868622601</v>
      </c>
      <c r="C8" s="46">
        <v>2.6673602321745982E-2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89323495.415051565</v>
      </c>
      <c r="C9" s="47">
        <v>7.3674695670248758E-2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96310935</v>
      </c>
      <c r="C10" s="46">
        <v>7.8226222031286596E-2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104719894.34955275</v>
      </c>
      <c r="C11" s="46">
        <v>8.7310535917367593E-2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112704885.56955276</v>
      </c>
      <c r="C12" s="46">
        <v>7.6250948013242725E-2</v>
      </c>
      <c r="D12" s="47">
        <v>0</v>
      </c>
      <c r="E12" s="48">
        <v>0</v>
      </c>
    </row>
    <row r="13" spans="1:5" s="54" customFormat="1" ht="18" customHeight="1" thickBot="1" x14ac:dyDescent="0.3">
      <c r="A13" s="49">
        <v>2017</v>
      </c>
      <c r="B13" s="50">
        <v>118595005.25314042</v>
      </c>
      <c r="C13" s="51">
        <v>5.2261440609446597E-2</v>
      </c>
      <c r="D13" s="56">
        <v>1.8839174867883557E-2</v>
      </c>
      <c r="E13" s="85">
        <v>2192919.2531404197</v>
      </c>
    </row>
    <row r="14" spans="1:5" s="54" customFormat="1" ht="18" customHeight="1" thickTop="1" x14ac:dyDescent="0.25">
      <c r="A14" s="44">
        <v>2018</v>
      </c>
      <c r="B14" s="45">
        <v>126383728.49872503</v>
      </c>
      <c r="C14" s="46">
        <v>6.5674968595512251E-2</v>
      </c>
      <c r="D14" s="47">
        <v>7.016762189405501E-3</v>
      </c>
      <c r="E14" s="48">
        <v>880625.42827777565</v>
      </c>
    </row>
    <row r="15" spans="1:5" s="54" customFormat="1" ht="18" customHeight="1" x14ac:dyDescent="0.25">
      <c r="A15" s="44">
        <v>2019</v>
      </c>
      <c r="B15" s="45">
        <v>130857234.8139607</v>
      </c>
      <c r="C15" s="46">
        <v>3.539622045001467E-2</v>
      </c>
      <c r="D15" s="47">
        <v>-1.1487929019655785E-2</v>
      </c>
      <c r="E15" s="48">
        <v>-1520748.8804464936</v>
      </c>
    </row>
    <row r="16" spans="1:5" s="54" customFormat="1" ht="18" customHeight="1" x14ac:dyDescent="0.25">
      <c r="A16" s="44">
        <v>2020</v>
      </c>
      <c r="B16" s="45">
        <v>134242331.85780647</v>
      </c>
      <c r="C16" s="46">
        <v>2.5868627352995555E-2</v>
      </c>
      <c r="D16" s="47">
        <v>1.5454329250852439E-3</v>
      </c>
      <c r="E16" s="48">
        <v>207142.39491599798</v>
      </c>
    </row>
    <row r="17" spans="1:5" s="54" customFormat="1" ht="18" customHeight="1" x14ac:dyDescent="0.25">
      <c r="A17" s="44">
        <v>2021</v>
      </c>
      <c r="B17" s="45">
        <v>136874748.26675192</v>
      </c>
      <c r="C17" s="46">
        <v>1.9609435954478061E-2</v>
      </c>
      <c r="D17" s="47">
        <v>8.923950263174163E-3</v>
      </c>
      <c r="E17" s="48">
        <v>1210659.5799399614</v>
      </c>
    </row>
    <row r="18" spans="1:5" s="54" customFormat="1" ht="18" customHeight="1" x14ac:dyDescent="0.25">
      <c r="A18" s="44">
        <v>2022</v>
      </c>
      <c r="B18" s="45">
        <v>141936488.06373149</v>
      </c>
      <c r="C18" s="46">
        <v>3.6980815388349519E-2</v>
      </c>
      <c r="D18" s="47">
        <v>3.4734343105979892E-3</v>
      </c>
      <c r="E18" s="48">
        <v>491300.56731900573</v>
      </c>
    </row>
    <row r="19" spans="1:5" s="54" customFormat="1" ht="18" customHeight="1" x14ac:dyDescent="0.25">
      <c r="A19" s="44">
        <v>2023</v>
      </c>
      <c r="B19" s="45">
        <v>143823778.48657843</v>
      </c>
      <c r="C19" s="46">
        <v>1.329672481398525E-2</v>
      </c>
      <c r="D19" s="47">
        <v>-2.0899307434808612E-2</v>
      </c>
      <c r="E19" s="48">
        <v>-3069977.7723083198</v>
      </c>
    </row>
    <row r="20" spans="1:5" s="54" customFormat="1" ht="18" customHeight="1" x14ac:dyDescent="0.25">
      <c r="A20" s="44">
        <v>2024</v>
      </c>
      <c r="B20" s="45">
        <v>149572979.10363823</v>
      </c>
      <c r="C20" s="46">
        <v>3.9973922793276495E-2</v>
      </c>
      <c r="D20" s="47">
        <v>-1.6819405310057323E-2</v>
      </c>
      <c r="E20" s="48">
        <v>-2558765.4725530744</v>
      </c>
    </row>
    <row r="21" spans="1:5" s="54" customFormat="1" ht="18" customHeight="1" x14ac:dyDescent="0.25">
      <c r="A21" s="44">
        <v>2025</v>
      </c>
      <c r="B21" s="45">
        <v>155446549.22535169</v>
      </c>
      <c r="C21" s="46">
        <v>3.9268925155550249E-2</v>
      </c>
      <c r="D21" s="47">
        <v>-1.1185193903103907E-2</v>
      </c>
      <c r="E21" s="48">
        <v>-1758367.4758239388</v>
      </c>
    </row>
    <row r="22" spans="1:5" s="54" customFormat="1" ht="18" customHeight="1" x14ac:dyDescent="0.25">
      <c r="A22" s="44">
        <v>2026</v>
      </c>
      <c r="B22" s="45">
        <v>160207960.63583407</v>
      </c>
      <c r="C22" s="46">
        <v>3.063053785503933E-2</v>
      </c>
      <c r="D22" s="47">
        <v>-1.2252113791087926E-2</v>
      </c>
      <c r="E22" s="48">
        <v>-1987233.9808107913</v>
      </c>
    </row>
    <row r="23" spans="1:5" s="54" customFormat="1" ht="18" customHeight="1" x14ac:dyDescent="0.25">
      <c r="A23" s="44">
        <v>2027</v>
      </c>
      <c r="B23" s="45">
        <v>165436250.36236098</v>
      </c>
      <c r="C23" s="46">
        <v>3.2634394107364351E-2</v>
      </c>
      <c r="D23" s="83" t="s">
        <v>236</v>
      </c>
      <c r="E23" s="84" t="s">
        <v>236</v>
      </c>
    </row>
    <row r="24" spans="1:5" s="54" customFormat="1" ht="18" customHeight="1" x14ac:dyDescent="0.25">
      <c r="A24" s="25" t="s">
        <v>4</v>
      </c>
      <c r="B24" s="113"/>
      <c r="C24" s="46"/>
      <c r="D24" s="134"/>
      <c r="E24" s="135"/>
    </row>
    <row r="25" spans="1:5" ht="21.75" customHeight="1" x14ac:dyDescent="0.3">
      <c r="A25" s="30" t="s">
        <v>62</v>
      </c>
      <c r="B25" s="3"/>
      <c r="C25" s="3"/>
    </row>
    <row r="26" spans="1:5" s="29" customFormat="1" ht="21.75" customHeight="1" x14ac:dyDescent="0.25">
      <c r="A26" s="79" t="s">
        <v>176</v>
      </c>
      <c r="B26" s="30"/>
      <c r="C26" s="30"/>
    </row>
    <row r="27" spans="1:5" ht="21.75" customHeight="1" x14ac:dyDescent="0.3">
      <c r="A27" s="138" t="s">
        <v>264</v>
      </c>
      <c r="B27" s="3"/>
      <c r="C27" s="3"/>
      <c r="D27" s="128"/>
      <c r="E27" s="128"/>
    </row>
    <row r="28" spans="1:5" ht="21.75" customHeight="1" x14ac:dyDescent="0.3">
      <c r="A28" s="138" t="s">
        <v>245</v>
      </c>
      <c r="B28" s="3"/>
      <c r="C28" s="3"/>
      <c r="D28" s="128"/>
      <c r="E28" s="128"/>
    </row>
    <row r="29" spans="1:5" ht="21.75" customHeight="1" x14ac:dyDescent="0.3">
      <c r="A29" s="138" t="s">
        <v>257</v>
      </c>
    </row>
    <row r="30" spans="1:5" ht="21.75" customHeight="1" x14ac:dyDescent="0.3">
      <c r="A30" s="209" t="str">
        <f>Headings!F7</f>
        <v>Page 7</v>
      </c>
      <c r="B30" s="209"/>
      <c r="C30" s="209"/>
      <c r="D30" s="209"/>
      <c r="E30" s="209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Headings!E8</f>
        <v>March 2018 Metro Transit Sales Tax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  <c r="E4" s="36" t="str">
        <f>Headings!F49</f>
        <v>$ Change from August 2017 Forecast</v>
      </c>
    </row>
    <row r="5" spans="1:5" s="54" customFormat="1" ht="18" customHeight="1" x14ac:dyDescent="0.25">
      <c r="A5" s="39">
        <v>2008</v>
      </c>
      <c r="B5" s="40">
        <v>432934212.59000003</v>
      </c>
      <c r="C5" s="82" t="s">
        <v>88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376904265.79065436</v>
      </c>
      <c r="C6" s="46">
        <v>-0.12941907839565336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375199113.66660088</v>
      </c>
      <c r="C7" s="46">
        <v>-4.5240987667689581E-3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399483215.29509997</v>
      </c>
      <c r="C8" s="46">
        <v>6.4723238259239979E-2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412549491.71823603</v>
      </c>
      <c r="C9" s="46">
        <v>3.2707948476593529E-2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442835694.9931376</v>
      </c>
      <c r="C10" s="47">
        <v>7.3412290847243433E-2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479433577.19999999</v>
      </c>
      <c r="C11" s="46">
        <v>8.2644381698791403E-2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526663507.63999999</v>
      </c>
      <c r="C12" s="46">
        <v>9.8511937181858356E-2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566774755.12</v>
      </c>
      <c r="C13" s="46">
        <v>7.6161053306579296E-2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2017</v>
      </c>
      <c r="B14" s="50">
        <v>590585094.28999996</v>
      </c>
      <c r="C14" s="51">
        <v>4.2010232380513823E-2</v>
      </c>
      <c r="D14" s="56">
        <v>3.7230111916664033E-3</v>
      </c>
      <c r="E14" s="85">
        <v>2190599.2899999619</v>
      </c>
    </row>
    <row r="15" spans="1:5" s="54" customFormat="1" ht="18" customHeight="1" thickTop="1" x14ac:dyDescent="0.25">
      <c r="A15" s="44">
        <v>2018</v>
      </c>
      <c r="B15" s="45">
        <v>631552816.48703158</v>
      </c>
      <c r="C15" s="46">
        <v>6.936802603574499E-2</v>
      </c>
      <c r="D15" s="47">
        <v>1.8679987359166983E-3</v>
      </c>
      <c r="E15" s="48">
        <v>1177540.2192214727</v>
      </c>
    </row>
    <row r="16" spans="1:5" s="54" customFormat="1" ht="18" customHeight="1" x14ac:dyDescent="0.25">
      <c r="A16" s="44">
        <v>2019</v>
      </c>
      <c r="B16" s="45">
        <v>654884106.99766028</v>
      </c>
      <c r="C16" s="46">
        <v>3.6942738440163048E-2</v>
      </c>
      <c r="D16" s="47">
        <v>-1.4988528918149391E-2</v>
      </c>
      <c r="E16" s="48">
        <v>-9965111.7412775755</v>
      </c>
    </row>
    <row r="17" spans="1:5" s="54" customFormat="1" ht="18" customHeight="1" x14ac:dyDescent="0.25">
      <c r="A17" s="44">
        <v>2020</v>
      </c>
      <c r="B17" s="45">
        <v>671692425.19370008</v>
      </c>
      <c r="C17" s="46">
        <v>2.5666095751045281E-2</v>
      </c>
      <c r="D17" s="47">
        <v>-2.6606991129374813E-2</v>
      </c>
      <c r="E17" s="48">
        <v>-18360224.735466957</v>
      </c>
    </row>
    <row r="18" spans="1:5" s="54" customFormat="1" ht="18" customHeight="1" x14ac:dyDescent="0.25">
      <c r="A18" s="44">
        <v>2021</v>
      </c>
      <c r="B18" s="45">
        <v>700054724.53555059</v>
      </c>
      <c r="C18" s="46">
        <v>4.2225129059139777E-2</v>
      </c>
      <c r="D18" s="47">
        <v>-2.4070450588235093E-2</v>
      </c>
      <c r="E18" s="48">
        <v>-17266238.803969145</v>
      </c>
    </row>
    <row r="19" spans="1:5" s="54" customFormat="1" ht="18" customHeight="1" x14ac:dyDescent="0.25">
      <c r="A19" s="44">
        <v>2022</v>
      </c>
      <c r="B19" s="45">
        <v>725903389.2922045</v>
      </c>
      <c r="C19" s="46">
        <v>3.6923777314413764E-2</v>
      </c>
      <c r="D19" s="47">
        <v>-2.9303536911766903E-2</v>
      </c>
      <c r="E19" s="48">
        <v>-21913685.247009397</v>
      </c>
    </row>
    <row r="20" spans="1:5" s="54" customFormat="1" ht="18" customHeight="1" x14ac:dyDescent="0.25">
      <c r="A20" s="44">
        <v>2023</v>
      </c>
      <c r="B20" s="45">
        <v>752786433.65260696</v>
      </c>
      <c r="C20" s="46">
        <v>3.7033914921674294E-2</v>
      </c>
      <c r="D20" s="47">
        <v>-3.064564936993841E-2</v>
      </c>
      <c r="E20" s="48">
        <v>-23798963.796025038</v>
      </c>
    </row>
    <row r="21" spans="1:5" s="54" customFormat="1" ht="18" customHeight="1" x14ac:dyDescent="0.25">
      <c r="A21" s="44">
        <v>2024</v>
      </c>
      <c r="B21" s="45">
        <v>782878678.01646805</v>
      </c>
      <c r="C21" s="46">
        <v>3.9974477512632722E-2</v>
      </c>
      <c r="D21" s="47">
        <v>-2.6608262000365701E-2</v>
      </c>
      <c r="E21" s="48">
        <v>-21400470.299831033</v>
      </c>
    </row>
    <row r="22" spans="1:5" s="54" customFormat="1" ht="18" customHeight="1" x14ac:dyDescent="0.25">
      <c r="A22" s="44">
        <v>2025</v>
      </c>
      <c r="B22" s="45">
        <v>813627738.67103827</v>
      </c>
      <c r="C22" s="46">
        <v>3.9276916740761392E-2</v>
      </c>
      <c r="D22" s="47">
        <v>-2.1023743669939421E-2</v>
      </c>
      <c r="E22" s="48">
        <v>-17472845.648674488</v>
      </c>
    </row>
    <row r="23" spans="1:5" s="54" customFormat="1" ht="18" customHeight="1" x14ac:dyDescent="0.25">
      <c r="A23" s="44">
        <v>2026</v>
      </c>
      <c r="B23" s="45">
        <v>838573982.71506047</v>
      </c>
      <c r="C23" s="46">
        <v>3.0660513227792396E-2</v>
      </c>
      <c r="D23" s="47">
        <v>-2.2085296992182091E-2</v>
      </c>
      <c r="E23" s="48">
        <v>-18938416.000102878</v>
      </c>
    </row>
    <row r="24" spans="1:5" s="54" customFormat="1" ht="18" customHeight="1" x14ac:dyDescent="0.25">
      <c r="A24" s="44">
        <v>2027</v>
      </c>
      <c r="B24" s="45">
        <v>865940336.55516589</v>
      </c>
      <c r="C24" s="46">
        <v>3.2634394107364351E-2</v>
      </c>
      <c r="D24" s="83" t="s">
        <v>236</v>
      </c>
      <c r="E24" s="84" t="s">
        <v>236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38</v>
      </c>
      <c r="B26" s="3"/>
      <c r="C26" s="3"/>
    </row>
    <row r="27" spans="1:5" ht="21.75" customHeight="1" x14ac:dyDescent="0.3">
      <c r="A27" s="30" t="s">
        <v>207</v>
      </c>
      <c r="B27" s="3"/>
      <c r="C27" s="3"/>
    </row>
    <row r="28" spans="1:5" ht="21.75" customHeight="1" x14ac:dyDescent="0.3">
      <c r="A28" s="138" t="s">
        <v>264</v>
      </c>
      <c r="B28" s="3"/>
      <c r="C28" s="3"/>
    </row>
    <row r="29" spans="1:5" ht="21.75" customHeight="1" x14ac:dyDescent="0.3">
      <c r="A29" s="138" t="s">
        <v>258</v>
      </c>
      <c r="B29" s="158"/>
    </row>
    <row r="30" spans="1:5" ht="21.75" customHeight="1" x14ac:dyDescent="0.3">
      <c r="A30" s="209" t="str">
        <f>Headings!F8</f>
        <v>Page 8</v>
      </c>
      <c r="B30" s="210"/>
      <c r="C30" s="210"/>
      <c r="D30" s="210"/>
      <c r="E30" s="217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Headings!E9</f>
        <v>March 2018 Mental Health Sales Tax Forecast</v>
      </c>
      <c r="B1" s="217"/>
      <c r="C1" s="217"/>
      <c r="D1" s="217"/>
      <c r="E1" s="217"/>
    </row>
    <row r="2" spans="1:5" ht="21.75" customHeight="1" x14ac:dyDescent="0.3">
      <c r="A2" s="216" t="s">
        <v>94</v>
      </c>
      <c r="B2" s="217"/>
      <c r="C2" s="217"/>
      <c r="D2" s="217"/>
      <c r="E2" s="217"/>
    </row>
    <row r="4" spans="1:5" ht="66" customHeight="1" x14ac:dyDescent="0.3">
      <c r="A4" s="21" t="s">
        <v>118</v>
      </c>
      <c r="B4" s="32" t="s">
        <v>90</v>
      </c>
      <c r="C4" s="32" t="s">
        <v>35</v>
      </c>
      <c r="D4" s="24" t="str">
        <f>Headings!E49</f>
        <v>% Change from August 2017 Forecast</v>
      </c>
      <c r="E4" s="36" t="str">
        <f>Headings!F49</f>
        <v>$ Change from August 2017 Forecast</v>
      </c>
    </row>
    <row r="5" spans="1:5" ht="18" customHeight="1" x14ac:dyDescent="0.3">
      <c r="A5" s="39">
        <v>2008</v>
      </c>
      <c r="B5" s="40">
        <v>35564903.519999996</v>
      </c>
      <c r="C5" s="41" t="s">
        <v>88</v>
      </c>
      <c r="D5" s="52" t="s">
        <v>88</v>
      </c>
      <c r="E5" s="43" t="s">
        <v>88</v>
      </c>
    </row>
    <row r="6" spans="1:5" ht="18" customHeight="1" x14ac:dyDescent="0.3">
      <c r="A6" s="44">
        <v>2009</v>
      </c>
      <c r="B6" s="45">
        <v>41773812.241183825</v>
      </c>
      <c r="C6" s="46">
        <v>0.17457965878333503</v>
      </c>
      <c r="D6" s="47">
        <v>0</v>
      </c>
      <c r="E6" s="48">
        <v>0</v>
      </c>
    </row>
    <row r="7" spans="1:5" ht="18" customHeight="1" x14ac:dyDescent="0.3">
      <c r="A7" s="44">
        <v>2010</v>
      </c>
      <c r="B7" s="45">
        <v>40717980.148511201</v>
      </c>
      <c r="C7" s="46">
        <v>-2.5274975780920084E-2</v>
      </c>
      <c r="D7" s="47">
        <v>0</v>
      </c>
      <c r="E7" s="48">
        <v>0</v>
      </c>
    </row>
    <row r="8" spans="1:5" ht="18" customHeight="1" x14ac:dyDescent="0.3">
      <c r="A8" s="44">
        <v>2011</v>
      </c>
      <c r="B8" s="45">
        <v>43099477.537233301</v>
      </c>
      <c r="C8" s="46">
        <v>5.8487611125012329E-2</v>
      </c>
      <c r="D8" s="47">
        <v>0</v>
      </c>
      <c r="E8" s="48">
        <v>0</v>
      </c>
    </row>
    <row r="9" spans="1:5" ht="18" customHeight="1" x14ac:dyDescent="0.3">
      <c r="A9" s="44">
        <v>2012</v>
      </c>
      <c r="B9" s="45">
        <v>45000360</v>
      </c>
      <c r="C9" s="46">
        <v>4.4104536096163605E-2</v>
      </c>
      <c r="D9" s="47">
        <v>0</v>
      </c>
      <c r="E9" s="48">
        <v>0</v>
      </c>
    </row>
    <row r="10" spans="1:5" ht="18" customHeight="1" x14ac:dyDescent="0.3">
      <c r="A10" s="44">
        <v>2013</v>
      </c>
      <c r="B10" s="45">
        <v>48298262.639202163</v>
      </c>
      <c r="C10" s="47">
        <v>7.3286139026491393E-2</v>
      </c>
      <c r="D10" s="47">
        <v>0</v>
      </c>
      <c r="E10" s="48">
        <v>0</v>
      </c>
    </row>
    <row r="11" spans="1:5" ht="18" customHeight="1" x14ac:dyDescent="0.3">
      <c r="A11" s="44">
        <v>2014</v>
      </c>
      <c r="B11" s="45">
        <v>52288413.001330756</v>
      </c>
      <c r="C11" s="46">
        <v>8.2614780410132482E-2</v>
      </c>
      <c r="D11" s="47">
        <v>0</v>
      </c>
      <c r="E11" s="48">
        <v>0</v>
      </c>
    </row>
    <row r="12" spans="1:5" ht="18" customHeight="1" x14ac:dyDescent="0.3">
      <c r="A12" s="44">
        <v>2015</v>
      </c>
      <c r="B12" s="45">
        <v>57487652.461434349</v>
      </c>
      <c r="C12" s="46">
        <v>9.9433873810078621E-2</v>
      </c>
      <c r="D12" s="47">
        <v>0</v>
      </c>
      <c r="E12" s="48">
        <v>0</v>
      </c>
    </row>
    <row r="13" spans="1:5" ht="18" customHeight="1" x14ac:dyDescent="0.3">
      <c r="A13" s="44">
        <v>2016</v>
      </c>
      <c r="B13" s="45">
        <v>61907549.661434352</v>
      </c>
      <c r="C13" s="46">
        <v>7.6884287507914761E-2</v>
      </c>
      <c r="D13" s="47">
        <v>0</v>
      </c>
      <c r="E13" s="48">
        <v>0</v>
      </c>
    </row>
    <row r="14" spans="1:5" ht="18" customHeight="1" thickBot="1" x14ac:dyDescent="0.35">
      <c r="A14" s="49">
        <v>2017</v>
      </c>
      <c r="B14" s="50">
        <v>64966172.076351419</v>
      </c>
      <c r="C14" s="51">
        <v>4.9406291020147597E-2</v>
      </c>
      <c r="D14" s="56">
        <v>1.1740085808952694E-2</v>
      </c>
      <c r="E14" s="85">
        <v>753858.07635141909</v>
      </c>
    </row>
    <row r="15" spans="1:5" ht="18" customHeight="1" thickTop="1" x14ac:dyDescent="0.3">
      <c r="A15" s="44">
        <v>2018</v>
      </c>
      <c r="B15" s="45">
        <v>68828873.043553501</v>
      </c>
      <c r="C15" s="46">
        <v>5.9457111966862541E-2</v>
      </c>
      <c r="D15" s="47">
        <v>1.867456385298949E-3</v>
      </c>
      <c r="E15" s="48">
        <v>128295.3325202018</v>
      </c>
    </row>
    <row r="16" spans="1:5" ht="18" customHeight="1" x14ac:dyDescent="0.3">
      <c r="A16" s="44">
        <v>2019</v>
      </c>
      <c r="B16" s="45">
        <v>71385164.866491377</v>
      </c>
      <c r="C16" s="46">
        <v>3.7139818071992847E-2</v>
      </c>
      <c r="D16" s="47">
        <v>-1.4981445695788409E-2</v>
      </c>
      <c r="E16" s="48">
        <v>-1085718.6052578241</v>
      </c>
    </row>
    <row r="17" spans="1:5" ht="18" customHeight="1" x14ac:dyDescent="0.3">
      <c r="A17" s="44">
        <v>2020</v>
      </c>
      <c r="B17" s="45">
        <v>73222956.189740345</v>
      </c>
      <c r="C17" s="46">
        <v>2.5744723384559132E-2</v>
      </c>
      <c r="D17" s="47">
        <v>-2.6592581166625995E-2</v>
      </c>
      <c r="E17" s="48">
        <v>-2000382.7462807596</v>
      </c>
    </row>
    <row r="18" spans="1:5" ht="18" customHeight="1" x14ac:dyDescent="0.3">
      <c r="A18" s="44">
        <v>2021</v>
      </c>
      <c r="B18" s="45">
        <v>76317345.704466552</v>
      </c>
      <c r="C18" s="46">
        <v>4.2259827733638788E-2</v>
      </c>
      <c r="D18" s="47">
        <v>-2.4056598781443839E-2</v>
      </c>
      <c r="E18" s="48">
        <v>-1881190.8184273392</v>
      </c>
    </row>
    <row r="19" spans="1:5" ht="18" customHeight="1" x14ac:dyDescent="0.3">
      <c r="A19" s="44">
        <v>2022</v>
      </c>
      <c r="B19" s="45">
        <v>79137656.560664937</v>
      </c>
      <c r="C19" s="46">
        <v>3.6955043839179691E-2</v>
      </c>
      <c r="D19" s="47">
        <v>-2.9285906795475714E-2</v>
      </c>
      <c r="E19" s="48">
        <v>-2387539.2870799601</v>
      </c>
    </row>
    <row r="20" spans="1:5" ht="18" customHeight="1" x14ac:dyDescent="0.3">
      <c r="A20" s="44">
        <v>2023</v>
      </c>
      <c r="B20" s="45">
        <v>82069754.865750998</v>
      </c>
      <c r="C20" s="46">
        <v>3.7050608174610034E-2</v>
      </c>
      <c r="D20" s="47">
        <v>-3.0625503948069732E-2</v>
      </c>
      <c r="E20" s="48">
        <v>-2592834.463764891</v>
      </c>
    </row>
    <row r="21" spans="1:5" ht="18" customHeight="1" x14ac:dyDescent="0.3">
      <c r="A21" s="44">
        <v>2024</v>
      </c>
      <c r="B21" s="45">
        <v>85350435.706051841</v>
      </c>
      <c r="C21" s="46">
        <v>3.9974298030588162E-2</v>
      </c>
      <c r="D21" s="47">
        <v>-2.6587535937375062E-2</v>
      </c>
      <c r="E21" s="48">
        <v>-2331239.6957958788</v>
      </c>
    </row>
    <row r="22" spans="1:5" s="116" customFormat="1" ht="18" customHeight="1" x14ac:dyDescent="0.3">
      <c r="A22" s="44">
        <v>2025</v>
      </c>
      <c r="B22" s="45">
        <v>88702516.971260086</v>
      </c>
      <c r="C22" s="46">
        <v>3.9274331026883713E-2</v>
      </c>
      <c r="D22" s="47">
        <v>-2.1005025556374735E-2</v>
      </c>
      <c r="E22" s="48">
        <v>-1903174.872736156</v>
      </c>
    </row>
    <row r="23" spans="1:5" s="157" customFormat="1" ht="18" customHeight="1" x14ac:dyDescent="0.3">
      <c r="A23" s="44">
        <v>2026</v>
      </c>
      <c r="B23" s="45">
        <v>91421321.374346137</v>
      </c>
      <c r="C23" s="46">
        <v>3.065081460954433E-2</v>
      </c>
      <c r="D23" s="47">
        <v>-2.2066551596519934E-2</v>
      </c>
      <c r="E23" s="48">
        <v>-2062873.8166410625</v>
      </c>
    </row>
    <row r="24" spans="1:5" s="198" customFormat="1" ht="18" customHeight="1" x14ac:dyDescent="0.3">
      <c r="A24" s="44">
        <v>2027</v>
      </c>
      <c r="B24" s="45">
        <v>94404800.805892587</v>
      </c>
      <c r="C24" s="46">
        <v>3.2634394107364573E-2</v>
      </c>
      <c r="D24" s="83" t="s">
        <v>236</v>
      </c>
      <c r="E24" s="84" t="s">
        <v>236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31</v>
      </c>
      <c r="B26" s="3"/>
      <c r="C26" s="3"/>
    </row>
    <row r="27" spans="1:5" ht="21.75" customHeight="1" x14ac:dyDescent="0.3">
      <c r="A27" s="79" t="s">
        <v>208</v>
      </c>
      <c r="B27" s="3"/>
      <c r="C27" s="3"/>
    </row>
    <row r="28" spans="1:5" ht="21.75" customHeight="1" x14ac:dyDescent="0.3">
      <c r="A28" s="138" t="s">
        <v>264</v>
      </c>
      <c r="B28" s="3"/>
      <c r="C28" s="3"/>
    </row>
    <row r="29" spans="1:5" ht="21.75" customHeight="1" x14ac:dyDescent="0.3">
      <c r="A29" s="138" t="s">
        <v>258</v>
      </c>
    </row>
    <row r="30" spans="1:5" ht="21.75" customHeight="1" x14ac:dyDescent="0.3">
      <c r="A30" s="209" t="str">
        <f>Headings!F9</f>
        <v>Page 9</v>
      </c>
      <c r="B30" s="210"/>
      <c r="C30" s="210"/>
      <c r="D30" s="210"/>
      <c r="E30" s="217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47</vt:i4>
      </vt:variant>
    </vt:vector>
  </HeadingPairs>
  <TitlesOfParts>
    <vt:vector size="95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Hotel Sales Tax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ICRI</vt:lpstr>
      <vt:lpstr>AFIS</vt:lpstr>
      <vt:lpstr>Parks</vt:lpstr>
      <vt:lpstr>YSC</vt:lpstr>
      <vt:lpstr>Veterans_Lid</vt:lpstr>
      <vt:lpstr>PSERN</vt:lpstr>
      <vt:lpstr>BSFK</vt:lpstr>
      <vt:lpstr>EMS</vt:lpstr>
      <vt:lpstr>CF</vt:lpstr>
      <vt:lpstr>Roads</vt:lpstr>
      <vt:lpstr>Roads2</vt:lpstr>
      <vt:lpstr>Flood</vt:lpstr>
      <vt:lpstr>Marine</vt:lpstr>
      <vt:lpstr>Transit </vt:lpstr>
      <vt:lpstr>UTGO</vt:lpstr>
      <vt:lpstr>Appendix</vt:lpstr>
      <vt:lpstr>Headings</vt:lpstr>
      <vt:lpstr>AFIS!Print_Area</vt:lpstr>
      <vt:lpstr>Appendix!Print_Area</vt:lpstr>
      <vt:lpstr>BSFK!Print_Area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'Hotel Sales Tax'!Print_Area</vt:lpstr>
      <vt:lpstr>ICRI!Print_Area</vt:lpstr>
      <vt:lpstr>'Investment Pool Nom'!Print_Area</vt:lpstr>
      <vt:lpstr>'Investment Pool Real'!Print_Area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Veterans_Lid!Print_Area</vt:lpstr>
      <vt:lpstr>YSC!Print_Area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2018-03-01T20:24:43Z</cp:lastPrinted>
  <dcterms:created xsi:type="dcterms:W3CDTF">2010-06-11T22:06:58Z</dcterms:created>
  <dcterms:modified xsi:type="dcterms:W3CDTF">2018-03-28T18:02:03Z</dcterms:modified>
</cp:coreProperties>
</file>