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cacalla\Dropbox\Economics\Forecast History\2020_1 PSQ\"/>
    </mc:Choice>
  </mc:AlternateContent>
  <bookViews>
    <workbookView xWindow="-15" yWindow="765" windowWidth="18180" windowHeight="9060" tabRatio="681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otel Sales Tax" sheetId="10" r:id="rId11"/>
    <sheet name="Rental Car Sales Tax" sheetId="11" r:id="rId12"/>
    <sheet name="REET" sheetId="4" r:id="rId13"/>
    <sheet name="Investment Pool Nom" sheetId="5" r:id="rId14"/>
    <sheet name="Investment Pool Real" sheetId="35" r:id="rId15"/>
    <sheet name="CPI-U" sheetId="34" r:id="rId16"/>
    <sheet name="CPI-W" sheetId="7" r:id="rId17"/>
    <sheet name="Seattle CPI-U" sheetId="33" r:id="rId18"/>
    <sheet name="Seattle CPI-W" sheetId="13" r:id="rId19"/>
    <sheet name="COLA(new)" sheetId="62" r:id="rId20"/>
    <sheet name="Pharmaceuticals PPI" sheetId="14" r:id="rId21"/>
    <sheet name="Transportation CPI" sheetId="15" r:id="rId22"/>
    <sheet name="Retail Gas" sheetId="37" r:id="rId23"/>
    <sheet name="Diesel and Gas" sheetId="32" r:id="rId24"/>
    <sheet name="Docs" sheetId="36" r:id="rId25"/>
    <sheet name="Gambling" sheetId="69" r:id="rId26"/>
    <sheet name="E911" sheetId="61" r:id="rId27"/>
    <sheet name="Delinquencies" sheetId="66" r:id="rId28"/>
    <sheet name="CX" sheetId="39" r:id="rId29"/>
    <sheet name="DD-MH" sheetId="40" r:id="rId30"/>
    <sheet name="Veterans" sheetId="41" r:id="rId31"/>
    <sheet name="ICRI" sheetId="55" r:id="rId32"/>
    <sheet name="AFIS" sheetId="42" r:id="rId33"/>
    <sheet name="Parks" sheetId="43" r:id="rId34"/>
    <sheet name="YSC" sheetId="45" r:id="rId35"/>
    <sheet name="Veterans_Lid" sheetId="46" r:id="rId36"/>
    <sheet name="PSERN" sheetId="63" r:id="rId37"/>
    <sheet name="BSFK" sheetId="64" r:id="rId38"/>
    <sheet name="EMS" sheetId="48" r:id="rId39"/>
    <sheet name="CF" sheetId="49" r:id="rId40"/>
    <sheet name="Roads" sheetId="50" r:id="rId41"/>
    <sheet name="Roads2" sheetId="68" r:id="rId42"/>
    <sheet name="Flood" sheetId="56" r:id="rId43"/>
    <sheet name="Marine" sheetId="70" r:id="rId44"/>
    <sheet name="Transit " sheetId="53" r:id="rId45"/>
    <sheet name="UTGO" sheetId="54" r:id="rId46"/>
    <sheet name="KC I+P Index" sheetId="78" r:id="rId47"/>
    <sheet name="Appendix" sheetId="77" r:id="rId48"/>
    <sheet name="Headings" sheetId="29" r:id="rId49"/>
  </sheets>
  <definedNames>
    <definedName name="_xlnm.Print_Area" localSheetId="32">AFIS!$A$1:$E$30</definedName>
    <definedName name="_xlnm.Print_Area" localSheetId="47">Appendix!$A$1:$C$30</definedName>
    <definedName name="_xlnm.Print_Area" localSheetId="37">BSFK!$A$1:$E$30</definedName>
    <definedName name="_xlnm.Print_Area" localSheetId="39">CF!$A$1:$E$30</definedName>
    <definedName name="_xlnm.Print_Area" localSheetId="9">'CJ Sales Tax'!$A$1:$E$30</definedName>
    <definedName name="_xlnm.Print_Area" localSheetId="19">'COLA(new)'!$A$1:$D$30</definedName>
    <definedName name="_xlnm.Print_Area" localSheetId="0">Contents!$A$1:$F$30</definedName>
    <definedName name="_xlnm.Print_Area" localSheetId="1">'Countywide AV'!$A$1:$E$30</definedName>
    <definedName name="_xlnm.Print_Area" localSheetId="3">'Countywide NC'!$A$1:$E$30</definedName>
    <definedName name="_xlnm.Print_Area" localSheetId="15">'CPI-U'!$A$1:$D$30</definedName>
    <definedName name="_xlnm.Print_Area" localSheetId="16">'CPI-W'!$A$1:$D$30</definedName>
    <definedName name="_xlnm.Print_Area" localSheetId="28">CX!$A$1:$E$30</definedName>
    <definedName name="_xlnm.Print_Area" localSheetId="29">'DD-MH'!$A$1:$E$30</definedName>
    <definedName name="_xlnm.Print_Area" localSheetId="27">Delinquencies!$A$1:$E$30</definedName>
    <definedName name="_xlnm.Print_Area" localSheetId="23">'Diesel and Gas'!$A$1:$E$30</definedName>
    <definedName name="_xlnm.Print_Area" localSheetId="24">Docs!$A$1:$E$30</definedName>
    <definedName name="_xlnm.Print_Area" localSheetId="26">'E911'!$A$1:$E$30</definedName>
    <definedName name="_xlnm.Print_Area" localSheetId="38">EMS!$A$1:$E$30</definedName>
    <definedName name="_xlnm.Print_Area" localSheetId="42">Flood!$A$1:$E$30</definedName>
    <definedName name="_xlnm.Print_Area" localSheetId="25">Gambling!$A$1:$E$30</definedName>
    <definedName name="_xlnm.Print_Area" localSheetId="10">'Hotel Sales Tax'!$A$1:$E$30</definedName>
    <definedName name="_xlnm.Print_Area" localSheetId="31">ICRI!$A$1:$E$30</definedName>
    <definedName name="_xlnm.Print_Area" localSheetId="13">'Investment Pool Nom'!$A$1:$D$30</definedName>
    <definedName name="_xlnm.Print_Area" localSheetId="14">'Investment Pool Real'!$A$1:$D$30</definedName>
    <definedName name="_xlnm.Print_Area" localSheetId="46">'KC I+P Index'!$A$1:$D$30</definedName>
    <definedName name="_xlnm.Print_Area" localSheetId="6">'Local Sales Tax'!$A$1:$E$30</definedName>
    <definedName name="_xlnm.Print_Area" localSheetId="43">Marine!$A$1:$E$30</definedName>
    <definedName name="_xlnm.Print_Area" localSheetId="8">'Mental Health Sales Tax'!$A$1:$E$30</definedName>
    <definedName name="_xlnm.Print_Area" localSheetId="33">Parks!$A$1:$E$30</definedName>
    <definedName name="_xlnm.Print_Area" localSheetId="20">'Pharmaceuticals PPI'!$A$1:$D$30</definedName>
    <definedName name="_xlnm.Print_Area" localSheetId="36">PSERN!$A$1:$E$30</definedName>
    <definedName name="_xlnm.Print_Area" localSheetId="12">REET!$A$1:$E$30</definedName>
    <definedName name="_xlnm.Print_Area" localSheetId="11">'Rental Car Sales Tax'!$A$1:$E$30</definedName>
    <definedName name="_xlnm.Print_Area" localSheetId="22">'Retail Gas'!$A$1:$E$31</definedName>
    <definedName name="_xlnm.Print_Area" localSheetId="40">Roads!$A$1:$E$30</definedName>
    <definedName name="_xlnm.Print_Area" localSheetId="41">Roads2!$A$1:$E$27</definedName>
    <definedName name="_xlnm.Print_Area" localSheetId="5">'Sales and Use Taxbase'!$A$1:$E$30</definedName>
    <definedName name="_xlnm.Print_Area" localSheetId="17">'Seattle CPI-U'!$A$1:$D$30</definedName>
    <definedName name="_xlnm.Print_Area" localSheetId="18">'Seattle CPI-W'!$A$1:$D$30</definedName>
    <definedName name="_xlnm.Print_Area" localSheetId="44">'Transit '!$A$1:$E$30</definedName>
    <definedName name="_xlnm.Print_Area" localSheetId="7">'Transit Sales Tax'!$A$1:$E$30</definedName>
    <definedName name="_xlnm.Print_Area" localSheetId="21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5">UTGO!$A$1:$E$30</definedName>
    <definedName name="_xlnm.Print_Area" localSheetId="30">Veterans!$A$1:$E$30</definedName>
    <definedName name="_xlnm.Print_Area" localSheetId="35">Veterans_Lid!$A$1:$E$30</definedName>
    <definedName name="_xlnm.Print_Area" localSheetId="34">YSC!$A$1:$E$30</definedName>
  </definedNames>
  <calcPr calcId="152511"/>
</workbook>
</file>

<file path=xl/calcChain.xml><?xml version="1.0" encoding="utf-8"?>
<calcChain xmlns="http://schemas.openxmlformats.org/spreadsheetml/2006/main">
  <c r="E48" i="29" l="1"/>
  <c r="E47" i="29"/>
  <c r="F47" i="29"/>
  <c r="G47" i="29"/>
  <c r="F48" i="29"/>
  <c r="G48" i="29"/>
  <c r="G46" i="29"/>
  <c r="F46" i="29"/>
  <c r="E46" i="29"/>
  <c r="A1" i="78" l="1"/>
  <c r="A30" i="78"/>
  <c r="D4" i="78" l="1"/>
  <c r="A30" i="77" l="1"/>
  <c r="F44" i="29" l="1"/>
  <c r="F45" i="29"/>
  <c r="E28" i="29" l="1"/>
  <c r="A1" i="66" s="1"/>
  <c r="E27" i="29"/>
  <c r="E44" i="29" l="1"/>
  <c r="G44" i="29" l="1"/>
  <c r="E4" i="70"/>
  <c r="D4" i="70"/>
  <c r="G2" i="29" l="1"/>
  <c r="G28" i="29"/>
  <c r="F42" i="29"/>
  <c r="A25" i="68" s="1"/>
  <c r="G41" i="29"/>
  <c r="G42" i="29"/>
  <c r="E4" i="69" l="1"/>
  <c r="D4" i="69"/>
  <c r="F3" i="29" l="1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A30" i="62" s="1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A30" i="64" s="1"/>
  <c r="F39" i="29"/>
  <c r="F40" i="29"/>
  <c r="F41" i="29"/>
  <c r="A30" i="50" s="1"/>
  <c r="F43" i="29"/>
  <c r="A30" i="70"/>
  <c r="F2" i="29"/>
  <c r="G3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3" i="29"/>
  <c r="G45" i="29"/>
  <c r="A30" i="69" l="1"/>
  <c r="E38" i="29"/>
  <c r="A1" i="64" s="1"/>
  <c r="D4" i="15" l="1"/>
  <c r="A30" i="66" l="1"/>
  <c r="E4" i="66"/>
  <c r="D4" i="66"/>
  <c r="A30" i="54" l="1"/>
  <c r="A1" i="54"/>
  <c r="A30" i="63" l="1"/>
  <c r="E37" i="29"/>
  <c r="A1" i="63" s="1"/>
  <c r="E4" i="64" l="1"/>
  <c r="D4" i="64"/>
  <c r="E4" i="63"/>
  <c r="D4" i="63"/>
  <c r="A30" i="21" l="1"/>
  <c r="E4" i="61" l="1"/>
  <c r="A30" i="9" l="1"/>
  <c r="D4" i="16" l="1"/>
  <c r="E4" i="16"/>
  <c r="A30" i="16"/>
  <c r="D4" i="18"/>
  <c r="E4" i="18"/>
  <c r="A30" i="18"/>
  <c r="D4" i="17"/>
  <c r="E4" i="17"/>
  <c r="A30" i="17"/>
  <c r="D4" i="19"/>
  <c r="E4" i="19"/>
  <c r="A30" i="19"/>
  <c r="D4" i="26"/>
  <c r="E4" i="26"/>
  <c r="A30" i="26"/>
  <c r="D4" i="1"/>
  <c r="E4" i="1"/>
  <c r="A30" i="1"/>
  <c r="D4" i="8"/>
  <c r="E4" i="8"/>
  <c r="A30" i="8"/>
  <c r="D4" i="21"/>
  <c r="E4" i="21"/>
  <c r="D4" i="9"/>
  <c r="E4" i="9"/>
  <c r="D4" i="10"/>
  <c r="E4" i="10"/>
  <c r="A30" i="10"/>
  <c r="D4" i="11"/>
  <c r="E4" i="11"/>
  <c r="A30" i="11"/>
  <c r="D4" i="4"/>
  <c r="E4" i="4"/>
  <c r="A30" i="4"/>
  <c r="D4" i="5"/>
  <c r="A30" i="5"/>
  <c r="D4" i="35"/>
  <c r="A30" i="35"/>
  <c r="D4" i="34"/>
  <c r="A30" i="34"/>
  <c r="D4" i="7"/>
  <c r="A30" i="7"/>
  <c r="D4" i="33"/>
  <c r="A30" i="33"/>
  <c r="D4" i="13"/>
  <c r="A30" i="13"/>
  <c r="D4" i="14"/>
  <c r="A30" i="14"/>
  <c r="A30" i="15"/>
  <c r="D4" i="37"/>
  <c r="E4" i="37"/>
  <c r="A31" i="37"/>
  <c r="A30" i="32"/>
  <c r="D4" i="36"/>
  <c r="E4" i="36"/>
  <c r="A30" i="36"/>
  <c r="D4" i="61"/>
  <c r="A30" i="61"/>
  <c r="D4" i="39"/>
  <c r="E4" i="39"/>
  <c r="A30" i="39"/>
  <c r="D4" i="40"/>
  <c r="E4" i="40"/>
  <c r="A30" i="40"/>
  <c r="D4" i="41"/>
  <c r="E4" i="41"/>
  <c r="A30" i="41"/>
  <c r="D4" i="55"/>
  <c r="E4" i="55"/>
  <c r="A30" i="55"/>
  <c r="D4" i="42"/>
  <c r="E4" i="42"/>
  <c r="A30" i="42"/>
  <c r="D4" i="43"/>
  <c r="E4" i="43"/>
  <c r="A30" i="43"/>
  <c r="D4" i="45"/>
  <c r="E4" i="45"/>
  <c r="A30" i="45"/>
  <c r="D4" i="46"/>
  <c r="E4" i="46"/>
  <c r="A30" i="46"/>
  <c r="D4" i="48"/>
  <c r="E4" i="48"/>
  <c r="A30" i="48"/>
  <c r="D4" i="49"/>
  <c r="E4" i="49"/>
  <c r="A30" i="49"/>
  <c r="D4" i="50"/>
  <c r="E4" i="50"/>
  <c r="D4" i="56"/>
  <c r="E4" i="56"/>
  <c r="A30" i="56"/>
  <c r="D4" i="53"/>
  <c r="E4" i="53"/>
  <c r="A30" i="53"/>
  <c r="D4" i="54"/>
  <c r="E4" i="54"/>
  <c r="E2" i="29"/>
  <c r="A1" i="16" s="1"/>
  <c r="E3" i="29"/>
  <c r="A1" i="18" s="1"/>
  <c r="E4" i="29"/>
  <c r="A1" i="17" s="1"/>
  <c r="E5" i="29"/>
  <c r="A1" i="19" s="1"/>
  <c r="E6" i="29"/>
  <c r="A1" i="26" s="1"/>
  <c r="E7" i="29"/>
  <c r="A1" i="1" s="1"/>
  <c r="E8" i="29"/>
  <c r="A1" i="8" s="1"/>
  <c r="E9" i="29"/>
  <c r="A1" i="21" s="1"/>
  <c r="E10" i="29"/>
  <c r="A1" i="9" s="1"/>
  <c r="E11" i="29"/>
  <c r="A1" i="10" s="1"/>
  <c r="E12" i="29"/>
  <c r="A1" i="11" s="1"/>
  <c r="E13" i="29"/>
  <c r="A1" i="4" s="1"/>
  <c r="E14" i="29"/>
  <c r="A1" i="5" s="1"/>
  <c r="E15" i="29"/>
  <c r="A1" i="35" s="1"/>
  <c r="E16" i="29"/>
  <c r="E17" i="29"/>
  <c r="A1" i="7" s="1"/>
  <c r="E18" i="29"/>
  <c r="A1" i="33" s="1"/>
  <c r="E19" i="29"/>
  <c r="A1" i="13" s="1"/>
  <c r="E20" i="29"/>
  <c r="A1" i="62" s="1"/>
  <c r="E21" i="29"/>
  <c r="A1" i="14" s="1"/>
  <c r="E22" i="29"/>
  <c r="A1" i="15" s="1"/>
  <c r="E23" i="29"/>
  <c r="A1" i="37" s="1"/>
  <c r="E24" i="29"/>
  <c r="E25" i="29"/>
  <c r="A1" i="36" s="1"/>
  <c r="E26" i="29"/>
  <c r="A1" i="61"/>
  <c r="E29" i="29"/>
  <c r="A1" i="39" s="1"/>
  <c r="E30" i="29"/>
  <c r="A1" i="40" s="1"/>
  <c r="E31" i="29"/>
  <c r="A1" i="41" s="1"/>
  <c r="E32" i="29"/>
  <c r="A1" i="55" s="1"/>
  <c r="E33" i="29"/>
  <c r="A1" i="42" s="1"/>
  <c r="E34" i="29"/>
  <c r="A1" i="43" s="1"/>
  <c r="E35" i="29"/>
  <c r="A1" i="45" s="1"/>
  <c r="E36" i="29"/>
  <c r="A1" i="46" s="1"/>
  <c r="E39" i="29"/>
  <c r="A1" i="48" s="1"/>
  <c r="E40" i="29"/>
  <c r="A1" i="49" s="1"/>
  <c r="E41" i="29"/>
  <c r="A1" i="50" s="1"/>
  <c r="E43" i="29"/>
  <c r="A1" i="56" s="1"/>
  <c r="E45" i="29"/>
  <c r="A1" i="34" l="1"/>
  <c r="A1" i="70"/>
  <c r="A1" i="69"/>
  <c r="A1" i="53"/>
</calcChain>
</file>

<file path=xl/sharedStrings.xml><?xml version="1.0" encoding="utf-8"?>
<sst xmlns="http://schemas.openxmlformats.org/spreadsheetml/2006/main" count="1151" uniqueCount="278">
  <si>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</si>
  <si>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</si>
  <si>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</si>
  <si>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</si>
  <si>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</si>
  <si>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</si>
  <si>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</si>
  <si>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</si>
  <si>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>Page 1</t>
  </si>
  <si>
    <t xml:space="preserve">The Investment Pool Real Rate of Return Forecast is deflated by the </t>
  </si>
  <si>
    <t>National CPI-W</t>
  </si>
  <si>
    <t>Retail Gas</t>
  </si>
  <si>
    <t>Vets &amp; Human Services</t>
  </si>
  <si>
    <t>Veteran's Aid</t>
  </si>
  <si>
    <t>Transit</t>
  </si>
  <si>
    <t>UTGO</t>
  </si>
  <si>
    <t>Seattle CPI-U</t>
  </si>
  <si>
    <t>Page 6</t>
  </si>
  <si>
    <t>Diesel and Gasoline</t>
  </si>
  <si>
    <t>1. Values are nominal annual returns for the King County investment pool.</t>
  </si>
  <si>
    <t>Veterans Aid Property Tax</t>
  </si>
  <si>
    <t xml:space="preserve"> </t>
  </si>
  <si>
    <t>Transit Property Tax</t>
  </si>
  <si>
    <t>Unincorporated Area/Roads Property Tax Levy</t>
  </si>
  <si>
    <t>AFIS Lid Lift</t>
  </si>
  <si>
    <t>Children and Family Justice Center Lid Lift</t>
  </si>
  <si>
    <t>NH Sliver and Triangle</t>
  </si>
  <si>
    <t>North Highline Y (remainder)</t>
  </si>
  <si>
    <t>King County Sales and Use Taxbase</t>
  </si>
  <si>
    <t>Area</t>
  </si>
  <si>
    <t>1. Distribution is 0.1% of countywide taxable sales less sales at lodging establishments with</t>
  </si>
  <si>
    <t>Annual Change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</si>
  <si>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</si>
  <si>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</si>
  <si>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</si>
  <si>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</si>
  <si>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</si>
  <si>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</si>
  <si>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</si>
  <si>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</si>
  <si>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>Veterans and Human Services Lid Lift</t>
  </si>
  <si>
    <t xml:space="preserve">1. Values are real annual returns for the King County investment pool using </t>
  </si>
  <si>
    <t>EMS</t>
  </si>
  <si>
    <t>Conservation Futures</t>
  </si>
  <si>
    <t>Flood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</si>
  <si>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</si>
  <si>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</si>
  <si>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</si>
  <si>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</si>
  <si>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</si>
  <si>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</si>
  <si>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</si>
  <si>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</si>
  <si>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</si>
  <si>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</si>
  <si>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</si>
  <si>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</si>
  <si>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</si>
  <si>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</si>
  <si>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</si>
  <si>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</si>
  <si>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</si>
  <si>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Investment Pool Real Rate of Return</t>
  </si>
  <si>
    <t>1. Values listed are the sum of official public records, recorded maps and marriage records.</t>
  </si>
  <si>
    <t>National CPI-U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</si>
  <si>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</si>
  <si>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</si>
  <si>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</si>
  <si>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</si>
  <si>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</si>
  <si>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</si>
  <si>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</si>
  <si>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</si>
  <si>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</si>
  <si>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</si>
  <si>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</si>
  <si>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</si>
  <si>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</si>
  <si>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</si>
  <si>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</si>
  <si>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</si>
  <si>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</si>
  <si>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</si>
  <si>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</si>
  <si>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</si>
  <si>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</si>
  <si>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</si>
  <si>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</si>
  <si>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</si>
  <si>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</si>
  <si>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</si>
  <si>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</si>
  <si>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</si>
  <si>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</si>
  <si>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</si>
  <si>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</si>
  <si>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</si>
  <si>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</si>
  <si>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</si>
  <si>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</si>
  <si>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</si>
  <si>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DD/MH</t>
  </si>
  <si>
    <t>AFIS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</si>
  <si>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</si>
  <si>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</si>
  <si>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</si>
  <si>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</si>
  <si>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</si>
  <si>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</si>
  <si>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</si>
  <si>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</si>
  <si>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Inter-County River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</si>
  <si>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</si>
  <si>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</si>
  <si>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</si>
  <si>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</si>
  <si>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</si>
  <si>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</si>
  <si>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Inter County River Improvement Property Tax</t>
  </si>
  <si>
    <t>1. Unincorporated new construction values are affected by annexations (see appendix).</t>
  </si>
  <si>
    <t>Page 35</t>
  </si>
  <si>
    <t>Page 36</t>
  </si>
  <si>
    <t>Page 43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</si>
  <si>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</si>
  <si>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</si>
  <si>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</si>
  <si>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</si>
  <si>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</si>
  <si>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</si>
  <si>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</si>
  <si>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</si>
  <si>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Children &amp; Family Center</t>
  </si>
  <si>
    <t>UAL/Roads</t>
  </si>
  <si>
    <t>Renton West Hill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</si>
  <si>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</si>
  <si>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</si>
  <si>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</si>
  <si>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</si>
  <si>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</si>
  <si>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</si>
  <si>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</si>
  <si>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</si>
  <si>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</si>
  <si>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</si>
  <si>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Q1 2017</t>
  </si>
  <si>
    <t>Q2 2017</t>
  </si>
  <si>
    <t>Q3 2017</t>
  </si>
  <si>
    <t>Q4 2017</t>
  </si>
  <si>
    <t>Page 33</t>
  </si>
  <si>
    <t>Page 34</t>
  </si>
  <si>
    <t>Appendix</t>
  </si>
  <si>
    <t>REET Adjustments:</t>
  </si>
  <si>
    <t>Page 25</t>
  </si>
  <si>
    <t>The REET Forecast has been adjusted for the annexations listed above.</t>
  </si>
  <si>
    <t>Q1 2018</t>
  </si>
  <si>
    <t>Q2 2018</t>
  </si>
  <si>
    <t>Q3 2018</t>
  </si>
  <si>
    <t>Q4 2018</t>
  </si>
  <si>
    <t>1. Includes taxable value only.</t>
  </si>
  <si>
    <t>1. Actual values are taxable sales for King County as reported by the Washington DOR.</t>
  </si>
  <si>
    <t xml:space="preserve">1. Distribution is 0.1% of countywide sales allocated 10% to counties and 90% by population </t>
  </si>
  <si>
    <t>Dev. Disabilities &amp; Mental Health Property Tax</t>
  </si>
  <si>
    <t xml:space="preserve">    between the City of Seattle and King County.</t>
  </si>
  <si>
    <t>1. Values are tax revenues for cellular (regular and prepaid), landline and VOIP accounts.</t>
  </si>
  <si>
    <t>Q1 2019</t>
  </si>
  <si>
    <t>Q2 2019</t>
  </si>
  <si>
    <t>Q3 2019</t>
  </si>
  <si>
    <t>Q4 2019</t>
  </si>
  <si>
    <t>1. Values are the "Grand Recapitulation" amounts as listed by King County Dept. of</t>
  </si>
  <si>
    <t xml:space="preserve">1. Values are local area new construction only. Change in state assessed utility value </t>
  </si>
  <si>
    <t xml:space="preserve">    to cities/counties per WA DOR.</t>
  </si>
  <si>
    <t xml:space="preserve">    incorporated cities per WA DOR. </t>
  </si>
  <si>
    <t>2. King County stopped receiving hotel taxes within the City of Bellevue starting in 2013.</t>
  </si>
  <si>
    <t>1. Series CWUR0000SAO. Values are annual growth.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</si>
  <si>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</si>
  <si>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</si>
  <si>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</si>
  <si>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</si>
  <si>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</si>
  <si>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>BSFK</t>
  </si>
  <si>
    <t xml:space="preserve">    center account per RCW 67.28.180.</t>
  </si>
  <si>
    <t>June-June Seattle CPI-W</t>
  </si>
  <si>
    <t xml:space="preserve">2. There are multiple COLA agreements and this forecast only applies to those </t>
  </si>
  <si>
    <t>Page 45</t>
  </si>
  <si>
    <t>3. The PSERN levy is in effect from 2016-2024.</t>
  </si>
  <si>
    <t>Roads addendum</t>
  </si>
  <si>
    <t>Page 46</t>
  </si>
  <si>
    <t>3. Actual values are quarterly on an accrual basis as listed in EBS, Fund 000001110.</t>
  </si>
  <si>
    <t xml:space="preserve">    Forecast includes the 1% DOR administrative fee.</t>
  </si>
  <si>
    <t>Annexation Area</t>
  </si>
  <si>
    <t>UAL/Roads Levy Annexation Reduction</t>
  </si>
  <si>
    <t>UAL/Roads
Levy Rate</t>
  </si>
  <si>
    <t xml:space="preserve">Annexation Area 
Assessed Value </t>
  </si>
  <si>
    <t>Best Start For Kids</t>
  </si>
  <si>
    <t>East Federal Way</t>
  </si>
  <si>
    <t>Page 47</t>
  </si>
  <si>
    <t>3. Levy amounts do not reflect forecasted new construction impacts from the TDR/TIF ILA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</si>
  <si>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</si>
  <si>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</si>
  <si>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</si>
  <si>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</si>
  <si>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 xml:space="preserve">    60 or more rooms, which are capped at 0.6% per WA DOR.</t>
  </si>
  <si>
    <t xml:space="preserve">    60 or more rooms, which do not pay MIDD sales tax per WA DOR.</t>
  </si>
  <si>
    <t>3. From 2016-2020 revenues received will be deposited in the State's stadium and exhibition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</si>
  <si>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</si>
  <si>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</si>
  <si>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</si>
  <si>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 xml:space="preserve">    units on the "new COLA" formula.</t>
  </si>
  <si>
    <t>2. Limited bond debt service included in CX Levy in 2013 and thereafter.</t>
  </si>
  <si>
    <t>2. Values for 2008-2013 include the Parks Operating &amp; Expansion lid lifts (expired in 2013).</t>
  </si>
  <si>
    <t>2. The C&amp;FJC lid lift is a nine-year lid lift in effect from 2013-2021.</t>
  </si>
  <si>
    <t>2. "PSERN" is an acronym for the Puget Sound Emergency Radio Network.</t>
  </si>
  <si>
    <t>2. The BSFK levy is in effect from 2016 thru 2021.</t>
  </si>
  <si>
    <t>2. The previous existing EMS levy expired in 2013.</t>
  </si>
  <si>
    <t>2. The UAL/Roads levy values are affected by annexations (see appendix).</t>
  </si>
  <si>
    <t>1. Actual values are quarterly as listed in EBS, Fund 000000010, Acct. 31911.</t>
  </si>
  <si>
    <t>Marine Levy Property Tax</t>
  </si>
  <si>
    <t>P&amp;I on Property Taxes</t>
  </si>
  <si>
    <t>Penalties and Interest on Delinquent Property Taxes</t>
  </si>
  <si>
    <t>Marine</t>
  </si>
  <si>
    <t>-Renton West Hill
-East Fed. Way</t>
  </si>
  <si>
    <t>Forecasts have been adjusted for the annexations listed above (Pages 3, 5, 41).</t>
  </si>
  <si>
    <t>have been adjusted for the annexations listed above (Pages 7 &amp; 10).</t>
  </si>
  <si>
    <t>These forecasts are presented on accrual basis (Pages 7 thru 10).</t>
  </si>
  <si>
    <t>REET data presents 0.25% of King County's 0.50% real estate tax (Page 13).</t>
  </si>
  <si>
    <t xml:space="preserve">    Information Administration (EIA) in $/gallon (EMM_EPMRU_PTE_Y48SE_DPG.)</t>
  </si>
  <si>
    <t xml:space="preserve">3. Forecast values are total levy amounts and assume large annexations are removed </t>
  </si>
  <si>
    <t xml:space="preserve">    from unincorporated assessed value prior to setting the levy rates in the annexation year.</t>
  </si>
  <si>
    <t>-North Highline Y
-Sliver
-Triangle</t>
  </si>
  <si>
    <t>new</t>
  </si>
  <si>
    <t>Annexation Assumptions</t>
  </si>
  <si>
    <t>In addition, all sales tax forecasts have been adjusted for delinquent payments, include</t>
  </si>
  <si>
    <t>mitigation payments and remote sales in outyears and deduct the 1% DOR admin fee.</t>
  </si>
  <si>
    <t>Q1 2020</t>
  </si>
  <si>
    <t>Q2 2020</t>
  </si>
  <si>
    <t>Q3 2020</t>
  </si>
  <si>
    <t>Q4 2020</t>
  </si>
  <si>
    <t xml:space="preserve">    ultra-low sulfur diesel purchases.</t>
  </si>
  <si>
    <t>1. Forecast diesel values are average annual Tacoma rack price for King County's</t>
  </si>
  <si>
    <t xml:space="preserve">    excluding delivery charges and taxes.</t>
  </si>
  <si>
    <t>2. Forecast gasoline values are WA state fuel prices for UNL Regular 9.0 RVP</t>
  </si>
  <si>
    <t>2. Revenue forecasts include remote sales revenue as forecast by WA DOR.</t>
  </si>
  <si>
    <t>2. The V&amp;HS levy is in effect from 2018-2023.</t>
  </si>
  <si>
    <t>1. Series CUURS49DSA0. Values are annual growth.</t>
  </si>
  <si>
    <t xml:space="preserve">1. Series CWURS49DSA0. Values are year over year change from June of </t>
  </si>
  <si>
    <t>Seattle CPI-U mean forecast. Series CUURS49DSA0.</t>
  </si>
  <si>
    <t xml:space="preserve">    remote sellers and referrers.</t>
  </si>
  <si>
    <t>2. Forecast values include estimated sales associated with marketplace facilitators,</t>
  </si>
  <si>
    <t>2. The intercounty river improvement agreement expires in 2020.</t>
  </si>
  <si>
    <t>2. AFIS is a six-year lid lift in effect from 2019-2024.</t>
  </si>
  <si>
    <t>3. Forecasts are impacted by out-year annexations (see appendix).</t>
  </si>
  <si>
    <t>2. Forecasts are impacted by out-year annexations (see appendix).</t>
  </si>
  <si>
    <t>March 2019 King County Economic and Revenue Forecast</t>
  </si>
  <si>
    <t>$ Change from August 2018 Forecast</t>
  </si>
  <si>
    <t># Change from August 2018 Forecast</t>
  </si>
  <si>
    <t>% Change from August 2018 Forecast</t>
  </si>
  <si>
    <t>March</t>
  </si>
  <si>
    <t>March 2019 UAL/Roads Property Tax Annexation Addendum</t>
  </si>
  <si>
    <t>Q1 2021</t>
  </si>
  <si>
    <t>Q2 2021</t>
  </si>
  <si>
    <t>Q3 2021</t>
  </si>
  <si>
    <t>Q4 2021</t>
  </si>
  <si>
    <t>Page 48</t>
  </si>
  <si>
    <t>2019 Population Est.</t>
  </si>
  <si>
    <t>March 2019 Diesel &amp; Gasoline Dollar per Gallon Forecasts</t>
  </si>
  <si>
    <t>3. 2018 value is estimated. Actual value will be available Spring 2019.</t>
  </si>
  <si>
    <t>4. 2018 value is estimated. Actual value will be available Spring 2019.</t>
  </si>
  <si>
    <t>2. Forecast utilizes actual values through Dec 2018.</t>
  </si>
  <si>
    <t>1. Values shown are the sum of the STB CPI-W values from June to June of</t>
  </si>
  <si>
    <t xml:space="preserve">    the prior year and the most recent OEFA King County population growth </t>
  </si>
  <si>
    <t>KC I+P Index</t>
  </si>
  <si>
    <t>COLA</t>
  </si>
  <si>
    <t>King County Inflation + Population Index</t>
  </si>
  <si>
    <t xml:space="preserve">    forecast for the prior year expressed as a percentage increase.</t>
  </si>
  <si>
    <t xml:space="preserve">3. Existing levy expires in 2019. Values for 2020 and beyond are preliminary (subject to voter </t>
  </si>
  <si>
    <t xml:space="preserve">3. Existing levy expires in 2019. </t>
  </si>
  <si>
    <t xml:space="preserve">    approval) and provided for information only and assumes a 16.82 cent first year levy rate.</t>
  </si>
  <si>
    <t>Forecast Adopted by the Forecast Council on March 13, 2019 (KCFC 2019-01)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</si>
</sst>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mmmm\ d\,\ yyyy"/>
    <numFmt numFmtId="165" formatCode="&quot;$&quot;#,##0"/>
    <numFmt numFmtId="166" formatCode="&quot;$&quot;#,##0.00"/>
    <numFmt numFmtId="167" formatCode="&quot;$&quot;#,##0;\(&quot;$&quot;#,##0\)"/>
    <numFmt numFmtId="168" formatCode="#,##0;\(#,##0\)"/>
    <numFmt numFmtId="169" formatCode="&quot;$&quot;#,##0.00;\(&quot;$&quot;#,##0.00\)"/>
    <numFmt numFmtId="170" formatCode="_(* #,##0_);_(* \(#,##0\);_(* &quot;-&quot;??_);_(@_)"/>
    <numFmt numFmtId="171" formatCode="mm/dd/yy;@"/>
  </numFmts>
  <fonts count="27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0"/>
      <name val="Verdana"/>
      <family val="2"/>
    </font>
    <font>
      <sz val="16"/>
      <name val="Verdana"/>
      <family val="2"/>
    </font>
    <font>
      <u/>
      <sz val="10"/>
      <color theme="10"/>
      <name val="Verdana"/>
      <family val="2"/>
    </font>
    <font>
      <b/>
      <sz val="13"/>
      <name val="Arial Narrow"/>
      <family val="2"/>
    </font>
    <font>
      <b/>
      <sz val="1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</borders>
  <cellStyleXfs count="12">
    <xf numFmtId="0" fontId="0" fillId="0" borderId="0"/>
    <xf numFmtId="9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3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6" fillId="2" borderId="0" xfId="0" applyFont="1" applyFill="1" applyBorder="1" applyAlignment="1"/>
    <xf numFmtId="0" fontId="11" fillId="2" borderId="7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10" fontId="19" fillId="2" borderId="6" xfId="0" applyNumberFormat="1" applyFont="1" applyFill="1" applyBorder="1" applyAlignment="1">
      <alignment horizontal="center" vertical="center"/>
    </xf>
    <xf numFmtId="10" fontId="19" fillId="2" borderId="4" xfId="0" applyNumberFormat="1" applyFont="1" applyFill="1" applyBorder="1" applyAlignment="1">
      <alignment horizontal="center" vertical="center"/>
    </xf>
    <xf numFmtId="167" fontId="19" fillId="2" borderId="1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65" fontId="19" fillId="2" borderId="5" xfId="0" applyNumberFormat="1" applyFont="1" applyFill="1" applyBorder="1" applyAlignment="1">
      <alignment horizontal="center" vertical="center"/>
    </xf>
    <xf numFmtId="10" fontId="19" fillId="2" borderId="0" xfId="0" applyNumberFormat="1" applyFont="1" applyFill="1" applyBorder="1" applyAlignment="1">
      <alignment horizontal="center" vertical="center"/>
    </xf>
    <xf numFmtId="10" fontId="19" fillId="2" borderId="7" xfId="0" applyNumberFormat="1" applyFont="1" applyFill="1" applyBorder="1" applyAlignment="1">
      <alignment horizontal="center" vertical="center"/>
    </xf>
    <xf numFmtId="167" fontId="19" fillId="2" borderId="7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165" fontId="19" fillId="2" borderId="9" xfId="0" applyNumberFormat="1" applyFont="1" applyFill="1" applyBorder="1" applyAlignment="1">
      <alignment horizontal="center" vertical="center"/>
    </xf>
    <xf numFmtId="10" fontId="19" fillId="2" borderId="8" xfId="0" applyNumberFormat="1" applyFont="1" applyFill="1" applyBorder="1" applyAlignment="1">
      <alignment horizontal="center" vertical="center"/>
    </xf>
    <xf numFmtId="10" fontId="19" fillId="2" borderId="10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Alignment="1"/>
    <xf numFmtId="0" fontId="19" fillId="2" borderId="0" xfId="0" applyFont="1" applyFill="1" applyAlignment="1">
      <alignment vertical="center"/>
    </xf>
    <xf numFmtId="10" fontId="19" fillId="2" borderId="11" xfId="0" applyNumberFormat="1" applyFont="1" applyFill="1" applyBorder="1" applyAlignment="1">
      <alignment horizontal="center" vertical="center"/>
    </xf>
    <xf numFmtId="10" fontId="19" fillId="2" borderId="5" xfId="0" applyNumberFormat="1" applyFont="1" applyFill="1" applyBorder="1" applyAlignment="1">
      <alignment horizontal="center" vertical="center"/>
    </xf>
    <xf numFmtId="10" fontId="19" fillId="2" borderId="9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0" fontId="19" fillId="2" borderId="2" xfId="0" applyFont="1" applyFill="1" applyBorder="1" applyAlignment="1">
      <alignment horizontal="center" vertical="center"/>
    </xf>
    <xf numFmtId="0" fontId="19" fillId="2" borderId="0" xfId="0" applyFont="1" applyFill="1"/>
    <xf numFmtId="166" fontId="19" fillId="2" borderId="4" xfId="0" applyNumberFormat="1" applyFont="1" applyFill="1" applyBorder="1" applyAlignment="1">
      <alignment horizontal="center" vertical="center"/>
    </xf>
    <xf numFmtId="10" fontId="19" fillId="2" borderId="10" xfId="0" applyNumberFormat="1" applyFont="1" applyFill="1" applyBorder="1" applyAlignment="1">
      <alignment horizontal="center"/>
    </xf>
    <xf numFmtId="166" fontId="19" fillId="2" borderId="5" xfId="0" applyNumberFormat="1" applyFont="1" applyFill="1" applyBorder="1" applyAlignment="1">
      <alignment horizontal="center" vertical="center"/>
    </xf>
    <xf numFmtId="10" fontId="19" fillId="2" borderId="7" xfId="0" applyNumberFormat="1" applyFont="1" applyFill="1" applyBorder="1" applyAlignment="1">
      <alignment horizontal="center"/>
    </xf>
    <xf numFmtId="169" fontId="19" fillId="2" borderId="7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10" fontId="21" fillId="2" borderId="5" xfId="0" applyNumberFormat="1" applyFont="1" applyFill="1" applyBorder="1" applyAlignment="1">
      <alignment horizontal="center" vertical="center"/>
    </xf>
    <xf numFmtId="10" fontId="21" fillId="2" borderId="7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66" fontId="19" fillId="2" borderId="9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3" fontId="19" fillId="2" borderId="5" xfId="0" applyNumberFormat="1" applyFont="1" applyFill="1" applyBorder="1" applyAlignment="1">
      <alignment horizontal="center" vertical="center"/>
    </xf>
    <xf numFmtId="168" fontId="19" fillId="2" borderId="7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 vertical="center"/>
    </xf>
    <xf numFmtId="165" fontId="19" fillId="2" borderId="7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/>
    <xf numFmtId="167" fontId="19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5" fontId="19" fillId="2" borderId="7" xfId="0" applyNumberFormat="1" applyFont="1" applyFill="1" applyBorder="1" applyAlignment="1">
      <alignment horizontal="center"/>
    </xf>
    <xf numFmtId="0" fontId="18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 vertical="center"/>
    </xf>
    <xf numFmtId="167" fontId="19" fillId="2" borderId="11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10" fontId="21" fillId="2" borderId="4" xfId="0" applyNumberFormat="1" applyFont="1" applyFill="1" applyBorder="1" applyAlignment="1">
      <alignment horizontal="center" vertical="center"/>
    </xf>
    <xf numFmtId="5" fontId="19" fillId="2" borderId="10" xfId="0" applyNumberFormat="1" applyFont="1" applyFill="1" applyBorder="1" applyAlignment="1">
      <alignment horizont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0" xfId="0" applyNumberFormat="1" applyFont="1" applyFill="1" applyBorder="1" applyAlignment="1">
      <alignment horizontal="center" vertical="center"/>
    </xf>
    <xf numFmtId="8" fontId="19" fillId="2" borderId="0" xfId="0" applyNumberFormat="1" applyFont="1" applyFill="1"/>
    <xf numFmtId="10" fontId="10" fillId="2" borderId="11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3" fontId="10" fillId="2" borderId="0" xfId="0" quotePrefix="1" applyNumberFormat="1" applyFont="1" applyFill="1" applyBorder="1" applyAlignment="1"/>
    <xf numFmtId="10" fontId="19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10" fontId="19" fillId="2" borderId="5" xfId="1" applyNumberFormat="1" applyFont="1" applyFill="1" applyBorder="1" applyAlignment="1">
      <alignment horizontal="center"/>
    </xf>
    <xf numFmtId="0" fontId="5" fillId="3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5" xfId="1" applyNumberFormat="1" applyFont="1" applyFill="1" applyBorder="1" applyAlignment="1">
      <alignment horizontal="center"/>
    </xf>
    <xf numFmtId="5" fontId="10" fillId="2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5" fontId="19" fillId="2" borderId="6" xfId="0" applyNumberFormat="1" applyFont="1" applyFill="1" applyBorder="1" applyAlignment="1">
      <alignment horizontal="center" vertical="center"/>
    </xf>
    <xf numFmtId="165" fontId="19" fillId="2" borderId="0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/>
    <xf numFmtId="0" fontId="2" fillId="2" borderId="0" xfId="0" applyFont="1" applyFill="1" applyAlignment="1"/>
    <xf numFmtId="169" fontId="19" fillId="2" borderId="10" xfId="0" applyNumberFormat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 vertical="center"/>
    </xf>
    <xf numFmtId="10" fontId="19" fillId="2" borderId="4" xfId="1" applyNumberFormat="1" applyFont="1" applyFill="1" applyBorder="1" applyAlignment="1">
      <alignment horizontal="center"/>
    </xf>
    <xf numFmtId="10" fontId="10" fillId="2" borderId="4" xfId="1" applyNumberFormat="1" applyFont="1" applyFill="1" applyBorder="1" applyAlignment="1">
      <alignment horizontal="center"/>
    </xf>
    <xf numFmtId="5" fontId="10" fillId="2" borderId="10" xfId="0" applyNumberFormat="1" applyFont="1" applyFill="1" applyBorder="1" applyAlignment="1">
      <alignment horizontal="center"/>
    </xf>
    <xf numFmtId="167" fontId="10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19" fillId="2" borderId="12" xfId="0" applyFont="1" applyFill="1" applyBorder="1" applyAlignment="1">
      <alignment horizontal="center" vertical="center"/>
    </xf>
    <xf numFmtId="166" fontId="19" fillId="2" borderId="13" xfId="0" applyNumberFormat="1" applyFont="1" applyFill="1" applyBorder="1" applyAlignment="1">
      <alignment horizontal="center" vertical="center"/>
    </xf>
    <xf numFmtId="165" fontId="19" fillId="2" borderId="13" xfId="0" applyNumberFormat="1" applyFont="1" applyFill="1" applyBorder="1" applyAlignment="1">
      <alignment horizontal="center" vertical="center"/>
    </xf>
    <xf numFmtId="165" fontId="19" fillId="2" borderId="14" xfId="0" applyNumberFormat="1" applyFont="1" applyFill="1" applyBorder="1" applyAlignment="1">
      <alignment horizontal="center" vertical="center"/>
    </xf>
    <xf numFmtId="166" fontId="10" fillId="2" borderId="12" xfId="0" quotePrefix="1" applyNumberFormat="1" applyFont="1" applyFill="1" applyBorder="1" applyAlignment="1">
      <alignment horizontal="left" vertical="center" wrapText="1"/>
    </xf>
    <xf numFmtId="10" fontId="10" fillId="2" borderId="0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9" fillId="2" borderId="11" xfId="0" applyNumberFormat="1" applyFont="1" applyFill="1" applyBorder="1" applyAlignment="1">
      <alignment horizontal="center"/>
    </xf>
    <xf numFmtId="10" fontId="19" fillId="2" borderId="0" xfId="0" applyNumberFormat="1" applyFont="1" applyFill="1"/>
    <xf numFmtId="170" fontId="19" fillId="2" borderId="0" xfId="2" applyNumberFormat="1" applyFont="1" applyFill="1" applyAlignment="1"/>
    <xf numFmtId="170" fontId="2" fillId="2" borderId="0" xfId="2" applyNumberFormat="1" applyFont="1" applyFill="1" applyAlignment="1"/>
    <xf numFmtId="165" fontId="19" fillId="2" borderId="0" xfId="0" applyNumberFormat="1" applyFont="1" applyFill="1" applyAlignment="1"/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0" borderId="0" xfId="11" applyFont="1"/>
    <xf numFmtId="0" fontId="2" fillId="2" borderId="0" xfId="11" applyFont="1" applyFill="1" applyBorder="1" applyAlignment="1"/>
    <xf numFmtId="0" fontId="2" fillId="2" borderId="0" xfId="11" applyFont="1" applyFill="1" applyBorder="1"/>
    <xf numFmtId="0" fontId="2" fillId="2" borderId="0" xfId="11" applyFont="1" applyFill="1"/>
    <xf numFmtId="0" fontId="2" fillId="3" borderId="0" xfId="11" applyFont="1" applyFill="1" applyBorder="1" applyAlignment="1"/>
    <xf numFmtId="0" fontId="2" fillId="3" borderId="0" xfId="0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/>
    <xf numFmtId="10" fontId="19" fillId="2" borderId="18" xfId="0" applyNumberFormat="1" applyFont="1" applyFill="1" applyBorder="1" applyAlignment="1">
      <alignment horizontal="center" vertical="center"/>
    </xf>
    <xf numFmtId="165" fontId="19" fillId="2" borderId="18" xfId="0" applyNumberFormat="1" applyFont="1" applyFill="1" applyBorder="1" applyAlignment="1">
      <alignment horizontal="center" vertical="center"/>
    </xf>
    <xf numFmtId="10" fontId="19" fillId="2" borderId="19" xfId="0" applyNumberFormat="1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/>
    </xf>
    <xf numFmtId="169" fontId="19" fillId="2" borderId="11" xfId="0" applyNumberFormat="1" applyFont="1" applyFill="1" applyBorder="1" applyAlignment="1">
      <alignment horizontal="center"/>
    </xf>
    <xf numFmtId="3" fontId="19" fillId="2" borderId="9" xfId="0" applyNumberFormat="1" applyFont="1" applyFill="1" applyBorder="1" applyAlignment="1">
      <alignment horizontal="center" vertical="center"/>
    </xf>
    <xf numFmtId="168" fontId="19" fillId="2" borderId="11" xfId="0" applyNumberFormat="1" applyFont="1" applyFill="1" applyBorder="1" applyAlignment="1">
      <alignment horizontal="center"/>
    </xf>
    <xf numFmtId="10" fontId="19" fillId="2" borderId="9" xfId="1" applyNumberFormat="1" applyFont="1" applyFill="1" applyBorder="1" applyAlignment="1">
      <alignment horizontal="center"/>
    </xf>
    <xf numFmtId="5" fontId="19" fillId="2" borderId="11" xfId="0" applyNumberFormat="1" applyFont="1" applyFill="1" applyBorder="1" applyAlignment="1">
      <alignment horizontal="center"/>
    </xf>
    <xf numFmtId="10" fontId="10" fillId="2" borderId="9" xfId="1" applyNumberFormat="1" applyFont="1" applyFill="1" applyBorder="1" applyAlignment="1">
      <alignment horizontal="center"/>
    </xf>
    <xf numFmtId="5" fontId="10" fillId="2" borderId="1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wrapText="1"/>
    </xf>
    <xf numFmtId="165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171" fontId="19" fillId="2" borderId="5" xfId="0" applyNumberFormat="1" applyFont="1" applyFill="1" applyBorder="1" applyAlignment="1">
      <alignment horizontal="center" vertical="center"/>
    </xf>
    <xf numFmtId="37" fontId="19" fillId="2" borderId="7" xfId="2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171" fontId="19" fillId="2" borderId="4" xfId="0" applyNumberFormat="1" applyFont="1" applyFill="1" applyBorder="1" applyAlignment="1">
      <alignment horizontal="center" vertical="center"/>
    </xf>
    <xf numFmtId="37" fontId="10" fillId="2" borderId="10" xfId="2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0" fontId="19" fillId="2" borderId="21" xfId="0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>
      <alignment horizontal="center" vertical="center"/>
    </xf>
    <xf numFmtId="166" fontId="10" fillId="2" borderId="21" xfId="0" quotePrefix="1" applyNumberFormat="1" applyFont="1" applyFill="1" applyBorder="1" applyAlignment="1">
      <alignment horizontal="left" vertical="center" wrapText="1"/>
    </xf>
    <xf numFmtId="165" fontId="19" fillId="2" borderId="22" xfId="0" applyNumberFormat="1" applyFont="1" applyFill="1" applyBorder="1" applyAlignment="1">
      <alignment horizontal="center" vertical="center"/>
    </xf>
    <xf numFmtId="165" fontId="19" fillId="2" borderId="23" xfId="0" applyNumberFormat="1" applyFont="1" applyFill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10" fontId="19" fillId="2" borderId="0" xfId="0" applyNumberFormat="1" applyFont="1" applyFill="1" applyBorder="1" applyAlignment="1">
      <alignment horizontal="center"/>
    </xf>
    <xf numFmtId="169" fontId="19" fillId="2" borderId="0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166" fontId="10" fillId="2" borderId="8" xfId="0" applyNumberFormat="1" applyFont="1" applyFill="1" applyBorder="1" applyAlignment="1">
      <alignment horizontal="center" vertical="center" wrapText="1"/>
    </xf>
    <xf numFmtId="168" fontId="19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20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10" fontId="10" fillId="2" borderId="18" xfId="0" applyNumberFormat="1" applyFont="1" applyFill="1" applyBorder="1" applyAlignment="1">
      <alignment horizontal="center" vertical="center"/>
    </xf>
    <xf numFmtId="166" fontId="10" fillId="2" borderId="0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0" fontId="10" fillId="2" borderId="0" xfId="0" quotePrefix="1" applyNumberFormat="1" applyFont="1" applyFill="1" applyBorder="1" applyAlignment="1">
      <alignment horizontal="center" vertical="center"/>
    </xf>
    <xf numFmtId="165" fontId="10" fillId="2" borderId="20" xfId="0" applyNumberFormat="1" applyFont="1" applyFill="1" applyBorder="1" applyAlignment="1">
      <alignment horizontal="center" vertical="center"/>
    </xf>
    <xf numFmtId="10" fontId="10" fillId="2" borderId="20" xfId="0" quotePrefix="1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5" fillId="4" borderId="15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17" fillId="0" borderId="0" xfId="0" applyFont="1" applyAlignment="1"/>
    <xf numFmtId="0" fontId="23" fillId="0" borderId="0" xfId="0" applyFont="1" applyAlignment="1"/>
    <xf numFmtId="0" fontId="2" fillId="2" borderId="0" xfId="0" applyFont="1" applyFill="1" applyAlignment="1"/>
    <xf numFmtId="0" fontId="26" fillId="2" borderId="0" xfId="0" applyFont="1" applyFill="1" applyAlignment="1">
      <alignment horizontal="left" vertical="center"/>
    </xf>
  </cellXfs>
  <cellStyles count="12">
    <cellStyle name="Comma" xfId="2" builtinId="3"/>
    <cellStyle name="Comma 2" xfId="9"/>
    <cellStyle name="Comma 3" xfId="5"/>
    <cellStyle name="Hyperlink" xfId="11" builtinId="8"/>
    <cellStyle name="Normal" xfId="0" builtinId="0"/>
    <cellStyle name="Normal 2" xfId="8"/>
    <cellStyle name="Normal 3" xfId="7"/>
    <cellStyle name="Normal 4" xfId="4"/>
    <cellStyle name="Normal 5" xfId="3"/>
    <cellStyle name="Percent" xfId="1" builtinId="5"/>
    <cellStyle name="Percent 2" xfId="10"/>
    <cellStyle name="Percent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75" zoomScaleNormal="75" workbookViewId="0">
      <selection activeCell="F27" sqref="F27"/>
    </sheetView>
  </sheetViews>
  <sheetFormatPr defaultColWidth="10.75" defaultRowHeight="21" customHeight="1" x14ac:dyDescent="0.2"/>
  <cols>
    <col min="1" max="1" width="3.625" style="9" bestFit="1" customWidth="1"/>
    <col min="2" max="2" width="7.75" style="9" customWidth="1"/>
    <col min="3" max="3" width="9.375" style="9" customWidth="1"/>
    <col min="4" max="4" width="23.625" style="9" customWidth="1"/>
    <col min="5" max="5" width="3.625" style="9" bestFit="1" customWidth="1"/>
    <col min="6" max="6" width="26.75" style="9" customWidth="1"/>
    <col min="7" max="16384" width="10.75" style="9"/>
  </cols>
  <sheetData>
    <row r="1" spans="1:8" ht="21.95" customHeight="1" thickBot="1" x14ac:dyDescent="0.25">
      <c r="A1" s="217" t="s">
        <v>277</v>
      </c>
      <c r="B1" s="218"/>
      <c r="C1" s="218"/>
      <c r="D1" s="218"/>
      <c r="E1" s="218"/>
      <c r="F1" s="219"/>
    </row>
    <row r="2" spans="1:8" ht="21.95" customHeight="1" x14ac:dyDescent="0.2">
      <c r="A2" s="221" t="s">
        <v>252</v>
      </c>
      <c r="B2" s="221"/>
      <c r="C2" s="221"/>
      <c r="D2" s="221"/>
      <c r="E2" s="221"/>
      <c r="F2" s="221"/>
    </row>
    <row r="3" spans="1:8" s="12" customFormat="1" ht="21" customHeight="1" x14ac:dyDescent="0.3">
      <c r="A3" s="221" t="s">
        <v>93</v>
      </c>
      <c r="B3" s="221"/>
      <c r="C3" s="221"/>
      <c r="D3" s="221"/>
      <c r="E3" s="221"/>
      <c r="F3" s="221"/>
      <c r="H3" s="10"/>
    </row>
    <row r="4" spans="1:8" s="12" customFormat="1" ht="21" customHeight="1" x14ac:dyDescent="0.3">
      <c r="A4" s="220">
        <v>42075</v>
      </c>
      <c r="B4" s="220"/>
      <c r="C4" s="220"/>
      <c r="D4" s="220"/>
      <c r="E4" s="220"/>
      <c r="F4" s="220"/>
      <c r="G4" s="10"/>
      <c r="H4" s="10"/>
    </row>
    <row r="5" spans="1:8" s="12" customFormat="1" ht="21" customHeight="1" x14ac:dyDescent="0.3">
      <c r="A5" s="11">
        <v>1</v>
      </c>
      <c r="B5" s="10" t="s">
        <v>109</v>
      </c>
      <c r="C5" s="10"/>
      <c r="D5" s="10"/>
      <c r="E5" s="148">
        <v>25</v>
      </c>
      <c r="F5" s="151" t="s">
        <v>7</v>
      </c>
      <c r="G5" s="9"/>
      <c r="H5" s="9"/>
    </row>
    <row r="6" spans="1:8" s="12" customFormat="1" ht="21" customHeight="1" x14ac:dyDescent="0.3">
      <c r="A6" s="11">
        <v>2</v>
      </c>
      <c r="B6" s="150" t="s">
        <v>68</v>
      </c>
      <c r="C6" s="10"/>
      <c r="D6" s="10"/>
      <c r="E6" s="11">
        <v>26</v>
      </c>
      <c r="F6" s="152" t="s">
        <v>141</v>
      </c>
      <c r="G6" s="10"/>
      <c r="H6" s="10"/>
    </row>
    <row r="7" spans="1:8" s="12" customFormat="1" ht="21" customHeight="1" x14ac:dyDescent="0.3">
      <c r="A7" s="11">
        <v>3</v>
      </c>
      <c r="B7" s="151" t="s">
        <v>83</v>
      </c>
      <c r="C7" s="10"/>
      <c r="D7" s="10"/>
      <c r="E7" s="11">
        <v>27</v>
      </c>
      <c r="F7" s="152" t="s">
        <v>142</v>
      </c>
      <c r="G7" s="10"/>
      <c r="H7" s="10"/>
    </row>
    <row r="8" spans="1:8" s="12" customFormat="1" ht="21" customHeight="1" x14ac:dyDescent="0.3">
      <c r="A8" s="11">
        <v>4</v>
      </c>
      <c r="B8" s="151" t="s">
        <v>104</v>
      </c>
      <c r="C8" s="10"/>
      <c r="D8" s="10"/>
      <c r="E8" s="11">
        <v>28</v>
      </c>
      <c r="F8" s="152" t="s">
        <v>217</v>
      </c>
      <c r="G8" s="10"/>
      <c r="H8" s="10"/>
    </row>
    <row r="9" spans="1:8" s="12" customFormat="1" ht="21" customHeight="1" x14ac:dyDescent="0.3">
      <c r="A9" s="11">
        <v>5</v>
      </c>
      <c r="B9" s="151" t="s">
        <v>82</v>
      </c>
      <c r="C9" s="10"/>
      <c r="D9" s="10"/>
      <c r="E9" s="11">
        <v>29</v>
      </c>
      <c r="F9" s="151" t="s">
        <v>67</v>
      </c>
      <c r="G9" s="10"/>
      <c r="H9" s="10"/>
    </row>
    <row r="10" spans="1:8" s="12" customFormat="1" ht="21" customHeight="1" x14ac:dyDescent="0.3">
      <c r="A10" s="11">
        <v>6</v>
      </c>
      <c r="B10" s="151" t="s">
        <v>116</v>
      </c>
      <c r="C10" s="10"/>
      <c r="D10" s="10"/>
      <c r="E10" s="11">
        <v>30</v>
      </c>
      <c r="F10" s="151" t="s">
        <v>101</v>
      </c>
      <c r="G10" s="10"/>
      <c r="H10" s="10"/>
    </row>
    <row r="11" spans="1:8" s="12" customFormat="1" ht="21" customHeight="1" x14ac:dyDescent="0.3">
      <c r="A11" s="11">
        <v>7</v>
      </c>
      <c r="B11" s="151" t="s">
        <v>95</v>
      </c>
      <c r="C11" s="10"/>
      <c r="D11" s="10"/>
      <c r="E11" s="11">
        <v>31</v>
      </c>
      <c r="F11" s="151" t="s">
        <v>13</v>
      </c>
      <c r="G11" s="10"/>
      <c r="H11" s="10"/>
    </row>
    <row r="12" spans="1:8" ht="21" customHeight="1" x14ac:dyDescent="0.3">
      <c r="A12" s="11">
        <v>8</v>
      </c>
      <c r="B12" s="151" t="s">
        <v>51</v>
      </c>
      <c r="C12" s="10"/>
      <c r="D12" s="10"/>
      <c r="E12" s="11">
        <v>32</v>
      </c>
      <c r="F12" s="151" t="s">
        <v>111</v>
      </c>
      <c r="G12" s="10"/>
      <c r="H12" s="8"/>
    </row>
    <row r="13" spans="1:8" ht="21" customHeight="1" x14ac:dyDescent="0.3">
      <c r="A13" s="11">
        <v>9</v>
      </c>
      <c r="B13" s="151" t="s">
        <v>38</v>
      </c>
      <c r="C13" s="10"/>
      <c r="D13" s="10"/>
      <c r="E13" s="11">
        <v>33</v>
      </c>
      <c r="F13" s="151" t="s">
        <v>102</v>
      </c>
      <c r="G13" s="10"/>
      <c r="H13" s="8"/>
    </row>
    <row r="14" spans="1:8" ht="21" customHeight="1" x14ac:dyDescent="0.3">
      <c r="A14" s="11">
        <v>10</v>
      </c>
      <c r="B14" s="151" t="s">
        <v>94</v>
      </c>
      <c r="C14" s="10"/>
      <c r="D14" s="10"/>
      <c r="E14" s="11">
        <v>34</v>
      </c>
      <c r="F14" s="151" t="s">
        <v>65</v>
      </c>
      <c r="G14" s="10"/>
      <c r="H14" s="8"/>
    </row>
    <row r="15" spans="1:8" ht="21" customHeight="1" x14ac:dyDescent="0.3">
      <c r="A15" s="11">
        <v>11</v>
      </c>
      <c r="B15" s="151" t="s">
        <v>108</v>
      </c>
      <c r="C15" s="10"/>
      <c r="D15" s="10"/>
      <c r="E15" s="11">
        <v>35</v>
      </c>
      <c r="F15" s="151" t="s">
        <v>131</v>
      </c>
      <c r="G15" s="10"/>
      <c r="H15" s="8"/>
    </row>
    <row r="16" spans="1:8" ht="21" customHeight="1" x14ac:dyDescent="0.3">
      <c r="A16" s="11">
        <v>12</v>
      </c>
      <c r="B16" s="151" t="s">
        <v>103</v>
      </c>
      <c r="C16" s="10"/>
      <c r="D16" s="10"/>
      <c r="E16" s="11">
        <v>36</v>
      </c>
      <c r="F16" s="151" t="s">
        <v>12</v>
      </c>
      <c r="G16" s="10"/>
      <c r="H16" s="8"/>
    </row>
    <row r="17" spans="1:8" ht="21" customHeight="1" x14ac:dyDescent="0.3">
      <c r="A17" s="11">
        <v>13</v>
      </c>
      <c r="B17" s="151" t="s">
        <v>115</v>
      </c>
      <c r="C17" s="10"/>
      <c r="D17" s="10"/>
      <c r="E17" s="11">
        <v>37</v>
      </c>
      <c r="F17" s="151" t="s">
        <v>177</v>
      </c>
      <c r="G17" s="10"/>
      <c r="H17" s="8"/>
    </row>
    <row r="18" spans="1:8" ht="21" customHeight="1" x14ac:dyDescent="0.3">
      <c r="A18" s="11">
        <v>14</v>
      </c>
      <c r="B18" s="151" t="s">
        <v>114</v>
      </c>
      <c r="C18" s="10"/>
      <c r="D18" s="10"/>
      <c r="E18" s="11">
        <v>38</v>
      </c>
      <c r="F18" s="151" t="s">
        <v>179</v>
      </c>
      <c r="G18" s="10"/>
      <c r="H18" s="8"/>
    </row>
    <row r="19" spans="1:8" ht="21" customHeight="1" x14ac:dyDescent="0.3">
      <c r="A19" s="11">
        <v>15</v>
      </c>
      <c r="B19" s="151" t="s">
        <v>62</v>
      </c>
      <c r="C19" s="10"/>
      <c r="D19" s="10"/>
      <c r="E19" s="11">
        <v>39</v>
      </c>
      <c r="F19" s="151" t="s">
        <v>42</v>
      </c>
      <c r="G19" s="10"/>
      <c r="H19" s="13"/>
    </row>
    <row r="20" spans="1:8" ht="21" customHeight="1" x14ac:dyDescent="0.3">
      <c r="A20" s="11">
        <v>16</v>
      </c>
      <c r="B20" s="151" t="s">
        <v>64</v>
      </c>
      <c r="C20" s="10"/>
      <c r="D20" s="10"/>
      <c r="E20" s="11">
        <v>40</v>
      </c>
      <c r="F20" s="151" t="s">
        <v>43</v>
      </c>
      <c r="G20" s="10"/>
      <c r="H20" s="8"/>
    </row>
    <row r="21" spans="1:8" ht="21" customHeight="1" x14ac:dyDescent="0.3">
      <c r="A21" s="11">
        <v>17</v>
      </c>
      <c r="B21" s="151" t="s">
        <v>10</v>
      </c>
      <c r="C21" s="10"/>
      <c r="D21" s="10"/>
      <c r="E21" s="11">
        <v>41</v>
      </c>
      <c r="F21" s="153" t="s">
        <v>132</v>
      </c>
    </row>
    <row r="22" spans="1:8" ht="21" customHeight="1" x14ac:dyDescent="0.3">
      <c r="A22" s="11">
        <v>18</v>
      </c>
      <c r="B22" s="152" t="s">
        <v>16</v>
      </c>
      <c r="C22" s="10"/>
      <c r="D22" s="10"/>
      <c r="E22" s="11">
        <v>42</v>
      </c>
      <c r="F22" s="153" t="s">
        <v>185</v>
      </c>
      <c r="G22" s="13"/>
      <c r="H22" s="13"/>
    </row>
    <row r="23" spans="1:8" ht="21" customHeight="1" x14ac:dyDescent="0.3">
      <c r="A23" s="11">
        <v>19</v>
      </c>
      <c r="B23" s="151" t="s">
        <v>39</v>
      </c>
      <c r="C23" s="10"/>
      <c r="D23" s="149"/>
      <c r="E23" s="11">
        <v>43</v>
      </c>
      <c r="F23" s="151" t="s">
        <v>44</v>
      </c>
      <c r="G23" s="13"/>
    </row>
    <row r="24" spans="1:8" ht="21" customHeight="1" x14ac:dyDescent="0.3">
      <c r="A24" s="11">
        <v>20</v>
      </c>
      <c r="B24" s="151" t="s">
        <v>271</v>
      </c>
      <c r="C24" s="12"/>
      <c r="D24" s="10"/>
      <c r="E24" s="11">
        <v>44</v>
      </c>
      <c r="F24" s="151" t="s">
        <v>219</v>
      </c>
    </row>
    <row r="25" spans="1:8" ht="21" customHeight="1" x14ac:dyDescent="0.3">
      <c r="A25" s="11">
        <v>21</v>
      </c>
      <c r="B25" s="151" t="s">
        <v>106</v>
      </c>
      <c r="C25" s="12"/>
      <c r="D25" s="12"/>
      <c r="E25" s="11">
        <v>45</v>
      </c>
      <c r="F25" s="151" t="s">
        <v>14</v>
      </c>
    </row>
    <row r="26" spans="1:8" ht="21" customHeight="1" x14ac:dyDescent="0.3">
      <c r="A26" s="11">
        <v>22</v>
      </c>
      <c r="B26" s="154" t="s">
        <v>107</v>
      </c>
      <c r="C26" s="158"/>
      <c r="D26" s="158"/>
      <c r="E26" s="155">
        <v>46</v>
      </c>
      <c r="F26" s="154" t="s">
        <v>15</v>
      </c>
    </row>
    <row r="27" spans="1:8" ht="21" customHeight="1" x14ac:dyDescent="0.3">
      <c r="A27" s="11">
        <v>23</v>
      </c>
      <c r="B27" s="154" t="s">
        <v>130</v>
      </c>
      <c r="C27" s="158"/>
      <c r="D27" s="158"/>
      <c r="E27" s="155">
        <v>47</v>
      </c>
      <c r="F27" s="150" t="s">
        <v>270</v>
      </c>
    </row>
    <row r="28" spans="1:8" ht="21" customHeight="1" x14ac:dyDescent="0.3">
      <c r="A28" s="11">
        <v>24</v>
      </c>
      <c r="B28" s="154" t="s">
        <v>33</v>
      </c>
      <c r="C28" s="158"/>
      <c r="D28" s="158"/>
      <c r="E28" s="155">
        <v>48</v>
      </c>
      <c r="F28" s="150" t="s">
        <v>150</v>
      </c>
    </row>
    <row r="29" spans="1:8" ht="21" customHeight="1" x14ac:dyDescent="0.3">
      <c r="B29" s="104"/>
      <c r="C29" s="159"/>
      <c r="D29" s="159"/>
    </row>
    <row r="30" spans="1:8" ht="21" customHeight="1" x14ac:dyDescent="0.3">
      <c r="A30" s="215" t="s">
        <v>8</v>
      </c>
      <c r="B30" s="216"/>
      <c r="C30" s="216"/>
      <c r="D30" s="216"/>
      <c r="E30" s="216"/>
      <c r="F30" s="216"/>
    </row>
    <row r="31" spans="1:8" ht="21" customHeight="1" x14ac:dyDescent="0.2">
      <c r="D31" s="104"/>
      <c r="E31" s="104"/>
      <c r="F31" s="104"/>
    </row>
  </sheetData>
  <mergeCells count="5">
    <mergeCell ref="A30:F30"/>
    <mergeCell ref="A1:F1"/>
    <mergeCell ref="A4:F4"/>
    <mergeCell ref="A3:F3"/>
    <mergeCell ref="A2:F2"/>
  </mergeCells>
  <phoneticPr fontId="4"/>
  <hyperlinks>
    <hyperlink ref="B6" location="'Countywide AV'!A1" display="Countywide Assessed Value"/>
    <hyperlink ref="B7" location="'Unincorporated AV'!A1" display="Unincorporated Assessed Value"/>
    <hyperlink ref="B8" location="'Countywide NC'!A1" display="Countywide New Construction"/>
    <hyperlink ref="B9" location="'Unincorporated NC'!A1" display="Unincorporated New Construction"/>
    <hyperlink ref="B10" location="'Sales and Use Taxbase'!A1" display="Sales and Use Taxbase"/>
    <hyperlink ref="B11" location="'Local Sales Tax'!A1" display="Local and Option Sales Tax"/>
    <hyperlink ref="B12" location="'Transit Sales Tax'!A1" display="Metro Transit Sales Tax"/>
    <hyperlink ref="B13" location="'Mental Health Sales Tax'!A1" display="Mental Health Sales Tax"/>
    <hyperlink ref="B14" location="'CJ Sales Tax'!A1" display="Criminal Justice Sales Tax"/>
    <hyperlink ref="B15" location="'Hotel Sales Tax'!A1" display="Hotel Sales Tax"/>
    <hyperlink ref="B16" location="'Rental Car Sales Tax'!A1" display="Rental Car Sales Tax"/>
    <hyperlink ref="B17" location="REET!A1" display="Real Estate Excise Tax (REET 1)"/>
    <hyperlink ref="B18" location="'Investment Pool Nom'!A1" display="Investment Pool Nominal Rate of Return"/>
    <hyperlink ref="B19" location="'Investment Pool Real'!A1" display="Investment Pool Real Rate of Return"/>
    <hyperlink ref="B20" location="'CPI-U'!A1" display="National CPI-U"/>
    <hyperlink ref="B21" location="'CPI-W'!A1" display="National CPI-W"/>
    <hyperlink ref="B22" location="'Seattle CPI-U'!A1" display="Seattle CPI-U"/>
    <hyperlink ref="B23" location="'Seattle CPI-W'!A1" display="Seattle CPI-W"/>
    <hyperlink ref="B24" location="'COLA(new)'!A1" display="COLA Comparison"/>
    <hyperlink ref="B25" location="'Pharmaceuticals PPI'!A1" display="Pharmaceuticals PPI"/>
    <hyperlink ref="B26" location="'Transportation CPI'!A1" display="Transportation CPI"/>
    <hyperlink ref="B27" location="'Retail Gas'!A1" display="Retail Gas Prices"/>
    <hyperlink ref="B28" location="'Diesel and Gas'!A1" display="Diesel &amp; Gas Wholesale"/>
    <hyperlink ref="F6" location="Gambling!A1" display="Gambling Tax"/>
    <hyperlink ref="F7" location="'E911'!A1" display="E-911 Tax"/>
    <hyperlink ref="F8" location="Delinquencies!A1" display="P&amp;I on Property Taxes"/>
    <hyperlink ref="F9" location="CX!A1" display="Current Expense"/>
    <hyperlink ref="F10" location="'DD-MH'!A1" display="DD/MH"/>
    <hyperlink ref="F11" location="Veterans!A1" display="Veteran's Aid"/>
    <hyperlink ref="F12" location="ICRI!A1" display="Inter-County River"/>
    <hyperlink ref="F13" location="AFIS!A1" display="AFIS"/>
    <hyperlink ref="F14" location="Parks!A1" display="Parks"/>
    <hyperlink ref="F15" location="YSC!A1" display="Children &amp; Family Center"/>
    <hyperlink ref="F16" location="Veterans_Lid!A1" display="Vets &amp; Human Services"/>
    <hyperlink ref="F17" location="PSERN!A1" display="PSERN"/>
    <hyperlink ref="F18" location="BSFK!A1" display="BSFK"/>
    <hyperlink ref="F19" location="EMS!A1" display="EMS"/>
    <hyperlink ref="F20" location="CF!A1" display="Conservation Futures"/>
    <hyperlink ref="F21" location="Roads!A1" display="UAL/Roads"/>
    <hyperlink ref="F22" location="Roads2!A1" display="Roads addendum"/>
    <hyperlink ref="F23" location="Flood!A1" display="Flood"/>
    <hyperlink ref="F24" location="'Marine(Base)'!A1" display="Marine (Base)"/>
    <hyperlink ref="F25" location="Transit!A1" display="Transit"/>
    <hyperlink ref="F26" location="UTGO!A1" display="UTGO"/>
    <hyperlink ref="F5" location="Docs!A1" display="Recorded Documents"/>
    <hyperlink ref="F28" location="Appendix!A1" display="Appendix"/>
    <hyperlink ref="F27" location="'KC I+P Index'!Print_Area" display="KC I+P Index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Headings!E10</f>
        <v>March 2019 Criminal Justice Sales Tax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  <c r="E4" s="36" t="str">
        <f>Headings!F50</f>
        <v>$ Change from August 2018 Forecast</v>
      </c>
    </row>
    <row r="5" spans="1:5" s="54" customFormat="1" ht="18" customHeight="1" x14ac:dyDescent="0.25">
      <c r="A5" s="39">
        <v>2010</v>
      </c>
      <c r="B5" s="40">
        <v>10916264.423007984</v>
      </c>
      <c r="C5" s="82" t="s">
        <v>87</v>
      </c>
      <c r="D5" s="52">
        <v>0</v>
      </c>
      <c r="E5" s="43">
        <v>0</v>
      </c>
    </row>
    <row r="6" spans="1:5" s="54" customFormat="1" ht="18" customHeight="1" x14ac:dyDescent="0.25">
      <c r="A6" s="44">
        <v>2011</v>
      </c>
      <c r="B6" s="45">
        <v>10722120.54531939</v>
      </c>
      <c r="C6" s="46">
        <v>-1.7784827315047602E-2</v>
      </c>
      <c r="D6" s="47">
        <v>0</v>
      </c>
      <c r="E6" s="48">
        <v>0</v>
      </c>
    </row>
    <row r="7" spans="1:5" s="54" customFormat="1" ht="18" customHeight="1" x14ac:dyDescent="0.25">
      <c r="A7" s="44">
        <v>2012</v>
      </c>
      <c r="B7" s="45">
        <v>10262902.461595936</v>
      </c>
      <c r="C7" s="46">
        <v>-4.2829035710097441E-2</v>
      </c>
      <c r="D7" s="47">
        <v>0</v>
      </c>
      <c r="E7" s="48">
        <v>0</v>
      </c>
    </row>
    <row r="8" spans="1:5" s="54" customFormat="1" ht="18" customHeight="1" x14ac:dyDescent="0.25">
      <c r="A8" s="44">
        <v>2013</v>
      </c>
      <c r="B8" s="45">
        <v>10758498.677836288</v>
      </c>
      <c r="C8" s="47">
        <v>4.8290063955580553E-2</v>
      </c>
      <c r="D8" s="47">
        <v>0</v>
      </c>
      <c r="E8" s="48">
        <v>0</v>
      </c>
    </row>
    <row r="9" spans="1:5" s="54" customFormat="1" ht="18" customHeight="1" x14ac:dyDescent="0.25">
      <c r="A9" s="44">
        <v>2014</v>
      </c>
      <c r="B9" s="45">
        <v>11528619.639012897</v>
      </c>
      <c r="C9" s="46">
        <v>7.1582567813401887E-2</v>
      </c>
      <c r="D9" s="47">
        <v>0</v>
      </c>
      <c r="E9" s="48">
        <v>0</v>
      </c>
    </row>
    <row r="10" spans="1:5" s="54" customFormat="1" ht="18" customHeight="1" x14ac:dyDescent="0.25">
      <c r="A10" s="44">
        <v>2015</v>
      </c>
      <c r="B10" s="45">
        <v>12564407.029012896</v>
      </c>
      <c r="C10" s="46">
        <v>8.9844874966200639E-2</v>
      </c>
      <c r="D10" s="47">
        <v>0</v>
      </c>
      <c r="E10" s="48">
        <v>0</v>
      </c>
    </row>
    <row r="11" spans="1:5" s="54" customFormat="1" ht="18" customHeight="1" x14ac:dyDescent="0.25">
      <c r="A11" s="44">
        <v>2016</v>
      </c>
      <c r="B11" s="45">
        <v>13243627.939012896</v>
      </c>
      <c r="C11" s="46">
        <v>5.4059129764865821E-2</v>
      </c>
      <c r="D11" s="47">
        <v>0</v>
      </c>
      <c r="E11" s="48">
        <v>0</v>
      </c>
    </row>
    <row r="12" spans="1:5" s="54" customFormat="1" ht="18" customHeight="1" x14ac:dyDescent="0.25">
      <c r="A12" s="44">
        <v>2017</v>
      </c>
      <c r="B12" s="45">
        <v>13671507.870000001</v>
      </c>
      <c r="C12" s="46">
        <v>3.2308362403224988E-2</v>
      </c>
      <c r="D12" s="47">
        <v>5.7711206628494605E-3</v>
      </c>
      <c r="E12" s="48">
        <v>78447.193342424929</v>
      </c>
    </row>
    <row r="13" spans="1:5" s="54" customFormat="1" ht="18" customHeight="1" thickBot="1" x14ac:dyDescent="0.3">
      <c r="A13" s="49">
        <v>2018</v>
      </c>
      <c r="B13" s="50">
        <v>14808960.291369811</v>
      </c>
      <c r="C13" s="51">
        <v>8.3198754093962934E-2</v>
      </c>
      <c r="D13" s="56">
        <v>2.691867281043403E-2</v>
      </c>
      <c r="E13" s="85">
        <v>388188.04964868166</v>
      </c>
    </row>
    <row r="14" spans="1:5" s="54" customFormat="1" ht="18" customHeight="1" thickTop="1" x14ac:dyDescent="0.25">
      <c r="A14" s="44">
        <v>2019</v>
      </c>
      <c r="B14" s="45">
        <v>15084863.116888484</v>
      </c>
      <c r="C14" s="46">
        <v>1.8630803249534145E-2</v>
      </c>
      <c r="D14" s="47">
        <v>1.6812445769474715E-2</v>
      </c>
      <c r="E14" s="48">
        <v>249420.08149862476</v>
      </c>
    </row>
    <row r="15" spans="1:5" s="54" customFormat="1" ht="18" customHeight="1" x14ac:dyDescent="0.25">
      <c r="A15" s="44">
        <v>2020</v>
      </c>
      <c r="B15" s="45">
        <v>15372091.207914852</v>
      </c>
      <c r="C15" s="46">
        <v>1.9040815206655459E-2</v>
      </c>
      <c r="D15" s="47">
        <v>1.7284819958583775E-2</v>
      </c>
      <c r="E15" s="48">
        <v>261189.22026827559</v>
      </c>
    </row>
    <row r="16" spans="1:5" s="54" customFormat="1" ht="18" customHeight="1" x14ac:dyDescent="0.25">
      <c r="A16" s="44">
        <v>2021</v>
      </c>
      <c r="B16" s="45">
        <v>15942470.663025441</v>
      </c>
      <c r="C16" s="46">
        <v>3.7104870599317552E-2</v>
      </c>
      <c r="D16" s="47">
        <v>4.6822949092200306E-2</v>
      </c>
      <c r="E16" s="48">
        <v>713084.76080513559</v>
      </c>
    </row>
    <row r="17" spans="1:5" s="54" customFormat="1" ht="18" customHeight="1" x14ac:dyDescent="0.25">
      <c r="A17" s="44">
        <v>2022</v>
      </c>
      <c r="B17" s="45">
        <v>16058030.801682131</v>
      </c>
      <c r="C17" s="46">
        <v>7.2485715106067605E-3</v>
      </c>
      <c r="D17" s="47">
        <v>2.4893926928045707E-2</v>
      </c>
      <c r="E17" s="48">
        <v>390037.87112248875</v>
      </c>
    </row>
    <row r="18" spans="1:5" s="54" customFormat="1" ht="18" customHeight="1" x14ac:dyDescent="0.25">
      <c r="A18" s="44">
        <v>2023</v>
      </c>
      <c r="B18" s="45">
        <v>16511634.567520186</v>
      </c>
      <c r="C18" s="46">
        <v>2.824778277237705E-2</v>
      </c>
      <c r="D18" s="47">
        <v>8.3821120838754037E-2</v>
      </c>
      <c r="E18" s="48">
        <v>1276985.3712191731</v>
      </c>
    </row>
    <row r="19" spans="1:5" s="54" customFormat="1" ht="18" customHeight="1" x14ac:dyDescent="0.25">
      <c r="A19" s="44">
        <v>2024</v>
      </c>
      <c r="B19" s="45">
        <v>17252594.556012809</v>
      </c>
      <c r="C19" s="46">
        <v>4.4875023454683083E-2</v>
      </c>
      <c r="D19" s="47">
        <v>0.11803742924830152</v>
      </c>
      <c r="E19" s="48">
        <v>1821452.3556909692</v>
      </c>
    </row>
    <row r="20" spans="1:5" s="54" customFormat="1" ht="18" customHeight="1" x14ac:dyDescent="0.25">
      <c r="A20" s="44">
        <v>2025</v>
      </c>
      <c r="B20" s="45">
        <v>16816162.459486503</v>
      </c>
      <c r="C20" s="46">
        <v>-2.5296606554415457E-2</v>
      </c>
      <c r="D20" s="47">
        <v>3.994802111120932E-2</v>
      </c>
      <c r="E20" s="48">
        <v>645967.2976955995</v>
      </c>
    </row>
    <row r="21" spans="1:5" s="54" customFormat="1" ht="18" customHeight="1" x14ac:dyDescent="0.25">
      <c r="A21" s="44">
        <v>2026</v>
      </c>
      <c r="B21" s="45">
        <v>16965088.216446653</v>
      </c>
      <c r="C21" s="46">
        <v>8.8561083611640168E-3</v>
      </c>
      <c r="D21" s="47">
        <v>1.3032797350665426E-2</v>
      </c>
      <c r="E21" s="48">
        <v>218258.04390474781</v>
      </c>
    </row>
    <row r="22" spans="1:5" s="54" customFormat="1" ht="18" customHeight="1" x14ac:dyDescent="0.25">
      <c r="A22" s="44">
        <v>2027</v>
      </c>
      <c r="B22" s="45">
        <v>17639203.277891152</v>
      </c>
      <c r="C22" s="46">
        <v>3.9735429185153492E-2</v>
      </c>
      <c r="D22" s="47">
        <v>1.6984504151531965E-2</v>
      </c>
      <c r="E22" s="48">
        <v>294589.66196639091</v>
      </c>
    </row>
    <row r="23" spans="1:5" s="54" customFormat="1" ht="18" customHeight="1" x14ac:dyDescent="0.25">
      <c r="A23" s="44">
        <v>2028</v>
      </c>
      <c r="B23" s="45">
        <v>18295757.399335001</v>
      </c>
      <c r="C23" s="46">
        <v>3.7221302521456279E-2</v>
      </c>
      <c r="D23" s="83" t="s">
        <v>229</v>
      </c>
      <c r="E23" s="84" t="s">
        <v>229</v>
      </c>
    </row>
    <row r="24" spans="1:5" ht="18" customHeight="1" x14ac:dyDescent="0.3">
      <c r="A24" s="25" t="s">
        <v>4</v>
      </c>
      <c r="B24" s="3"/>
      <c r="C24" s="3"/>
    </row>
    <row r="25" spans="1:5" s="29" customFormat="1" ht="21.75" customHeight="1" x14ac:dyDescent="0.25">
      <c r="A25" s="55" t="s">
        <v>160</v>
      </c>
      <c r="B25" s="30"/>
      <c r="C25" s="30"/>
    </row>
    <row r="26" spans="1:5" ht="21.75" customHeight="1" x14ac:dyDescent="0.3">
      <c r="A26" s="79" t="s">
        <v>170</v>
      </c>
      <c r="B26" s="3"/>
      <c r="C26" s="3"/>
    </row>
    <row r="27" spans="1:5" ht="21.75" customHeight="1" x14ac:dyDescent="0.3">
      <c r="A27" s="137" t="s">
        <v>241</v>
      </c>
      <c r="B27" s="3"/>
      <c r="C27" s="3"/>
    </row>
    <row r="28" spans="1:5" ht="21.75" customHeight="1" x14ac:dyDescent="0.3">
      <c r="A28" s="137" t="s">
        <v>250</v>
      </c>
    </row>
    <row r="29" spans="1:5" ht="21.75" customHeight="1" x14ac:dyDescent="0.3">
      <c r="A29" s="137" t="s">
        <v>266</v>
      </c>
    </row>
    <row r="30" spans="1:5" ht="21.75" customHeight="1" x14ac:dyDescent="0.3">
      <c r="A30" s="215" t="str">
        <f>Headings!F10</f>
        <v>Page 10</v>
      </c>
      <c r="B30" s="216"/>
      <c r="C30" s="216"/>
      <c r="D30" s="216"/>
      <c r="E30" s="223"/>
    </row>
    <row r="32" spans="1:5" ht="21.75" customHeight="1" x14ac:dyDescent="0.3">
      <c r="A32" s="13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Headings!E11</f>
        <v>March 2019 Hotel Sales Tax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  <c r="E4" s="36" t="str">
        <f>Headings!F50</f>
        <v>$ Change from August 2018 Forecast</v>
      </c>
    </row>
    <row r="5" spans="1:5" s="54" customFormat="1" ht="18" customHeight="1" x14ac:dyDescent="0.25">
      <c r="A5" s="39">
        <v>2010</v>
      </c>
      <c r="B5" s="40">
        <v>18044615.07</v>
      </c>
      <c r="C5" s="82" t="s">
        <v>87</v>
      </c>
      <c r="D5" s="52">
        <v>0</v>
      </c>
      <c r="E5" s="43">
        <v>0</v>
      </c>
    </row>
    <row r="6" spans="1:5" s="54" customFormat="1" ht="18" customHeight="1" x14ac:dyDescent="0.25">
      <c r="A6" s="44">
        <v>2011</v>
      </c>
      <c r="B6" s="45">
        <v>19914695.420000002</v>
      </c>
      <c r="C6" s="46">
        <v>0.10363647784923358</v>
      </c>
      <c r="D6" s="47">
        <v>0</v>
      </c>
      <c r="E6" s="48">
        <v>0</v>
      </c>
    </row>
    <row r="7" spans="1:5" s="54" customFormat="1" ht="18" customHeight="1" x14ac:dyDescent="0.25">
      <c r="A7" s="44">
        <v>2012</v>
      </c>
      <c r="B7" s="45">
        <v>21267812.480999999</v>
      </c>
      <c r="C7" s="46">
        <v>6.7945656835960655E-2</v>
      </c>
      <c r="D7" s="47">
        <v>0</v>
      </c>
      <c r="E7" s="48">
        <v>0</v>
      </c>
    </row>
    <row r="8" spans="1:5" s="54" customFormat="1" ht="18" customHeight="1" x14ac:dyDescent="0.25">
      <c r="A8" s="44">
        <v>2013</v>
      </c>
      <c r="B8" s="45">
        <v>20243998</v>
      </c>
      <c r="C8" s="47">
        <v>-4.8139153094124865E-2</v>
      </c>
      <c r="D8" s="47">
        <v>0</v>
      </c>
      <c r="E8" s="48">
        <v>0</v>
      </c>
    </row>
    <row r="9" spans="1:5" s="54" customFormat="1" ht="18" customHeight="1" x14ac:dyDescent="0.25">
      <c r="A9" s="44">
        <v>2014</v>
      </c>
      <c r="B9" s="45">
        <v>23237103.519999899</v>
      </c>
      <c r="C9" s="46">
        <v>0.14785150245519185</v>
      </c>
      <c r="D9" s="47">
        <v>0</v>
      </c>
      <c r="E9" s="48">
        <v>0</v>
      </c>
    </row>
    <row r="10" spans="1:5" s="54" customFormat="1" ht="18" customHeight="1" x14ac:dyDescent="0.25">
      <c r="A10" s="44">
        <v>2015</v>
      </c>
      <c r="B10" s="45">
        <v>26115934.079999898</v>
      </c>
      <c r="C10" s="46">
        <v>0.12388938911952696</v>
      </c>
      <c r="D10" s="47">
        <v>0</v>
      </c>
      <c r="E10" s="48">
        <v>0</v>
      </c>
    </row>
    <row r="11" spans="1:5" s="54" customFormat="1" ht="18" customHeight="1" x14ac:dyDescent="0.25">
      <c r="A11" s="44">
        <v>2016</v>
      </c>
      <c r="B11" s="45">
        <v>28699357.100000001</v>
      </c>
      <c r="C11" s="46">
        <v>9.8921333316526416E-2</v>
      </c>
      <c r="D11" s="47">
        <v>0</v>
      </c>
      <c r="E11" s="48">
        <v>0</v>
      </c>
    </row>
    <row r="12" spans="1:5" s="54" customFormat="1" ht="18" customHeight="1" x14ac:dyDescent="0.25">
      <c r="A12" s="44">
        <v>2017</v>
      </c>
      <c r="B12" s="45">
        <v>31591980.010000002</v>
      </c>
      <c r="C12" s="46">
        <v>0.10079051248154958</v>
      </c>
      <c r="D12" s="47">
        <v>0</v>
      </c>
      <c r="E12" s="48">
        <v>0</v>
      </c>
    </row>
    <row r="13" spans="1:5" s="54" customFormat="1" ht="18" customHeight="1" thickBot="1" x14ac:dyDescent="0.3">
      <c r="A13" s="49">
        <v>2018</v>
      </c>
      <c r="B13" s="50">
        <v>34413847.560000002</v>
      </c>
      <c r="C13" s="51">
        <v>8.9322275751845259E-2</v>
      </c>
      <c r="D13" s="56">
        <v>1.1636743365627034E-2</v>
      </c>
      <c r="E13" s="85">
        <v>395858.60725779831</v>
      </c>
    </row>
    <row r="14" spans="1:5" s="54" customFormat="1" ht="18" customHeight="1" thickTop="1" x14ac:dyDescent="0.25">
      <c r="A14" s="44">
        <v>2019</v>
      </c>
      <c r="B14" s="45">
        <v>36545233.163505502</v>
      </c>
      <c r="C14" s="46">
        <v>6.1933952598280717E-2</v>
      </c>
      <c r="D14" s="47">
        <v>2.2077548069201702E-2</v>
      </c>
      <c r="E14" s="48">
        <v>789401.10111179948</v>
      </c>
    </row>
    <row r="15" spans="1:5" s="54" customFormat="1" ht="18" customHeight="1" x14ac:dyDescent="0.25">
      <c r="A15" s="44">
        <v>2020</v>
      </c>
      <c r="B15" s="45">
        <v>38010142.180392496</v>
      </c>
      <c r="C15" s="46">
        <v>4.0084817911351323E-2</v>
      </c>
      <c r="D15" s="47">
        <v>1.0184602891213146E-2</v>
      </c>
      <c r="E15" s="48">
        <v>383215.30820989609</v>
      </c>
    </row>
    <row r="16" spans="1:5" s="54" customFormat="1" ht="18" customHeight="1" x14ac:dyDescent="0.25">
      <c r="A16" s="44">
        <v>2021</v>
      </c>
      <c r="B16" s="45">
        <v>39612205.702940203</v>
      </c>
      <c r="C16" s="46">
        <v>4.2148317018769976E-2</v>
      </c>
      <c r="D16" s="47">
        <v>2.4301014552877698E-2</v>
      </c>
      <c r="E16" s="48">
        <v>939779.19926100224</v>
      </c>
    </row>
    <row r="17" spans="1:5" s="54" customFormat="1" ht="18" customHeight="1" x14ac:dyDescent="0.25">
      <c r="A17" s="44">
        <v>2022</v>
      </c>
      <c r="B17" s="45">
        <v>41207824.293392196</v>
      </c>
      <c r="C17" s="46">
        <v>4.0280983149937555E-2</v>
      </c>
      <c r="D17" s="47">
        <v>2.6694392320117943E-2</v>
      </c>
      <c r="E17" s="48">
        <v>1071417.0025419965</v>
      </c>
    </row>
    <row r="18" spans="1:5" s="54" customFormat="1" ht="18" customHeight="1" x14ac:dyDescent="0.25">
      <c r="A18" s="44">
        <v>2023</v>
      </c>
      <c r="B18" s="45">
        <v>42804541.675766997</v>
      </c>
      <c r="C18" s="46">
        <v>3.8747917652882213E-2</v>
      </c>
      <c r="D18" s="47">
        <v>4.1807669563487915E-2</v>
      </c>
      <c r="E18" s="48">
        <v>1717743.2903203964</v>
      </c>
    </row>
    <row r="19" spans="1:5" s="54" customFormat="1" ht="18" customHeight="1" x14ac:dyDescent="0.25">
      <c r="A19" s="44">
        <v>2024</v>
      </c>
      <c r="B19" s="45">
        <v>44534568.186903104</v>
      </c>
      <c r="C19" s="46">
        <v>4.0416891371962249E-2</v>
      </c>
      <c r="D19" s="47">
        <v>5.2683876967319909E-2</v>
      </c>
      <c r="E19" s="48">
        <v>2228830.2903534994</v>
      </c>
    </row>
    <row r="20" spans="1:5" s="54" customFormat="1" ht="18" customHeight="1" x14ac:dyDescent="0.25">
      <c r="A20" s="44">
        <v>2025</v>
      </c>
      <c r="B20" s="45">
        <v>46062293.598875895</v>
      </c>
      <c r="C20" s="46">
        <v>3.4304260132515862E-2</v>
      </c>
      <c r="D20" s="47">
        <v>6.334431393023543E-2</v>
      </c>
      <c r="E20" s="48">
        <v>2743969.5194206908</v>
      </c>
    </row>
    <row r="21" spans="1:5" s="54" customFormat="1" ht="18" customHeight="1" x14ac:dyDescent="0.25">
      <c r="A21" s="44">
        <v>2026</v>
      </c>
      <c r="B21" s="45">
        <v>47775103.435009502</v>
      </c>
      <c r="C21" s="46">
        <v>3.7184640674849279E-2</v>
      </c>
      <c r="D21" s="47">
        <v>5.4252548831871472E-2</v>
      </c>
      <c r="E21" s="48">
        <v>2458539.1184754074</v>
      </c>
    </row>
    <row r="22" spans="1:5" s="54" customFormat="1" ht="18" customHeight="1" x14ac:dyDescent="0.25">
      <c r="A22" s="44">
        <v>2027</v>
      </c>
      <c r="B22" s="45">
        <v>49845716.111120403</v>
      </c>
      <c r="C22" s="46">
        <v>4.3340830835199462E-2</v>
      </c>
      <c r="D22" s="47">
        <v>6.5059721624624034E-2</v>
      </c>
      <c r="E22" s="48">
        <v>3044851.2402880043</v>
      </c>
    </row>
    <row r="23" spans="1:5" s="54" customFormat="1" ht="18" customHeight="1" x14ac:dyDescent="0.25">
      <c r="A23" s="44">
        <v>2028</v>
      </c>
      <c r="B23" s="45">
        <v>52223708.334069602</v>
      </c>
      <c r="C23" s="46">
        <v>4.7707053052422177E-2</v>
      </c>
      <c r="D23" s="83" t="s">
        <v>229</v>
      </c>
      <c r="E23" s="84" t="s">
        <v>229</v>
      </c>
    </row>
    <row r="24" spans="1:5" ht="18" customHeight="1" x14ac:dyDescent="0.3">
      <c r="A24" s="25" t="s">
        <v>4</v>
      </c>
      <c r="B24" s="3"/>
      <c r="C24" s="3"/>
    </row>
    <row r="25" spans="1:5" ht="21.75" customHeight="1" x14ac:dyDescent="0.3">
      <c r="A25" s="26" t="s">
        <v>136</v>
      </c>
      <c r="B25" s="3"/>
      <c r="C25" s="3"/>
    </row>
    <row r="26" spans="1:5" ht="21.75" customHeight="1" x14ac:dyDescent="0.3">
      <c r="A26" s="137" t="s">
        <v>172</v>
      </c>
      <c r="B26" s="3"/>
      <c r="C26" s="3"/>
    </row>
    <row r="27" spans="1:5" ht="21.75" customHeight="1" x14ac:dyDescent="0.3">
      <c r="A27" s="137" t="s">
        <v>203</v>
      </c>
      <c r="B27" s="3"/>
      <c r="C27" s="3"/>
    </row>
    <row r="28" spans="1:5" ht="21.75" customHeight="1" x14ac:dyDescent="0.3">
      <c r="A28" s="140" t="s">
        <v>180</v>
      </c>
      <c r="B28" s="3"/>
      <c r="C28" s="3"/>
    </row>
    <row r="29" spans="1:5" s="102" customFormat="1" ht="21.75" customHeight="1" x14ac:dyDescent="0.3">
      <c r="A29" s="137"/>
    </row>
    <row r="30" spans="1:5" ht="21.75" customHeight="1" x14ac:dyDescent="0.3">
      <c r="A30" s="215" t="str">
        <f>Headings!F11</f>
        <v>Page 11</v>
      </c>
      <c r="B30" s="216"/>
      <c r="C30" s="216"/>
      <c r="D30" s="216"/>
      <c r="E30" s="22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Headings!E12</f>
        <v>March 2019 Rental Car Sales Tax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  <c r="E4" s="36" t="str">
        <f>Headings!F50</f>
        <v>$ Change from August 2018 Forecast</v>
      </c>
    </row>
    <row r="5" spans="1:5" s="54" customFormat="1" ht="18" customHeight="1" x14ac:dyDescent="0.25">
      <c r="A5" s="39">
        <v>2009</v>
      </c>
      <c r="B5" s="40">
        <v>2651749.77</v>
      </c>
      <c r="C5" s="82" t="s">
        <v>87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2737771</v>
      </c>
      <c r="C6" s="46">
        <v>3.2439422065076773E-2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2811096.72</v>
      </c>
      <c r="C7" s="46">
        <v>2.6782999746874481E-2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2857442.9599999902</v>
      </c>
      <c r="C8" s="46">
        <v>1.648688914552543E-2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3112670.25</v>
      </c>
      <c r="C9" s="47">
        <v>8.9320169666662563E-2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3494071.77</v>
      </c>
      <c r="C10" s="46">
        <v>0.12253193861444212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3734599.0666999999</v>
      </c>
      <c r="C11" s="46">
        <v>6.8838682354827485E-2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3938032.52</v>
      </c>
      <c r="C12" s="46">
        <v>5.4472635393164159E-2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3990916.1599999997</v>
      </c>
      <c r="C13" s="46">
        <v>1.3428949540518209E-2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2018</v>
      </c>
      <c r="B14" s="50">
        <v>4267531.57</v>
      </c>
      <c r="C14" s="51">
        <v>6.9311255588992537E-2</v>
      </c>
      <c r="D14" s="56">
        <v>2.4784940591324078E-2</v>
      </c>
      <c r="E14" s="85">
        <v>103212.40315360064</v>
      </c>
    </row>
    <row r="15" spans="1:5" s="54" customFormat="1" ht="18" customHeight="1" thickTop="1" x14ac:dyDescent="0.25">
      <c r="A15" s="44">
        <v>2019</v>
      </c>
      <c r="B15" s="45">
        <v>4436249.6205210602</v>
      </c>
      <c r="C15" s="46">
        <v>3.9535278826551279E-2</v>
      </c>
      <c r="D15" s="47">
        <v>4.7529105106186353E-2</v>
      </c>
      <c r="E15" s="48">
        <v>201284.12037740089</v>
      </c>
    </row>
    <row r="16" spans="1:5" s="54" customFormat="1" ht="18" customHeight="1" x14ac:dyDescent="0.25">
      <c r="A16" s="44">
        <v>2020</v>
      </c>
      <c r="B16" s="45">
        <v>4612219.6516019301</v>
      </c>
      <c r="C16" s="46">
        <v>3.9666395296349855E-2</v>
      </c>
      <c r="D16" s="47">
        <v>7.6039134351255422E-2</v>
      </c>
      <c r="E16" s="48">
        <v>325926.05468489975</v>
      </c>
    </row>
    <row r="17" spans="1:5" s="54" customFormat="1" ht="18" customHeight="1" x14ac:dyDescent="0.25">
      <c r="A17" s="44">
        <v>2021</v>
      </c>
      <c r="B17" s="45">
        <v>4673647.2489919607</v>
      </c>
      <c r="C17" s="46">
        <v>1.3318445787527722E-2</v>
      </c>
      <c r="D17" s="47">
        <v>7.1445316762725586E-2</v>
      </c>
      <c r="E17" s="48">
        <v>311644.6569110509</v>
      </c>
    </row>
    <row r="18" spans="1:5" s="54" customFormat="1" ht="18" customHeight="1" x14ac:dyDescent="0.25">
      <c r="A18" s="44">
        <v>2022</v>
      </c>
      <c r="B18" s="45">
        <v>4735176.8736108299</v>
      </c>
      <c r="C18" s="46">
        <v>1.3165226501024474E-2</v>
      </c>
      <c r="D18" s="47">
        <v>6.5485364097653376E-2</v>
      </c>
      <c r="E18" s="48">
        <v>291026.78655544017</v>
      </c>
    </row>
    <row r="19" spans="1:5" s="54" customFormat="1" ht="18" customHeight="1" x14ac:dyDescent="0.25">
      <c r="A19" s="44">
        <v>2023</v>
      </c>
      <c r="B19" s="45">
        <v>4784258.7077621892</v>
      </c>
      <c r="C19" s="46">
        <v>1.0365364475589667E-2</v>
      </c>
      <c r="D19" s="47">
        <v>6.1045579904011715E-2</v>
      </c>
      <c r="E19" s="48">
        <v>275254.76073570922</v>
      </c>
    </row>
    <row r="20" spans="1:5" s="54" customFormat="1" ht="18" customHeight="1" x14ac:dyDescent="0.25">
      <c r="A20" s="44">
        <v>2024</v>
      </c>
      <c r="B20" s="45">
        <v>4894314.6260672295</v>
      </c>
      <c r="C20" s="46">
        <v>2.3003755655286895E-2</v>
      </c>
      <c r="D20" s="47">
        <v>7.1418686239322016E-2</v>
      </c>
      <c r="E20" s="48">
        <v>326245.49592514988</v>
      </c>
    </row>
    <row r="21" spans="1:5" s="54" customFormat="1" ht="18" customHeight="1" x14ac:dyDescent="0.25">
      <c r="A21" s="44">
        <v>2025</v>
      </c>
      <c r="B21" s="45">
        <v>4971940.8134809202</v>
      </c>
      <c r="C21" s="46">
        <v>1.586048166994658E-2</v>
      </c>
      <c r="D21" s="47">
        <v>7.0697516459746756E-2</v>
      </c>
      <c r="E21" s="48">
        <v>328294.27741665021</v>
      </c>
    </row>
    <row r="22" spans="1:5" s="54" customFormat="1" ht="18" customHeight="1" x14ac:dyDescent="0.25">
      <c r="A22" s="44">
        <v>2026</v>
      </c>
      <c r="B22" s="45">
        <v>5056089.3448826894</v>
      </c>
      <c r="C22" s="46">
        <v>1.6924684858196315E-2</v>
      </c>
      <c r="D22" s="47">
        <v>7.1524871133394896E-2</v>
      </c>
      <c r="E22" s="48">
        <v>337496.72879655007</v>
      </c>
    </row>
    <row r="23" spans="1:5" s="54" customFormat="1" ht="18" customHeight="1" x14ac:dyDescent="0.25">
      <c r="A23" s="44">
        <v>2027</v>
      </c>
      <c r="B23" s="45">
        <v>5159044.3735988205</v>
      </c>
      <c r="C23" s="46">
        <v>2.0362580977793199E-2</v>
      </c>
      <c r="D23" s="47">
        <v>7.2443208865692776E-2</v>
      </c>
      <c r="E23" s="48">
        <v>348491.860468111</v>
      </c>
    </row>
    <row r="24" spans="1:5" s="54" customFormat="1" ht="18" customHeight="1" x14ac:dyDescent="0.25">
      <c r="A24" s="44">
        <v>2028</v>
      </c>
      <c r="B24" s="45">
        <v>5277418.4195017498</v>
      </c>
      <c r="C24" s="46">
        <v>2.2944955951281099E-2</v>
      </c>
      <c r="D24" s="83" t="s">
        <v>229</v>
      </c>
      <c r="E24" s="84" t="s">
        <v>229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26" t="s">
        <v>113</v>
      </c>
      <c r="B26" s="3"/>
      <c r="C26" s="3"/>
    </row>
    <row r="27" spans="1:5" ht="21.75" customHeight="1" x14ac:dyDescent="0.3">
      <c r="A27" s="137"/>
      <c r="B27" s="3"/>
      <c r="C27" s="3"/>
    </row>
    <row r="28" spans="1:5" ht="21.75" customHeight="1" x14ac:dyDescent="0.3">
      <c r="A28" s="138"/>
      <c r="B28" s="3"/>
      <c r="C28" s="3"/>
    </row>
    <row r="29" spans="1:5" ht="21.75" customHeight="1" x14ac:dyDescent="0.3">
      <c r="A29" s="138"/>
      <c r="B29" s="3"/>
      <c r="C29" s="3"/>
    </row>
    <row r="30" spans="1:5" ht="21.75" customHeight="1" x14ac:dyDescent="0.3">
      <c r="A30" s="215" t="str">
        <f>Headings!F12</f>
        <v>Page 12</v>
      </c>
      <c r="B30" s="216"/>
      <c r="C30" s="216"/>
      <c r="D30" s="216"/>
      <c r="E30" s="223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7" width="10.75" style="19"/>
    <col min="8" max="8" width="15.875" style="19" bestFit="1" customWidth="1"/>
    <col min="9" max="16384" width="10.75" style="19"/>
  </cols>
  <sheetData>
    <row r="1" spans="1:9" ht="23.25" x14ac:dyDescent="0.3">
      <c r="A1" s="222" t="str">
        <f>Headings!E13</f>
        <v>March 2019 Real Estate Excise Tax (REET 1) Forecast</v>
      </c>
      <c r="B1" s="223"/>
      <c r="C1" s="223"/>
      <c r="D1" s="223"/>
      <c r="E1" s="223"/>
    </row>
    <row r="2" spans="1:9" ht="21.75" customHeight="1" x14ac:dyDescent="0.3">
      <c r="A2" s="222" t="s">
        <v>93</v>
      </c>
      <c r="B2" s="223"/>
      <c r="C2" s="223"/>
      <c r="D2" s="223"/>
      <c r="E2" s="223"/>
    </row>
    <row r="4" spans="1:9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  <c r="E4" s="36" t="str">
        <f>Headings!F50</f>
        <v>$ Change from August 2018 Forecast</v>
      </c>
    </row>
    <row r="5" spans="1:9" s="54" customFormat="1" ht="18" customHeight="1" x14ac:dyDescent="0.25">
      <c r="A5" s="39">
        <v>2009</v>
      </c>
      <c r="B5" s="40">
        <v>3809800</v>
      </c>
      <c r="C5" s="82" t="s">
        <v>87</v>
      </c>
      <c r="D5" s="52">
        <v>0</v>
      </c>
      <c r="E5" s="43">
        <v>0</v>
      </c>
    </row>
    <row r="6" spans="1:9" s="54" customFormat="1" ht="18" customHeight="1" x14ac:dyDescent="0.25">
      <c r="A6" s="44">
        <v>2010</v>
      </c>
      <c r="B6" s="45">
        <v>3647888.19</v>
      </c>
      <c r="C6" s="46">
        <v>-4.2498768964250089E-2</v>
      </c>
      <c r="D6" s="47">
        <v>0</v>
      </c>
      <c r="E6" s="48">
        <v>0</v>
      </c>
    </row>
    <row r="7" spans="1:9" s="54" customFormat="1" ht="18" customHeight="1" x14ac:dyDescent="0.25">
      <c r="A7" s="44">
        <v>2011</v>
      </c>
      <c r="B7" s="45">
        <v>3293751.37</v>
      </c>
      <c r="C7" s="46">
        <v>-9.7079954635342025E-2</v>
      </c>
      <c r="D7" s="47">
        <v>0</v>
      </c>
      <c r="E7" s="48">
        <v>0</v>
      </c>
    </row>
    <row r="8" spans="1:9" s="54" customFormat="1" ht="18" customHeight="1" x14ac:dyDescent="0.25">
      <c r="A8" s="44">
        <v>2012</v>
      </c>
      <c r="B8" s="45">
        <v>4047144.57</v>
      </c>
      <c r="C8" s="46">
        <v>0.22873408322863176</v>
      </c>
      <c r="D8" s="47">
        <v>0</v>
      </c>
      <c r="E8" s="48">
        <v>0</v>
      </c>
    </row>
    <row r="9" spans="1:9" s="54" customFormat="1" ht="18" customHeight="1" x14ac:dyDescent="0.25">
      <c r="A9" s="44">
        <v>2013</v>
      </c>
      <c r="B9" s="45">
        <v>5650866.3900000043</v>
      </c>
      <c r="C9" s="47">
        <v>0.39626007726232637</v>
      </c>
      <c r="D9" s="47">
        <v>0</v>
      </c>
      <c r="E9" s="48">
        <v>0</v>
      </c>
    </row>
    <row r="10" spans="1:9" s="54" customFormat="1" ht="18" customHeight="1" x14ac:dyDescent="0.25">
      <c r="A10" s="44">
        <v>2014</v>
      </c>
      <c r="B10" s="45">
        <v>5460691.6899999995</v>
      </c>
      <c r="C10" s="46">
        <v>-3.365407830851308E-2</v>
      </c>
      <c r="D10" s="47">
        <v>0</v>
      </c>
      <c r="E10" s="48">
        <v>0</v>
      </c>
      <c r="H10" s="145"/>
      <c r="I10" s="147"/>
    </row>
    <row r="11" spans="1:9" s="54" customFormat="1" ht="18" customHeight="1" x14ac:dyDescent="0.25">
      <c r="A11" s="44">
        <v>2015</v>
      </c>
      <c r="B11" s="45">
        <v>7300582.5899999999</v>
      </c>
      <c r="C11" s="46">
        <v>0.33693367149244802</v>
      </c>
      <c r="D11" s="47">
        <v>0</v>
      </c>
      <c r="E11" s="48">
        <v>0</v>
      </c>
      <c r="H11" s="145"/>
      <c r="I11" s="147"/>
    </row>
    <row r="12" spans="1:9" s="54" customFormat="1" ht="18" customHeight="1" x14ac:dyDescent="0.25">
      <c r="A12" s="44">
        <v>2016</v>
      </c>
      <c r="B12" s="45">
        <v>7431560.2699999996</v>
      </c>
      <c r="C12" s="46">
        <v>1.7940716153174829E-2</v>
      </c>
      <c r="D12" s="47">
        <v>0</v>
      </c>
      <c r="E12" s="48">
        <v>0</v>
      </c>
      <c r="H12" s="145"/>
      <c r="I12" s="147"/>
    </row>
    <row r="13" spans="1:9" s="54" customFormat="1" ht="18" customHeight="1" x14ac:dyDescent="0.25">
      <c r="A13" s="44">
        <v>2017</v>
      </c>
      <c r="B13" s="45">
        <v>7943445.1999999993</v>
      </c>
      <c r="C13" s="46">
        <v>6.887987332436718E-2</v>
      </c>
      <c r="D13" s="47">
        <v>0</v>
      </c>
      <c r="E13" s="48">
        <v>0</v>
      </c>
      <c r="H13" s="145"/>
      <c r="I13" s="147"/>
    </row>
    <row r="14" spans="1:9" s="54" customFormat="1" ht="18" customHeight="1" thickBot="1" x14ac:dyDescent="0.3">
      <c r="A14" s="49">
        <v>2018</v>
      </c>
      <c r="B14" s="50">
        <v>7997142.709999999</v>
      </c>
      <c r="C14" s="51">
        <v>6.7599773962059295E-3</v>
      </c>
      <c r="D14" s="56">
        <v>-3.1622672482641834E-2</v>
      </c>
      <c r="E14" s="85">
        <v>-261149.26230627112</v>
      </c>
      <c r="H14" s="145"/>
      <c r="I14" s="147"/>
    </row>
    <row r="15" spans="1:9" s="54" customFormat="1" ht="18" customHeight="1" thickTop="1" x14ac:dyDescent="0.25">
      <c r="A15" s="44">
        <v>2019</v>
      </c>
      <c r="B15" s="45">
        <v>8034457.0287707504</v>
      </c>
      <c r="C15" s="46">
        <v>4.6659563451445507E-3</v>
      </c>
      <c r="D15" s="47">
        <v>-5.3066670507454727E-2</v>
      </c>
      <c r="E15" s="48">
        <v>-450255.44098290987</v>
      </c>
      <c r="H15" s="145"/>
      <c r="I15" s="147"/>
    </row>
    <row r="16" spans="1:9" s="54" customFormat="1" ht="18" customHeight="1" x14ac:dyDescent="0.25">
      <c r="A16" s="44">
        <v>2020</v>
      </c>
      <c r="B16" s="45">
        <v>8301412.0008269008</v>
      </c>
      <c r="C16" s="46">
        <v>3.3226261724993433E-2</v>
      </c>
      <c r="D16" s="47">
        <v>-5.0533742324333164E-2</v>
      </c>
      <c r="E16" s="48">
        <v>-441828.67119982839</v>
      </c>
      <c r="H16" s="145"/>
      <c r="I16" s="147"/>
    </row>
    <row r="17" spans="1:9" s="54" customFormat="1" ht="18" customHeight="1" x14ac:dyDescent="0.25">
      <c r="A17" s="44">
        <v>2021</v>
      </c>
      <c r="B17" s="45">
        <v>8572642.4928575829</v>
      </c>
      <c r="C17" s="46">
        <v>3.2672814215661816E-2</v>
      </c>
      <c r="D17" s="47">
        <v>6.3754223218557282E-3</v>
      </c>
      <c r="E17" s="48">
        <v>54307.979998316616</v>
      </c>
      <c r="H17" s="145"/>
      <c r="I17" s="147"/>
    </row>
    <row r="18" spans="1:9" s="54" customFormat="1" ht="18" customHeight="1" x14ac:dyDescent="0.25">
      <c r="A18" s="44">
        <v>2022</v>
      </c>
      <c r="B18" s="45">
        <v>8399570.89490439</v>
      </c>
      <c r="C18" s="46">
        <v>-2.0188827202042958E-2</v>
      </c>
      <c r="D18" s="47">
        <v>-5.0336053428676197E-2</v>
      </c>
      <c r="E18" s="48">
        <v>-445211.43597200513</v>
      </c>
      <c r="H18" s="145"/>
      <c r="I18" s="147"/>
    </row>
    <row r="19" spans="1:9" s="54" customFormat="1" ht="18" customHeight="1" x14ac:dyDescent="0.25">
      <c r="A19" s="44">
        <v>2023</v>
      </c>
      <c r="B19" s="45">
        <v>8735677.1667303164</v>
      </c>
      <c r="C19" s="46">
        <v>4.0014695516151333E-2</v>
      </c>
      <c r="D19" s="47">
        <v>7.654591551829304E-2</v>
      </c>
      <c r="E19" s="48">
        <v>621135.05495740008</v>
      </c>
      <c r="H19" s="145"/>
      <c r="I19" s="147"/>
    </row>
    <row r="20" spans="1:9" s="54" customFormat="1" ht="18" customHeight="1" x14ac:dyDescent="0.3">
      <c r="A20" s="44">
        <v>2024</v>
      </c>
      <c r="B20" s="45">
        <v>9087513.3152003214</v>
      </c>
      <c r="C20" s="46">
        <v>4.027577275977734E-2</v>
      </c>
      <c r="D20" s="47">
        <v>7.8459061076756154E-2</v>
      </c>
      <c r="E20" s="48">
        <v>661126.40522604994</v>
      </c>
      <c r="H20" s="146"/>
      <c r="I20" s="147"/>
    </row>
    <row r="21" spans="1:9" s="54" customFormat="1" ht="18" customHeight="1" x14ac:dyDescent="0.3">
      <c r="A21" s="44">
        <v>2025</v>
      </c>
      <c r="B21" s="45">
        <v>8373645.7461367371</v>
      </c>
      <c r="C21" s="46">
        <v>-7.8554775580854108E-2</v>
      </c>
      <c r="D21" s="47">
        <v>-3.7554856891920507E-2</v>
      </c>
      <c r="E21" s="48">
        <v>-326741.80955837574</v>
      </c>
      <c r="H21" s="146"/>
      <c r="I21" s="147"/>
    </row>
    <row r="22" spans="1:9" s="54" customFormat="1" ht="18" customHeight="1" x14ac:dyDescent="0.3">
      <c r="A22" s="44">
        <v>2026</v>
      </c>
      <c r="B22" s="45">
        <v>8684254.1032450721</v>
      </c>
      <c r="C22" s="46">
        <v>3.7093563129493079E-2</v>
      </c>
      <c r="D22" s="47">
        <v>-3.2286627773915777E-2</v>
      </c>
      <c r="E22" s="48">
        <v>-289740.0074989032</v>
      </c>
      <c r="H22" s="146"/>
      <c r="I22" s="147"/>
    </row>
    <row r="23" spans="1:9" s="54" customFormat="1" ht="18" customHeight="1" x14ac:dyDescent="0.3">
      <c r="A23" s="44">
        <v>2027</v>
      </c>
      <c r="B23" s="45">
        <v>9020170.6046508569</v>
      </c>
      <c r="C23" s="46">
        <v>3.8681100001468405E-2</v>
      </c>
      <c r="D23" s="47">
        <v>-2.6769816086776421E-2</v>
      </c>
      <c r="E23" s="48">
        <v>-248110.17182691582</v>
      </c>
      <c r="H23" s="146"/>
      <c r="I23" s="147"/>
    </row>
    <row r="24" spans="1:9" s="54" customFormat="1" ht="18" customHeight="1" x14ac:dyDescent="0.3">
      <c r="A24" s="44">
        <v>2028</v>
      </c>
      <c r="B24" s="45">
        <v>9609066.5918401573</v>
      </c>
      <c r="C24" s="46">
        <v>6.5286568624950636E-2</v>
      </c>
      <c r="D24" s="83" t="s">
        <v>229</v>
      </c>
      <c r="E24" s="84" t="s">
        <v>229</v>
      </c>
      <c r="H24" s="146"/>
      <c r="I24" s="147"/>
    </row>
    <row r="25" spans="1:9" ht="21.75" customHeight="1" x14ac:dyDescent="0.3">
      <c r="A25" s="25" t="s">
        <v>4</v>
      </c>
      <c r="B25" s="3"/>
      <c r="C25" s="3"/>
    </row>
    <row r="26" spans="1:9" ht="21.75" customHeight="1" x14ac:dyDescent="0.3">
      <c r="A26" s="26" t="s">
        <v>92</v>
      </c>
      <c r="B26" s="3"/>
      <c r="C26" s="3"/>
    </row>
    <row r="27" spans="1:9" ht="21.75" customHeight="1" x14ac:dyDescent="0.3">
      <c r="A27" s="30" t="s">
        <v>204</v>
      </c>
      <c r="B27" s="3"/>
      <c r="C27" s="3"/>
    </row>
    <row r="28" spans="1:9" ht="21.75" customHeight="1" x14ac:dyDescent="0.3">
      <c r="A28" s="137" t="s">
        <v>250</v>
      </c>
      <c r="B28" s="3"/>
      <c r="C28" s="3"/>
    </row>
    <row r="29" spans="1:9" ht="21.75" customHeight="1" x14ac:dyDescent="0.3">
      <c r="A29" s="135"/>
      <c r="B29" s="3"/>
      <c r="C29" s="3"/>
    </row>
    <row r="30" spans="1:9" ht="21.75" customHeight="1" x14ac:dyDescent="0.3">
      <c r="A30" s="215" t="str">
        <f>Headings!F13</f>
        <v>Page 13</v>
      </c>
      <c r="B30" s="216"/>
      <c r="C30" s="216"/>
      <c r="D30" s="216"/>
      <c r="E30" s="223"/>
    </row>
    <row r="32" spans="1:9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22" t="str">
        <f>Headings!E14</f>
        <v>March 2019 Investment Pool Nominal Rate of Return Forecast</v>
      </c>
      <c r="B1" s="224"/>
      <c r="C1" s="224"/>
      <c r="D1" s="224"/>
    </row>
    <row r="2" spans="1:4" ht="21.75" customHeight="1" x14ac:dyDescent="0.3">
      <c r="A2" s="222" t="s">
        <v>93</v>
      </c>
      <c r="B2" s="223"/>
      <c r="C2" s="223"/>
      <c r="D2" s="223"/>
    </row>
    <row r="4" spans="1:4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</row>
    <row r="5" spans="1:4" s="54" customFormat="1" ht="18" customHeight="1" x14ac:dyDescent="0.25">
      <c r="A5" s="39">
        <v>2009</v>
      </c>
      <c r="B5" s="42">
        <v>1.755E-2</v>
      </c>
      <c r="C5" s="82" t="s">
        <v>87</v>
      </c>
      <c r="D5" s="52">
        <v>0</v>
      </c>
    </row>
    <row r="6" spans="1:4" s="54" customFormat="1" ht="18" customHeight="1" x14ac:dyDescent="0.25">
      <c r="A6" s="44">
        <v>2010</v>
      </c>
      <c r="B6" s="57">
        <v>9.6100000000000005E-3</v>
      </c>
      <c r="C6" s="46">
        <v>-7.9399999999999991E-3</v>
      </c>
      <c r="D6" s="47">
        <v>0</v>
      </c>
    </row>
    <row r="7" spans="1:4" s="54" customFormat="1" ht="18" customHeight="1" x14ac:dyDescent="0.25">
      <c r="A7" s="44">
        <v>2011</v>
      </c>
      <c r="B7" s="57">
        <v>6.1999999999999998E-3</v>
      </c>
      <c r="C7" s="46">
        <v>-3.4100000000000007E-3</v>
      </c>
      <c r="D7" s="47">
        <v>0</v>
      </c>
    </row>
    <row r="8" spans="1:4" s="54" customFormat="1" ht="18" customHeight="1" x14ac:dyDescent="0.25">
      <c r="A8" s="44">
        <v>2012</v>
      </c>
      <c r="B8" s="57">
        <v>5.5999999999999904E-3</v>
      </c>
      <c r="C8" s="46">
        <v>-6.0000000000000938E-4</v>
      </c>
      <c r="D8" s="47">
        <v>0</v>
      </c>
    </row>
    <row r="9" spans="1:4" s="54" customFormat="1" ht="18" customHeight="1" x14ac:dyDescent="0.25">
      <c r="A9" s="44">
        <v>2013</v>
      </c>
      <c r="B9" s="57">
        <v>5.1000000000000004E-3</v>
      </c>
      <c r="C9" s="46">
        <v>-4.9999999999999004E-4</v>
      </c>
      <c r="D9" s="47">
        <v>0</v>
      </c>
    </row>
    <row r="10" spans="1:4" s="54" customFormat="1" ht="18" customHeight="1" x14ac:dyDescent="0.25">
      <c r="A10" s="44">
        <v>2014</v>
      </c>
      <c r="B10" s="57">
        <v>5.0556999999999894E-3</v>
      </c>
      <c r="C10" s="46">
        <v>-4.4300000000010997E-5</v>
      </c>
      <c r="D10" s="47">
        <v>0</v>
      </c>
    </row>
    <row r="11" spans="1:4" s="54" customFormat="1" ht="18" customHeight="1" x14ac:dyDescent="0.25">
      <c r="A11" s="44">
        <v>2015</v>
      </c>
      <c r="B11" s="57">
        <v>5.9749E-3</v>
      </c>
      <c r="C11" s="46">
        <v>9.1920000000001063E-4</v>
      </c>
      <c r="D11" s="47">
        <v>0</v>
      </c>
    </row>
    <row r="12" spans="1:4" s="54" customFormat="1" ht="18" customHeight="1" x14ac:dyDescent="0.25">
      <c r="A12" s="44">
        <v>2016</v>
      </c>
      <c r="B12" s="57">
        <v>8.2862999999999999E-3</v>
      </c>
      <c r="C12" s="46">
        <v>2.3113999999999999E-3</v>
      </c>
      <c r="D12" s="47">
        <v>0</v>
      </c>
    </row>
    <row r="13" spans="1:4" s="54" customFormat="1" ht="18" customHeight="1" x14ac:dyDescent="0.25">
      <c r="A13" s="44">
        <v>2017</v>
      </c>
      <c r="B13" s="57">
        <v>1.1222000000000001E-2</v>
      </c>
      <c r="C13" s="46">
        <v>2.9357000000000012E-3</v>
      </c>
      <c r="D13" s="47">
        <v>0</v>
      </c>
    </row>
    <row r="14" spans="1:4" s="54" customFormat="1" ht="18" customHeight="1" thickBot="1" x14ac:dyDescent="0.3">
      <c r="A14" s="49">
        <v>2018</v>
      </c>
      <c r="B14" s="58">
        <v>1.7256000000000001E-2</v>
      </c>
      <c r="C14" s="51">
        <v>6.0339999999999994E-3</v>
      </c>
      <c r="D14" s="56">
        <v>2.5599999999999928E-4</v>
      </c>
    </row>
    <row r="15" spans="1:4" s="54" customFormat="1" ht="18" customHeight="1" thickTop="1" x14ac:dyDescent="0.25">
      <c r="A15" s="44">
        <v>2019</v>
      </c>
      <c r="B15" s="57">
        <v>2.3E-2</v>
      </c>
      <c r="C15" s="46">
        <v>5.7439999999999991E-3</v>
      </c>
      <c r="D15" s="47">
        <v>9.9999999999999742E-4</v>
      </c>
    </row>
    <row r="16" spans="1:4" s="54" customFormat="1" ht="18" customHeight="1" x14ac:dyDescent="0.25">
      <c r="A16" s="44">
        <v>2020</v>
      </c>
      <c r="B16" s="57">
        <v>2.5000000000000001E-2</v>
      </c>
      <c r="C16" s="46">
        <v>2.0000000000000018E-3</v>
      </c>
      <c r="D16" s="47">
        <v>0</v>
      </c>
    </row>
    <row r="17" spans="1:4" s="54" customFormat="1" ht="18" customHeight="1" x14ac:dyDescent="0.25">
      <c r="A17" s="44">
        <v>2021</v>
      </c>
      <c r="B17" s="57">
        <v>2.7000000000000003E-2</v>
      </c>
      <c r="C17" s="46">
        <v>2.0000000000000018E-3</v>
      </c>
      <c r="D17" s="47">
        <v>-1.5786719491309859E-4</v>
      </c>
    </row>
    <row r="18" spans="1:4" s="54" customFormat="1" ht="18" customHeight="1" x14ac:dyDescent="0.25">
      <c r="A18" s="44">
        <v>2022</v>
      </c>
      <c r="B18" s="57">
        <v>2.73669810502963E-2</v>
      </c>
      <c r="C18" s="46">
        <v>3.6698105029629724E-4</v>
      </c>
      <c r="D18" s="47">
        <v>-2.1743727025218991E-3</v>
      </c>
    </row>
    <row r="19" spans="1:4" s="54" customFormat="1" ht="18" customHeight="1" x14ac:dyDescent="0.25">
      <c r="A19" s="44">
        <v>2023</v>
      </c>
      <c r="B19" s="57">
        <v>2.8057574280408799E-2</v>
      </c>
      <c r="C19" s="46">
        <v>6.9059323011249826E-4</v>
      </c>
      <c r="D19" s="47">
        <v>-3.360334395928203E-3</v>
      </c>
    </row>
    <row r="20" spans="1:4" s="54" customFormat="1" ht="18" customHeight="1" x14ac:dyDescent="0.25">
      <c r="A20" s="44">
        <v>2024</v>
      </c>
      <c r="B20" s="57">
        <v>2.8670111055439297E-2</v>
      </c>
      <c r="C20" s="46">
        <v>6.1253677503049844E-4</v>
      </c>
      <c r="D20" s="47">
        <v>-3.9445648749435042E-3</v>
      </c>
    </row>
    <row r="21" spans="1:4" ht="18" customHeight="1" x14ac:dyDescent="0.3">
      <c r="A21" s="44">
        <v>2025</v>
      </c>
      <c r="B21" s="57">
        <v>2.9260033961415501E-2</v>
      </c>
      <c r="C21" s="46">
        <v>5.8992290597620345E-4</v>
      </c>
      <c r="D21" s="47">
        <v>-4.184410352293999E-3</v>
      </c>
    </row>
    <row r="22" spans="1:4" s="156" customFormat="1" ht="18" customHeight="1" x14ac:dyDescent="0.3">
      <c r="A22" s="44">
        <v>2026</v>
      </c>
      <c r="B22" s="57">
        <v>2.9792503119937499E-2</v>
      </c>
      <c r="C22" s="46">
        <v>5.324691585219983E-4</v>
      </c>
      <c r="D22" s="47">
        <v>-4.3737815421419045E-3</v>
      </c>
    </row>
    <row r="23" spans="1:4" s="192" customFormat="1" ht="18" customHeight="1" x14ac:dyDescent="0.3">
      <c r="A23" s="44">
        <v>2027</v>
      </c>
      <c r="B23" s="57">
        <v>3.0183388466986802E-2</v>
      </c>
      <c r="C23" s="46">
        <v>3.9088534704930303E-4</v>
      </c>
      <c r="D23" s="47">
        <v>-4.4896877419410008E-3</v>
      </c>
    </row>
    <row r="24" spans="1:4" s="199" customFormat="1" ht="18" customHeight="1" x14ac:dyDescent="0.3">
      <c r="A24" s="44">
        <v>2028</v>
      </c>
      <c r="B24" s="57">
        <v>3.0468624026756302E-2</v>
      </c>
      <c r="C24" s="46">
        <v>2.8523555976949985E-4</v>
      </c>
      <c r="D24" s="47">
        <v>3.0468624026756302E-2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26" t="s">
        <v>19</v>
      </c>
      <c r="B26" s="3"/>
      <c r="C26" s="3"/>
    </row>
    <row r="27" spans="1:4" ht="21.75" customHeight="1" x14ac:dyDescent="0.3">
      <c r="A27" s="26"/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15" t="str">
        <f>Headings!F14</f>
        <v>Page 14</v>
      </c>
      <c r="B30" s="216"/>
      <c r="C30" s="216"/>
      <c r="D30" s="216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22" t="str">
        <f>Headings!E15</f>
        <v>March 2019 Investment Pool Real Rate of Return Forecast</v>
      </c>
      <c r="B1" s="224"/>
      <c r="C1" s="224"/>
      <c r="D1" s="224"/>
    </row>
    <row r="2" spans="1:4" ht="21.75" customHeight="1" x14ac:dyDescent="0.3">
      <c r="A2" s="222" t="s">
        <v>93</v>
      </c>
      <c r="B2" s="223"/>
      <c r="C2" s="223"/>
      <c r="D2" s="223"/>
    </row>
    <row r="4" spans="1:4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</row>
    <row r="5" spans="1:4" s="54" customFormat="1" ht="18" customHeight="1" x14ac:dyDescent="0.25">
      <c r="A5" s="39">
        <v>2009</v>
      </c>
      <c r="B5" s="42">
        <v>1.1657044481214518E-2</v>
      </c>
      <c r="C5" s="82" t="s">
        <v>87</v>
      </c>
      <c r="D5" s="52">
        <v>0</v>
      </c>
    </row>
    <row r="6" spans="1:4" s="54" customFormat="1" ht="18" customHeight="1" x14ac:dyDescent="0.25">
      <c r="A6" s="44">
        <v>2010</v>
      </c>
      <c r="B6" s="57">
        <v>6.6483265032442063E-3</v>
      </c>
      <c r="C6" s="46">
        <v>-5.0087179779703117E-3</v>
      </c>
      <c r="D6" s="47">
        <v>0</v>
      </c>
    </row>
    <row r="7" spans="1:4" s="54" customFormat="1" ht="18" customHeight="1" x14ac:dyDescent="0.25">
      <c r="A7" s="44">
        <v>2011</v>
      </c>
      <c r="B7" s="57">
        <v>-2.0048131806757796E-2</v>
      </c>
      <c r="C7" s="46">
        <v>-2.6696458310002003E-2</v>
      </c>
      <c r="D7" s="47">
        <v>0</v>
      </c>
    </row>
    <row r="8" spans="1:4" s="54" customFormat="1" ht="18" customHeight="1" x14ac:dyDescent="0.25">
      <c r="A8" s="44">
        <v>2012</v>
      </c>
      <c r="B8" s="57">
        <v>-1.9251061119654134E-2</v>
      </c>
      <c r="C8" s="46">
        <v>7.9707068710366258E-4</v>
      </c>
      <c r="D8" s="47">
        <v>0</v>
      </c>
    </row>
    <row r="9" spans="1:4" s="54" customFormat="1" ht="18" customHeight="1" x14ac:dyDescent="0.25">
      <c r="A9" s="44">
        <v>2013</v>
      </c>
      <c r="B9" s="57">
        <v>-6.9663760592472146E-3</v>
      </c>
      <c r="C9" s="46">
        <v>1.2284685060406919E-2</v>
      </c>
      <c r="D9" s="47">
        <v>0</v>
      </c>
    </row>
    <row r="10" spans="1:4" s="54" customFormat="1" ht="18" customHeight="1" x14ac:dyDescent="0.25">
      <c r="A10" s="44">
        <v>2014</v>
      </c>
      <c r="B10" s="57">
        <v>-1.3144281885471898E-2</v>
      </c>
      <c r="C10" s="46">
        <v>-6.1779058262246833E-3</v>
      </c>
      <c r="D10" s="47">
        <v>0</v>
      </c>
    </row>
    <row r="11" spans="1:4" s="54" customFormat="1" ht="18" customHeight="1" x14ac:dyDescent="0.25">
      <c r="A11" s="44">
        <v>2015</v>
      </c>
      <c r="B11" s="57">
        <v>-7.5234077565325963E-3</v>
      </c>
      <c r="C11" s="46">
        <v>5.6208741289393016E-3</v>
      </c>
      <c r="D11" s="47">
        <v>0</v>
      </c>
    </row>
    <row r="12" spans="1:4" s="54" customFormat="1" ht="18" customHeight="1" x14ac:dyDescent="0.25">
      <c r="A12" s="44">
        <v>2016</v>
      </c>
      <c r="B12" s="57">
        <v>-1.3557806575488662E-2</v>
      </c>
      <c r="C12" s="46">
        <v>-6.034398818956066E-3</v>
      </c>
      <c r="D12" s="47">
        <v>0</v>
      </c>
    </row>
    <row r="13" spans="1:4" s="54" customFormat="1" ht="18" customHeight="1" x14ac:dyDescent="0.25">
      <c r="A13" s="44">
        <v>2017</v>
      </c>
      <c r="B13" s="57">
        <v>-1.8737224587692447E-2</v>
      </c>
      <c r="C13" s="46">
        <v>-5.1794180122037847E-3</v>
      </c>
      <c r="D13" s="47">
        <v>0</v>
      </c>
    </row>
    <row r="14" spans="1:4" s="54" customFormat="1" ht="18" customHeight="1" thickBot="1" x14ac:dyDescent="0.3">
      <c r="A14" s="49">
        <v>2018</v>
      </c>
      <c r="B14" s="58">
        <v>-1.3801583346866542E-2</v>
      </c>
      <c r="C14" s="51">
        <v>4.9356412408259054E-3</v>
      </c>
      <c r="D14" s="56">
        <v>4.1652964832801231E-3</v>
      </c>
    </row>
    <row r="15" spans="1:4" s="54" customFormat="1" ht="18" customHeight="1" thickTop="1" x14ac:dyDescent="0.25">
      <c r="A15" s="44">
        <v>2019</v>
      </c>
      <c r="B15" s="57">
        <v>-4.2636715171283646E-3</v>
      </c>
      <c r="C15" s="46">
        <v>9.5379118297381771E-3</v>
      </c>
      <c r="D15" s="47">
        <v>5.2066516144508856E-3</v>
      </c>
    </row>
    <row r="16" spans="1:4" s="54" customFormat="1" ht="18" customHeight="1" x14ac:dyDescent="0.25">
      <c r="A16" s="44">
        <v>2020</v>
      </c>
      <c r="B16" s="57">
        <v>9.5805202084475738E-4</v>
      </c>
      <c r="C16" s="46">
        <v>5.2217235379731219E-3</v>
      </c>
      <c r="D16" s="47">
        <v>1.1640601584812504E-3</v>
      </c>
    </row>
    <row r="17" spans="1:4" s="54" customFormat="1" ht="18" customHeight="1" x14ac:dyDescent="0.25">
      <c r="A17" s="44">
        <v>2021</v>
      </c>
      <c r="B17" s="57">
        <v>3.8210274208116957E-3</v>
      </c>
      <c r="C17" s="46">
        <v>2.8629753999669383E-3</v>
      </c>
      <c r="D17" s="47">
        <v>6.7021109250586797E-4</v>
      </c>
    </row>
    <row r="18" spans="1:4" s="54" customFormat="1" ht="18" customHeight="1" x14ac:dyDescent="0.25">
      <c r="A18" s="44">
        <v>2022</v>
      </c>
      <c r="B18" s="57">
        <v>3.9357596812283901E-3</v>
      </c>
      <c r="C18" s="46">
        <v>1.1473226041669449E-4</v>
      </c>
      <c r="D18" s="47">
        <v>-1.9298954976947336E-3</v>
      </c>
    </row>
    <row r="19" spans="1:4" s="54" customFormat="1" ht="18" customHeight="1" x14ac:dyDescent="0.25">
      <c r="A19" s="44">
        <v>2023</v>
      </c>
      <c r="B19" s="57">
        <v>6.9185503348505595E-3</v>
      </c>
      <c r="C19" s="46">
        <v>2.9827906536221693E-3</v>
      </c>
      <c r="D19" s="47">
        <v>-1.1094085483518423E-3</v>
      </c>
    </row>
    <row r="20" spans="1:4" s="54" customFormat="1" ht="18" customHeight="1" x14ac:dyDescent="0.25">
      <c r="A20" s="44">
        <v>2024</v>
      </c>
      <c r="B20" s="57">
        <v>6.2412920541328187E-3</v>
      </c>
      <c r="C20" s="46">
        <v>-6.7725828071774075E-4</v>
      </c>
      <c r="D20" s="47">
        <v>-1.3748272047553467E-3</v>
      </c>
    </row>
    <row r="21" spans="1:4" ht="18" customHeight="1" x14ac:dyDescent="0.3">
      <c r="A21" s="44">
        <v>2025</v>
      </c>
      <c r="B21" s="57">
        <v>5.0311553094817274E-3</v>
      </c>
      <c r="C21" s="46">
        <v>-1.2101367446510913E-3</v>
      </c>
      <c r="D21" s="47">
        <v>-3.1958383674530744E-3</v>
      </c>
    </row>
    <row r="22" spans="1:4" s="156" customFormat="1" ht="18" customHeight="1" x14ac:dyDescent="0.3">
      <c r="A22" s="44">
        <v>2026</v>
      </c>
      <c r="B22" s="57">
        <v>6.0167521698759607E-3</v>
      </c>
      <c r="C22" s="46">
        <v>9.8559686039423333E-4</v>
      </c>
      <c r="D22" s="47">
        <v>-3.332985774120667E-3</v>
      </c>
    </row>
    <row r="23" spans="1:4" s="192" customFormat="1" ht="18" customHeight="1" x14ac:dyDescent="0.3">
      <c r="A23" s="44">
        <v>2027</v>
      </c>
      <c r="B23" s="57">
        <v>6.5070636143949034E-3</v>
      </c>
      <c r="C23" s="46">
        <v>4.9031144451894271E-4</v>
      </c>
      <c r="D23" s="47">
        <v>-3.8615267202692927E-3</v>
      </c>
    </row>
    <row r="24" spans="1:4" s="199" customFormat="1" ht="18" customHeight="1" x14ac:dyDescent="0.3">
      <c r="A24" s="44">
        <v>2028</v>
      </c>
      <c r="B24" s="57">
        <v>6.6610620251352781E-3</v>
      </c>
      <c r="C24" s="46">
        <v>1.5399841074037468E-4</v>
      </c>
      <c r="D24" s="47">
        <v>6.6610620251352781E-3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26" t="s">
        <v>41</v>
      </c>
      <c r="B26" s="3"/>
      <c r="C26" s="3"/>
    </row>
    <row r="27" spans="1:4" ht="21.75" customHeight="1" x14ac:dyDescent="0.3">
      <c r="A27" s="30" t="s">
        <v>205</v>
      </c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15" t="str">
        <f>Headings!F15</f>
        <v>Page 15</v>
      </c>
      <c r="B30" s="216"/>
      <c r="C30" s="216"/>
      <c r="D30" s="216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22" t="str">
        <f>Headings!E16</f>
        <v>March 2019 National CPI-U Forecast</v>
      </c>
      <c r="B1" s="224"/>
      <c r="C1" s="224"/>
      <c r="D1" s="224"/>
    </row>
    <row r="2" spans="1:4" ht="21.75" customHeight="1" x14ac:dyDescent="0.3">
      <c r="A2" s="222" t="s">
        <v>93</v>
      </c>
      <c r="B2" s="223"/>
      <c r="C2" s="223"/>
      <c r="D2" s="223"/>
    </row>
    <row r="4" spans="1:4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</row>
    <row r="5" spans="1:4" s="54" customFormat="1" ht="18" customHeight="1" x14ac:dyDescent="0.25">
      <c r="A5" s="39">
        <v>2009</v>
      </c>
      <c r="B5" s="42">
        <v>-3.5577767146764898E-3</v>
      </c>
      <c r="C5" s="82" t="s">
        <v>87</v>
      </c>
      <c r="D5" s="52">
        <v>0</v>
      </c>
    </row>
    <row r="6" spans="1:4" s="54" customFormat="1" ht="18" customHeight="1" x14ac:dyDescent="0.25">
      <c r="A6" s="44">
        <v>2010</v>
      </c>
      <c r="B6" s="57">
        <v>1.64027650242148E-2</v>
      </c>
      <c r="C6" s="46">
        <v>1.996054173889129E-2</v>
      </c>
      <c r="D6" s="47">
        <v>0</v>
      </c>
    </row>
    <row r="7" spans="1:4" s="54" customFormat="1" ht="18" customHeight="1" x14ac:dyDescent="0.25">
      <c r="A7" s="44">
        <v>2011</v>
      </c>
      <c r="B7" s="57">
        <v>3.1565285981582696E-2</v>
      </c>
      <c r="C7" s="46">
        <v>1.5162520957367896E-2</v>
      </c>
      <c r="D7" s="47">
        <v>0</v>
      </c>
    </row>
    <row r="8" spans="1:4" s="54" customFormat="1" ht="18" customHeight="1" x14ac:dyDescent="0.25">
      <c r="A8" s="44">
        <v>2012</v>
      </c>
      <c r="B8" s="57">
        <v>2.0694499397614301E-2</v>
      </c>
      <c r="C8" s="46">
        <v>-1.0870786583968395E-2</v>
      </c>
      <c r="D8" s="47">
        <v>0</v>
      </c>
    </row>
    <row r="9" spans="1:4" s="54" customFormat="1" ht="18" customHeight="1" x14ac:dyDescent="0.25">
      <c r="A9" s="44">
        <v>2013</v>
      </c>
      <c r="B9" s="57">
        <v>1.46475953204352E-2</v>
      </c>
      <c r="C9" s="46">
        <v>-6.0469040771791004E-3</v>
      </c>
      <c r="D9" s="47">
        <v>0</v>
      </c>
    </row>
    <row r="10" spans="1:4" s="54" customFormat="1" ht="18" customHeight="1" x14ac:dyDescent="0.25">
      <c r="A10" s="44">
        <v>2014</v>
      </c>
      <c r="B10" s="57">
        <v>1.62218778572869E-2</v>
      </c>
      <c r="C10" s="46">
        <v>1.5742825368517E-3</v>
      </c>
      <c r="D10" s="47">
        <v>0</v>
      </c>
    </row>
    <row r="11" spans="1:4" s="54" customFormat="1" ht="18" customHeight="1" x14ac:dyDescent="0.25">
      <c r="A11" s="44">
        <v>2015</v>
      </c>
      <c r="B11" s="57">
        <v>1.1869762097864701E-3</v>
      </c>
      <c r="C11" s="46">
        <v>-1.503490164750043E-2</v>
      </c>
      <c r="D11" s="47">
        <v>0</v>
      </c>
    </row>
    <row r="12" spans="1:4" s="54" customFormat="1" ht="18" customHeight="1" x14ac:dyDescent="0.25">
      <c r="A12" s="44">
        <v>2016</v>
      </c>
      <c r="B12" s="57">
        <v>1.26151288726126E-2</v>
      </c>
      <c r="C12" s="46">
        <v>1.142815266282613E-2</v>
      </c>
      <c r="D12" s="47">
        <v>0</v>
      </c>
    </row>
    <row r="13" spans="1:4" s="54" customFormat="1" ht="18" customHeight="1" x14ac:dyDescent="0.25">
      <c r="A13" s="44">
        <v>2017</v>
      </c>
      <c r="B13" s="57">
        <v>2.1303545313261698E-2</v>
      </c>
      <c r="C13" s="46">
        <v>8.688416440649098E-3</v>
      </c>
      <c r="D13" s="47">
        <v>0</v>
      </c>
    </row>
    <row r="14" spans="1:4" s="54" customFormat="1" ht="18" customHeight="1" thickBot="1" x14ac:dyDescent="0.3">
      <c r="A14" s="49">
        <v>2018</v>
      </c>
      <c r="B14" s="58">
        <v>2.4347386230479204E-2</v>
      </c>
      <c r="C14" s="51">
        <v>3.0438409172175059E-3</v>
      </c>
      <c r="D14" s="56">
        <v>-2.5592907005332968E-3</v>
      </c>
    </row>
    <row r="15" spans="1:4" s="54" customFormat="1" ht="18" customHeight="1" thickTop="1" x14ac:dyDescent="0.25">
      <c r="A15" s="44">
        <v>2019</v>
      </c>
      <c r="B15" s="57">
        <v>2.0898270462876498E-2</v>
      </c>
      <c r="C15" s="46">
        <v>-3.4491157676027062E-3</v>
      </c>
      <c r="D15" s="47">
        <v>-2.7205522215746035E-3</v>
      </c>
    </row>
    <row r="16" spans="1:4" s="54" customFormat="1" ht="18" customHeight="1" x14ac:dyDescent="0.25">
      <c r="A16" s="44">
        <v>2020</v>
      </c>
      <c r="B16" s="57">
        <v>2.1227476799144898E-2</v>
      </c>
      <c r="C16" s="46">
        <v>3.2920633626840057E-4</v>
      </c>
      <c r="D16" s="47">
        <v>-1.6948019165679007E-3</v>
      </c>
    </row>
    <row r="17" spans="1:4" s="54" customFormat="1" ht="18" customHeight="1" x14ac:dyDescent="0.25">
      <c r="A17" s="44">
        <v>2021</v>
      </c>
      <c r="B17" s="57">
        <v>2.2331597634009201E-2</v>
      </c>
      <c r="C17" s="46">
        <v>1.1041208348643028E-3</v>
      </c>
      <c r="D17" s="47">
        <v>-2.7339380785740275E-4</v>
      </c>
    </row>
    <row r="18" spans="1:4" s="54" customFormat="1" ht="18" customHeight="1" x14ac:dyDescent="0.25">
      <c r="A18" s="44">
        <v>2022</v>
      </c>
      <c r="B18" s="57">
        <v>2.3418643629644399E-2</v>
      </c>
      <c r="C18" s="46">
        <v>1.0870459956351976E-3</v>
      </c>
      <c r="D18" s="47">
        <v>-2.6705802550509861E-4</v>
      </c>
    </row>
    <row r="19" spans="1:4" s="54" customFormat="1" ht="18" customHeight="1" x14ac:dyDescent="0.25">
      <c r="A19" s="44">
        <v>2023</v>
      </c>
      <c r="B19" s="57">
        <v>2.3800054912704902E-2</v>
      </c>
      <c r="C19" s="46">
        <v>3.8141128306050376E-4</v>
      </c>
      <c r="D19" s="47">
        <v>-6.3503711291689954E-4</v>
      </c>
    </row>
    <row r="20" spans="1:4" s="54" customFormat="1" ht="18" customHeight="1" x14ac:dyDescent="0.25">
      <c r="A20" s="44">
        <v>2024</v>
      </c>
      <c r="B20" s="57">
        <v>2.4280088218775999E-2</v>
      </c>
      <c r="C20" s="46">
        <v>4.8003330607109679E-4</v>
      </c>
      <c r="D20" s="47">
        <v>-1.179129568768103E-3</v>
      </c>
    </row>
    <row r="21" spans="1:4" ht="18" customHeight="1" x14ac:dyDescent="0.3">
      <c r="A21" s="44">
        <v>2025</v>
      </c>
      <c r="B21" s="57">
        <v>2.32030804744233E-2</v>
      </c>
      <c r="C21" s="46">
        <v>-1.0770077443526989E-3</v>
      </c>
      <c r="D21" s="47">
        <v>-2.0939420432088025E-3</v>
      </c>
    </row>
    <row r="22" spans="1:4" s="156" customFormat="1" ht="18" customHeight="1" x14ac:dyDescent="0.3">
      <c r="A22" s="44">
        <v>2026</v>
      </c>
      <c r="B22" s="57">
        <v>2.2914153230446002E-2</v>
      </c>
      <c r="C22" s="46">
        <v>-2.8892724397729802E-4</v>
      </c>
      <c r="D22" s="47">
        <v>-1.5576602158300992E-3</v>
      </c>
    </row>
    <row r="23" spans="1:4" s="192" customFormat="1" ht="18" customHeight="1" x14ac:dyDescent="0.3">
      <c r="A23" s="44">
        <v>2027</v>
      </c>
      <c r="B23" s="57">
        <v>2.3069925628473601E-2</v>
      </c>
      <c r="C23" s="46">
        <v>1.5577239802759893E-4</v>
      </c>
      <c r="D23" s="47">
        <v>-7.3566571279489942E-4</v>
      </c>
    </row>
    <row r="24" spans="1:4" s="199" customFormat="1" ht="18" customHeight="1" x14ac:dyDescent="0.3">
      <c r="A24" s="44">
        <v>2028</v>
      </c>
      <c r="B24" s="57">
        <v>2.3461647362430501E-2</v>
      </c>
      <c r="C24" s="46">
        <v>3.9172173395689985E-4</v>
      </c>
      <c r="D24" s="47">
        <v>2.3461647362430501E-2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26" t="s">
        <v>139</v>
      </c>
      <c r="B26" s="3"/>
      <c r="C26" s="3"/>
    </row>
    <row r="27" spans="1:4" ht="21.75" customHeight="1" x14ac:dyDescent="0.3">
      <c r="A27" s="30"/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15" t="str">
        <f>Headings!F16</f>
        <v>Page 16</v>
      </c>
      <c r="B30" s="216"/>
      <c r="C30" s="216"/>
      <c r="D30" s="216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5" ht="23.25" x14ac:dyDescent="0.3">
      <c r="A1" s="222" t="str">
        <f>Headings!E17</f>
        <v>March 2019 National CPI-W Forecast</v>
      </c>
      <c r="B1" s="224"/>
      <c r="C1" s="224"/>
      <c r="D1" s="224"/>
    </row>
    <row r="2" spans="1:5" ht="21.75" customHeight="1" x14ac:dyDescent="0.3">
      <c r="A2" s="222" t="s">
        <v>93</v>
      </c>
      <c r="B2" s="223"/>
      <c r="C2" s="223"/>
      <c r="D2" s="223"/>
    </row>
    <row r="4" spans="1:5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</row>
    <row r="5" spans="1:5" s="54" customFormat="1" ht="18" customHeight="1" x14ac:dyDescent="0.25">
      <c r="A5" s="39">
        <v>2009</v>
      </c>
      <c r="B5" s="42">
        <v>-6.7423822452180506E-3</v>
      </c>
      <c r="C5" s="82" t="s">
        <v>87</v>
      </c>
      <c r="D5" s="92">
        <v>0</v>
      </c>
    </row>
    <row r="6" spans="1:5" s="54" customFormat="1" ht="18" customHeight="1" x14ac:dyDescent="0.25">
      <c r="A6" s="44">
        <v>2010</v>
      </c>
      <c r="B6" s="57">
        <v>2.0688832705242501E-2</v>
      </c>
      <c r="C6" s="46">
        <v>2.7431214950460553E-2</v>
      </c>
      <c r="D6" s="83">
        <v>0</v>
      </c>
    </row>
    <row r="7" spans="1:5" s="54" customFormat="1" ht="18" customHeight="1" x14ac:dyDescent="0.25">
      <c r="A7" s="44">
        <v>2011</v>
      </c>
      <c r="B7" s="57">
        <v>3.5556884940200997E-2</v>
      </c>
      <c r="C7" s="46">
        <v>1.4868052234958497E-2</v>
      </c>
      <c r="D7" s="83">
        <v>0</v>
      </c>
    </row>
    <row r="8" spans="1:5" s="54" customFormat="1" ht="18" customHeight="1" x14ac:dyDescent="0.25">
      <c r="A8" s="44">
        <v>2012</v>
      </c>
      <c r="B8" s="57">
        <v>2.10041746586935E-2</v>
      </c>
      <c r="C8" s="46">
        <v>-1.4552710281507498E-2</v>
      </c>
      <c r="D8" s="83">
        <v>0</v>
      </c>
    </row>
    <row r="9" spans="1:5" s="54" customFormat="1" ht="18" customHeight="1" x14ac:dyDescent="0.25">
      <c r="A9" s="44">
        <v>2013</v>
      </c>
      <c r="B9" s="57">
        <v>1.3680827833743602E-2</v>
      </c>
      <c r="C9" s="46">
        <v>-7.323346824949898E-3</v>
      </c>
      <c r="D9" s="83">
        <v>0</v>
      </c>
    </row>
    <row r="10" spans="1:5" s="54" customFormat="1" ht="18" customHeight="1" x14ac:dyDescent="0.25">
      <c r="A10" s="44">
        <v>2014</v>
      </c>
      <c r="B10" s="57">
        <v>1.50311349880516E-2</v>
      </c>
      <c r="C10" s="46">
        <v>1.3503071543079989E-3</v>
      </c>
      <c r="D10" s="83">
        <v>0</v>
      </c>
      <c r="E10" s="59"/>
    </row>
    <row r="11" spans="1:5" s="54" customFormat="1" ht="18" customHeight="1" x14ac:dyDescent="0.25">
      <c r="A11" s="44">
        <v>2015</v>
      </c>
      <c r="B11" s="57">
        <v>-4.1285211645779498E-3</v>
      </c>
      <c r="C11" s="46">
        <v>-1.9159656152629552E-2</v>
      </c>
      <c r="D11" s="83">
        <v>0</v>
      </c>
    </row>
    <row r="12" spans="1:5" s="54" customFormat="1" ht="18" customHeight="1" x14ac:dyDescent="0.25">
      <c r="A12" s="44">
        <v>2016</v>
      </c>
      <c r="B12" s="57">
        <v>9.7752469695009305E-3</v>
      </c>
      <c r="C12" s="46">
        <v>1.390376813407888E-2</v>
      </c>
      <c r="D12" s="83">
        <v>0</v>
      </c>
    </row>
    <row r="13" spans="1:5" s="54" customFormat="1" ht="18" customHeight="1" x14ac:dyDescent="0.25">
      <c r="A13" s="44">
        <v>2017</v>
      </c>
      <c r="B13" s="57">
        <v>2.12537808233224E-2</v>
      </c>
      <c r="C13" s="46">
        <v>1.1478533853821469E-2</v>
      </c>
      <c r="D13" s="83">
        <v>0</v>
      </c>
    </row>
    <row r="14" spans="1:5" s="54" customFormat="1" ht="18" customHeight="1" thickBot="1" x14ac:dyDescent="0.3">
      <c r="A14" s="49">
        <v>2018</v>
      </c>
      <c r="B14" s="58">
        <v>2.5496651342182101E-2</v>
      </c>
      <c r="C14" s="51">
        <v>4.242870518859701E-3</v>
      </c>
      <c r="D14" s="94">
        <v>-1.6227881853543014E-3</v>
      </c>
    </row>
    <row r="15" spans="1:5" s="54" customFormat="1" ht="18" customHeight="1" thickTop="1" x14ac:dyDescent="0.25">
      <c r="A15" s="44">
        <v>2019</v>
      </c>
      <c r="B15" s="57">
        <v>2.2619077749413699E-2</v>
      </c>
      <c r="C15" s="46">
        <v>-2.8775735927684017E-3</v>
      </c>
      <c r="D15" s="83">
        <v>-1.9194239242097018E-3</v>
      </c>
    </row>
    <row r="16" spans="1:5" s="54" customFormat="1" ht="18" customHeight="1" x14ac:dyDescent="0.25">
      <c r="A16" s="44">
        <v>2020</v>
      </c>
      <c r="B16" s="57">
        <v>2.1429598542794703E-2</v>
      </c>
      <c r="C16" s="46">
        <v>-1.1894792066189964E-3</v>
      </c>
      <c r="D16" s="83">
        <v>-2.2402811000208946E-3</v>
      </c>
    </row>
    <row r="17" spans="1:4" s="54" customFormat="1" ht="18" customHeight="1" x14ac:dyDescent="0.25">
      <c r="A17" s="44">
        <v>2021</v>
      </c>
      <c r="B17" s="57">
        <v>2.29970687864086E-2</v>
      </c>
      <c r="C17" s="46">
        <v>1.5674702436138978E-3</v>
      </c>
      <c r="D17" s="83">
        <v>-3.9116856549580026E-4</v>
      </c>
    </row>
    <row r="18" spans="1:4" s="54" customFormat="1" ht="18" customHeight="1" x14ac:dyDescent="0.25">
      <c r="A18" s="44">
        <v>2022</v>
      </c>
      <c r="B18" s="57">
        <v>2.3992209060317501E-2</v>
      </c>
      <c r="C18" s="46">
        <v>9.9514027390890103E-4</v>
      </c>
      <c r="D18" s="83">
        <v>-1.9139222191629987E-4</v>
      </c>
    </row>
    <row r="19" spans="1:4" s="54" customFormat="1" ht="18" customHeight="1" x14ac:dyDescent="0.25">
      <c r="A19" s="44">
        <v>2023</v>
      </c>
      <c r="B19" s="57">
        <v>2.4079597133401198E-2</v>
      </c>
      <c r="C19" s="46">
        <v>8.7388073083696088E-5</v>
      </c>
      <c r="D19" s="83">
        <v>-5.1384152073850192E-4</v>
      </c>
    </row>
    <row r="20" spans="1:4" s="54" customFormat="1" ht="18" customHeight="1" x14ac:dyDescent="0.25">
      <c r="A20" s="44">
        <v>2024</v>
      </c>
      <c r="B20" s="57">
        <v>2.5029926928582504E-2</v>
      </c>
      <c r="C20" s="46">
        <v>9.5032979518130598E-4</v>
      </c>
      <c r="D20" s="83">
        <v>-8.7234883847909714E-4</v>
      </c>
    </row>
    <row r="21" spans="1:4" ht="18" customHeight="1" x14ac:dyDescent="0.3">
      <c r="A21" s="44">
        <v>2025</v>
      </c>
      <c r="B21" s="57">
        <v>2.4103982791724401E-2</v>
      </c>
      <c r="C21" s="46">
        <v>-9.259441368581027E-4</v>
      </c>
      <c r="D21" s="83">
        <v>-1.6276533230763987E-3</v>
      </c>
    </row>
    <row r="22" spans="1:4" s="156" customFormat="1" ht="18" customHeight="1" x14ac:dyDescent="0.3">
      <c r="A22" s="44">
        <v>2026</v>
      </c>
      <c r="B22" s="57">
        <v>2.3754185088720799E-2</v>
      </c>
      <c r="C22" s="46">
        <v>-3.4979770300360216E-4</v>
      </c>
      <c r="D22" s="83">
        <v>-1.2459106454366028E-3</v>
      </c>
    </row>
    <row r="23" spans="1:4" s="192" customFormat="1" ht="18" customHeight="1" x14ac:dyDescent="0.3">
      <c r="A23" s="44">
        <v>2027</v>
      </c>
      <c r="B23" s="57">
        <v>2.3861052949194099E-2</v>
      </c>
      <c r="C23" s="46">
        <v>1.0686786047330032E-4</v>
      </c>
      <c r="D23" s="83">
        <v>-4.9468645931310257E-4</v>
      </c>
    </row>
    <row r="24" spans="1:4" s="199" customFormat="1" ht="18" customHeight="1" x14ac:dyDescent="0.3">
      <c r="A24" s="44">
        <v>2028</v>
      </c>
      <c r="B24" s="57">
        <v>2.4212115424825396E-2</v>
      </c>
      <c r="C24" s="46">
        <v>3.5106247563129744E-4</v>
      </c>
      <c r="D24" s="83">
        <v>2.4212115424825396E-2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173</v>
      </c>
      <c r="B26" s="3"/>
      <c r="C26" s="3"/>
    </row>
    <row r="27" spans="1:4" ht="21.75" customHeight="1" x14ac:dyDescent="0.3">
      <c r="A27" s="30"/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15" t="str">
        <f>Headings!F17</f>
        <v>Page 17</v>
      </c>
      <c r="B30" s="216"/>
      <c r="C30" s="216"/>
      <c r="D30" s="216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22" t="str">
        <f>Headings!E18</f>
        <v>March 2019 Seattle Annual CPI-U Forecast</v>
      </c>
      <c r="B1" s="224"/>
      <c r="C1" s="224"/>
      <c r="D1" s="224"/>
    </row>
    <row r="2" spans="1:4" ht="21.75" customHeight="1" x14ac:dyDescent="0.3">
      <c r="A2" s="222" t="s">
        <v>93</v>
      </c>
      <c r="B2" s="223"/>
      <c r="C2" s="223"/>
      <c r="D2" s="223"/>
    </row>
    <row r="4" spans="1:4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</row>
    <row r="5" spans="1:4" s="54" customFormat="1" ht="18" customHeight="1" x14ac:dyDescent="0.25">
      <c r="A5" s="39">
        <v>2009</v>
      </c>
      <c r="B5" s="42">
        <v>5.8250526212737493E-3</v>
      </c>
      <c r="C5" s="82" t="s">
        <v>87</v>
      </c>
      <c r="D5" s="52">
        <v>0</v>
      </c>
    </row>
    <row r="6" spans="1:4" s="54" customFormat="1" ht="18" customHeight="1" x14ac:dyDescent="0.25">
      <c r="A6" s="44">
        <v>2010</v>
      </c>
      <c r="B6" s="57">
        <v>2.9421133664857503E-3</v>
      </c>
      <c r="C6" s="46">
        <v>-2.882939254787999E-3</v>
      </c>
      <c r="D6" s="47">
        <v>0</v>
      </c>
    </row>
    <row r="7" spans="1:4" s="54" customFormat="1" ht="18" customHeight="1" x14ac:dyDescent="0.25">
      <c r="A7" s="44">
        <v>2011</v>
      </c>
      <c r="B7" s="57">
        <v>2.67851234930058E-2</v>
      </c>
      <c r="C7" s="46">
        <v>2.3843010126520049E-2</v>
      </c>
      <c r="D7" s="47">
        <v>0</v>
      </c>
    </row>
    <row r="8" spans="1:4" s="54" customFormat="1" ht="18" customHeight="1" x14ac:dyDescent="0.25">
      <c r="A8" s="44">
        <v>2012</v>
      </c>
      <c r="B8" s="57">
        <v>2.53388610830667E-2</v>
      </c>
      <c r="C8" s="46">
        <v>-1.4462624099391003E-3</v>
      </c>
      <c r="D8" s="47">
        <v>0</v>
      </c>
    </row>
    <row r="9" spans="1:4" s="54" customFormat="1" ht="18" customHeight="1" x14ac:dyDescent="0.25">
      <c r="A9" s="44">
        <v>2013</v>
      </c>
      <c r="B9" s="57">
        <v>1.2151024666579899E-2</v>
      </c>
      <c r="C9" s="46">
        <v>-1.3187836416486801E-2</v>
      </c>
      <c r="D9" s="47">
        <v>0</v>
      </c>
    </row>
    <row r="10" spans="1:4" s="54" customFormat="1" ht="18" customHeight="1" x14ac:dyDescent="0.25">
      <c r="A10" s="44">
        <v>2014</v>
      </c>
      <c r="B10" s="57">
        <v>1.8442393909663398E-2</v>
      </c>
      <c r="C10" s="47">
        <v>6.2913692430834993E-3</v>
      </c>
      <c r="D10" s="47">
        <v>0</v>
      </c>
    </row>
    <row r="11" spans="1:4" s="54" customFormat="1" ht="18" customHeight="1" x14ac:dyDescent="0.25">
      <c r="A11" s="44">
        <v>2015</v>
      </c>
      <c r="B11" s="57">
        <v>1.36006308481493E-2</v>
      </c>
      <c r="C11" s="46">
        <v>-4.8417630615140983E-3</v>
      </c>
      <c r="D11" s="47">
        <v>0</v>
      </c>
    </row>
    <row r="12" spans="1:4" s="54" customFormat="1" ht="18" customHeight="1" x14ac:dyDescent="0.25">
      <c r="A12" s="44">
        <v>2016</v>
      </c>
      <c r="B12" s="57">
        <v>2.2144335188720003E-2</v>
      </c>
      <c r="C12" s="46">
        <v>8.5437043405707028E-3</v>
      </c>
      <c r="D12" s="47">
        <v>0</v>
      </c>
    </row>
    <row r="13" spans="1:4" s="54" customFormat="1" ht="18" customHeight="1" x14ac:dyDescent="0.25">
      <c r="A13" s="44">
        <v>2017</v>
      </c>
      <c r="B13" s="57">
        <v>3.0531296344248098E-2</v>
      </c>
      <c r="C13" s="46">
        <v>8.3869611555280957E-3</v>
      </c>
      <c r="D13" s="47">
        <v>0</v>
      </c>
    </row>
    <row r="14" spans="1:4" s="54" customFormat="1" ht="18" customHeight="1" thickBot="1" x14ac:dyDescent="0.3">
      <c r="A14" s="49">
        <v>2018</v>
      </c>
      <c r="B14" s="58">
        <v>3.14922259277872E-2</v>
      </c>
      <c r="C14" s="51">
        <v>9.6092958353910171E-4</v>
      </c>
      <c r="D14" s="56">
        <v>-5.0246349920076983E-3</v>
      </c>
    </row>
    <row r="15" spans="1:4" s="54" customFormat="1" ht="18" customHeight="1" thickTop="1" x14ac:dyDescent="0.25">
      <c r="A15" s="44">
        <v>2019</v>
      </c>
      <c r="B15" s="57">
        <v>2.8740802836965101E-2</v>
      </c>
      <c r="C15" s="46">
        <v>-2.7514230908220992E-3</v>
      </c>
      <c r="D15" s="47">
        <v>-5.2087216456386011E-3</v>
      </c>
    </row>
    <row r="16" spans="1:4" s="54" customFormat="1" ht="18" customHeight="1" x14ac:dyDescent="0.25">
      <c r="A16" s="44">
        <v>2020</v>
      </c>
      <c r="B16" s="57">
        <v>2.4360964218668301E-2</v>
      </c>
      <c r="C16" s="46">
        <v>-4.3798386182967997E-3</v>
      </c>
      <c r="D16" s="47">
        <v>-2.0337179894154983E-3</v>
      </c>
    </row>
    <row r="17" spans="1:4" s="54" customFormat="1" ht="18" customHeight="1" x14ac:dyDescent="0.25">
      <c r="A17" s="44">
        <v>2021</v>
      </c>
      <c r="B17" s="57">
        <v>2.4611071177723497E-2</v>
      </c>
      <c r="C17" s="46">
        <v>2.5010695905519631E-4</v>
      </c>
      <c r="D17" s="47">
        <v>-9.7599260454360112E-4</v>
      </c>
    </row>
    <row r="18" spans="1:4" s="54" customFormat="1" ht="18" customHeight="1" x14ac:dyDescent="0.25">
      <c r="A18" s="44">
        <v>2022</v>
      </c>
      <c r="B18" s="57">
        <v>2.4925125676435698E-2</v>
      </c>
      <c r="C18" s="46">
        <v>3.1405449871220112E-4</v>
      </c>
      <c r="D18" s="47">
        <v>-3.4798195167249843E-4</v>
      </c>
    </row>
    <row r="19" spans="1:4" s="54" customFormat="1" ht="18" customHeight="1" x14ac:dyDescent="0.25">
      <c r="A19" s="44">
        <v>2023</v>
      </c>
      <c r="B19" s="57">
        <v>2.2741357032319401E-2</v>
      </c>
      <c r="C19" s="46">
        <v>-2.1837686441162976E-3</v>
      </c>
      <c r="D19" s="47">
        <v>-2.3884137967757971E-3</v>
      </c>
    </row>
    <row r="20" spans="1:4" s="54" customFormat="1" ht="18" customHeight="1" x14ac:dyDescent="0.25">
      <c r="A20" s="44">
        <v>2024</v>
      </c>
      <c r="B20" s="57">
        <v>2.5086082639302402E-2</v>
      </c>
      <c r="C20" s="46">
        <v>2.3447256069830009E-3</v>
      </c>
      <c r="D20" s="47">
        <v>-2.8665321057910996E-3</v>
      </c>
    </row>
    <row r="21" spans="1:4" ht="18" customHeight="1" x14ac:dyDescent="0.3">
      <c r="A21" s="44">
        <v>2025</v>
      </c>
      <c r="B21" s="57">
        <v>2.66999960425954E-2</v>
      </c>
      <c r="C21" s="46">
        <v>1.6139134032929978E-3</v>
      </c>
      <c r="D21" s="47">
        <v>-1.4785335088384026E-3</v>
      </c>
    </row>
    <row r="22" spans="1:4" s="156" customFormat="1" ht="18" customHeight="1" x14ac:dyDescent="0.3">
      <c r="A22" s="44">
        <v>2026</v>
      </c>
      <c r="B22" s="57">
        <v>2.6075385771199801E-2</v>
      </c>
      <c r="C22" s="46">
        <v>-6.246102713955981E-4</v>
      </c>
      <c r="D22" s="47">
        <v>-1.4612714255752973E-3</v>
      </c>
    </row>
    <row r="23" spans="1:4" s="192" customFormat="1" ht="18" customHeight="1" x14ac:dyDescent="0.3">
      <c r="A23" s="44">
        <v>2027</v>
      </c>
      <c r="B23" s="57">
        <v>2.5985523666011798E-2</v>
      </c>
      <c r="C23" s="46">
        <v>-8.9862105188003721E-5</v>
      </c>
      <c r="D23" s="47">
        <v>-7.95745819973704E-4</v>
      </c>
    </row>
    <row r="24" spans="1:4" s="199" customFormat="1" ht="18" customHeight="1" x14ac:dyDescent="0.3">
      <c r="A24" s="44">
        <v>2028</v>
      </c>
      <c r="B24" s="57">
        <v>2.6235324391809298E-2</v>
      </c>
      <c r="C24" s="46">
        <v>2.498007257974999E-4</v>
      </c>
      <c r="D24" s="47">
        <v>2.6235324391809298E-2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243</v>
      </c>
      <c r="B26" s="3"/>
      <c r="C26" s="3"/>
    </row>
    <row r="27" spans="1:4" ht="21.75" customHeight="1" x14ac:dyDescent="0.3">
      <c r="A27" s="138"/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135"/>
    </row>
    <row r="30" spans="1:4" ht="21.75" customHeight="1" x14ac:dyDescent="0.3">
      <c r="A30" s="215" t="str">
        <f>Headings!F18</f>
        <v>Page 18</v>
      </c>
      <c r="B30" s="216"/>
      <c r="C30" s="216"/>
      <c r="D30" s="216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22" t="str">
        <f>Headings!E19</f>
        <v>March 2019 June-June Seattle CPI-W Forecast</v>
      </c>
      <c r="B1" s="224"/>
      <c r="C1" s="224"/>
      <c r="D1" s="224"/>
    </row>
    <row r="2" spans="1:4" ht="21.75" customHeight="1" x14ac:dyDescent="0.3">
      <c r="A2" s="222" t="s">
        <v>93</v>
      </c>
      <c r="B2" s="223"/>
      <c r="C2" s="223"/>
      <c r="D2" s="223"/>
    </row>
    <row r="4" spans="1:4" ht="66" customHeight="1" x14ac:dyDescent="0.3">
      <c r="A4" s="21" t="s">
        <v>117</v>
      </c>
      <c r="B4" s="32" t="s">
        <v>89</v>
      </c>
      <c r="C4" s="32" t="s">
        <v>34</v>
      </c>
      <c r="D4" s="36" t="str">
        <f>Headings!E50</f>
        <v>% Change from August 2018 Forecast</v>
      </c>
    </row>
    <row r="5" spans="1:4" s="54" customFormat="1" ht="18" customHeight="1" x14ac:dyDescent="0.25">
      <c r="A5" s="39">
        <v>2009</v>
      </c>
      <c r="B5" s="42">
        <v>-7.0999999999999995E-3</v>
      </c>
      <c r="C5" s="82" t="s">
        <v>87</v>
      </c>
      <c r="D5" s="92">
        <v>0</v>
      </c>
    </row>
    <row r="6" spans="1:4" s="54" customFormat="1" ht="18" customHeight="1" x14ac:dyDescent="0.25">
      <c r="A6" s="44">
        <v>2010</v>
      </c>
      <c r="B6" s="57">
        <v>-5.9999999999999995E-4</v>
      </c>
      <c r="C6" s="46">
        <v>6.4999999999999997E-3</v>
      </c>
      <c r="D6" s="83">
        <v>0</v>
      </c>
    </row>
    <row r="7" spans="1:4" s="54" customFormat="1" ht="18" customHeight="1" x14ac:dyDescent="0.25">
      <c r="A7" s="44">
        <v>2011</v>
      </c>
      <c r="B7" s="57">
        <v>3.7000000000000005E-2</v>
      </c>
      <c r="C7" s="46">
        <v>3.7600000000000008E-2</v>
      </c>
      <c r="D7" s="83">
        <v>0</v>
      </c>
    </row>
    <row r="8" spans="1:4" s="54" customFormat="1" ht="18" customHeight="1" x14ac:dyDescent="0.25">
      <c r="A8" s="44">
        <v>2012</v>
      </c>
      <c r="B8" s="57">
        <v>2.6699999999999998E-2</v>
      </c>
      <c r="C8" s="46">
        <v>-1.0300000000000007E-2</v>
      </c>
      <c r="D8" s="83">
        <v>0</v>
      </c>
    </row>
    <row r="9" spans="1:4" s="54" customFormat="1" ht="18" customHeight="1" x14ac:dyDescent="0.25">
      <c r="A9" s="44">
        <v>2013</v>
      </c>
      <c r="B9" s="57">
        <v>1.1599999999999999E-2</v>
      </c>
      <c r="C9" s="46">
        <v>-1.5099999999999999E-2</v>
      </c>
      <c r="D9" s="83">
        <v>0</v>
      </c>
    </row>
    <row r="10" spans="1:4" s="54" customFormat="1" ht="18" customHeight="1" x14ac:dyDescent="0.25">
      <c r="A10" s="44">
        <v>2014</v>
      </c>
      <c r="B10" s="57">
        <v>2.23E-2</v>
      </c>
      <c r="C10" s="46">
        <v>1.0700000000000001E-2</v>
      </c>
      <c r="D10" s="83">
        <v>0</v>
      </c>
    </row>
    <row r="11" spans="1:4" s="54" customFormat="1" ht="18" customHeight="1" x14ac:dyDescent="0.25">
      <c r="A11" s="44">
        <v>2015</v>
      </c>
      <c r="B11" s="57">
        <v>1.0800000000000001E-2</v>
      </c>
      <c r="C11" s="47">
        <v>-1.15E-2</v>
      </c>
      <c r="D11" s="83">
        <v>0</v>
      </c>
    </row>
    <row r="12" spans="1:4" s="54" customFormat="1" ht="18" customHeight="1" x14ac:dyDescent="0.25">
      <c r="A12" s="44">
        <v>2016</v>
      </c>
      <c r="B12" s="57">
        <v>1.9900000000000001E-2</v>
      </c>
      <c r="C12" s="46">
        <v>9.1000000000000004E-3</v>
      </c>
      <c r="D12" s="83">
        <v>0</v>
      </c>
    </row>
    <row r="13" spans="1:4" s="54" customFormat="1" ht="18" customHeight="1" x14ac:dyDescent="0.25">
      <c r="A13" s="44">
        <v>2017</v>
      </c>
      <c r="B13" s="57">
        <v>3.0299999999999997E-2</v>
      </c>
      <c r="C13" s="46">
        <v>1.0399999999999996E-2</v>
      </c>
      <c r="D13" s="83">
        <v>0</v>
      </c>
    </row>
    <row r="14" spans="1:4" s="54" customFormat="1" ht="18" customHeight="1" thickBot="1" x14ac:dyDescent="0.3">
      <c r="A14" s="44">
        <v>2018</v>
      </c>
      <c r="B14" s="57">
        <v>3.6495E-2</v>
      </c>
      <c r="C14" s="46">
        <v>6.1950000000000026E-3</v>
      </c>
      <c r="D14" s="83">
        <v>0</v>
      </c>
    </row>
    <row r="15" spans="1:4" s="54" customFormat="1" ht="18" customHeight="1" thickTop="1" x14ac:dyDescent="0.25">
      <c r="A15" s="163">
        <v>2019</v>
      </c>
      <c r="B15" s="160">
        <v>2.7963260900768998E-2</v>
      </c>
      <c r="C15" s="162">
        <v>-8.5317390992310019E-3</v>
      </c>
      <c r="D15" s="207">
        <v>-6.1005409604559038E-3</v>
      </c>
    </row>
    <row r="16" spans="1:4" s="54" customFormat="1" ht="18" customHeight="1" x14ac:dyDescent="0.25">
      <c r="A16" s="44">
        <v>2020</v>
      </c>
      <c r="B16" s="57">
        <v>2.54671720167962E-2</v>
      </c>
      <c r="C16" s="46">
        <v>-2.4960888839727982E-3</v>
      </c>
      <c r="D16" s="83">
        <v>-3.6501197261692986E-3</v>
      </c>
    </row>
    <row r="17" spans="1:8" s="54" customFormat="1" ht="18" customHeight="1" x14ac:dyDescent="0.25">
      <c r="A17" s="44">
        <v>2021</v>
      </c>
      <c r="B17" s="57">
        <v>2.3699649731174399E-2</v>
      </c>
      <c r="C17" s="46">
        <v>-1.7675222856218011E-3</v>
      </c>
      <c r="D17" s="83">
        <v>-2.6105975378243017E-3</v>
      </c>
    </row>
    <row r="18" spans="1:8" s="54" customFormat="1" ht="18" customHeight="1" x14ac:dyDescent="0.25">
      <c r="A18" s="44">
        <v>2022</v>
      </c>
      <c r="B18" s="57">
        <v>2.39095740341464E-2</v>
      </c>
      <c r="C18" s="46">
        <v>2.0992430297200187E-4</v>
      </c>
      <c r="D18" s="83">
        <v>-2.1280154893268018E-3</v>
      </c>
      <c r="H18" s="29" t="s">
        <v>21</v>
      </c>
    </row>
    <row r="19" spans="1:8" s="54" customFormat="1" ht="18" customHeight="1" x14ac:dyDescent="0.25">
      <c r="A19" s="44">
        <v>2023</v>
      </c>
      <c r="B19" s="57">
        <v>2.3590478295411003E-2</v>
      </c>
      <c r="C19" s="46">
        <v>-3.1909573873539765E-4</v>
      </c>
      <c r="D19" s="83">
        <v>-1.9622182091844943E-3</v>
      </c>
    </row>
    <row r="20" spans="1:8" s="54" customFormat="1" ht="18" customHeight="1" x14ac:dyDescent="0.25">
      <c r="A20" s="44">
        <v>2024</v>
      </c>
      <c r="B20" s="57">
        <v>2.56348485204957E-2</v>
      </c>
      <c r="C20" s="46">
        <v>2.0443702250846976E-3</v>
      </c>
      <c r="D20" s="83">
        <v>-2.2486531103919002E-3</v>
      </c>
    </row>
    <row r="21" spans="1:8" ht="18" customHeight="1" x14ac:dyDescent="0.3">
      <c r="A21" s="44">
        <v>2025</v>
      </c>
      <c r="B21" s="57">
        <v>2.4774989127871998E-2</v>
      </c>
      <c r="C21" s="46">
        <v>-8.5985939262370192E-4</v>
      </c>
      <c r="D21" s="83">
        <v>-2.6584898182364022E-3</v>
      </c>
    </row>
    <row r="22" spans="1:8" s="156" customFormat="1" ht="18" customHeight="1" x14ac:dyDescent="0.3">
      <c r="A22" s="44">
        <v>2026</v>
      </c>
      <c r="B22" s="57">
        <v>2.4407751747964401E-2</v>
      </c>
      <c r="C22" s="46">
        <v>-3.6723737990759786E-4</v>
      </c>
      <c r="D22" s="83">
        <v>-2.0697879191946961E-3</v>
      </c>
    </row>
    <row r="23" spans="1:8" s="192" customFormat="1" ht="18" customHeight="1" x14ac:dyDescent="0.3">
      <c r="A23" s="44">
        <v>2027</v>
      </c>
      <c r="B23" s="57">
        <v>2.4489272879500801E-2</v>
      </c>
      <c r="C23" s="46">
        <v>8.1521131536400893E-5</v>
      </c>
      <c r="D23" s="83">
        <v>-1.1358168155484009E-3</v>
      </c>
    </row>
    <row r="24" spans="1:8" s="199" customFormat="1" ht="18" customHeight="1" x14ac:dyDescent="0.3">
      <c r="A24" s="44">
        <v>2028</v>
      </c>
      <c r="B24" s="57">
        <v>2.48145489438058E-2</v>
      </c>
      <c r="C24" s="46">
        <v>3.2527606430499817E-4</v>
      </c>
      <c r="D24" s="83">
        <v>2.48145489438058E-2</v>
      </c>
    </row>
    <row r="25" spans="1:8" ht="21.75" customHeight="1" x14ac:dyDescent="0.3">
      <c r="A25" s="25" t="s">
        <v>4</v>
      </c>
      <c r="B25" s="3"/>
      <c r="C25" s="3"/>
    </row>
    <row r="26" spans="1:8" ht="21.75" customHeight="1" x14ac:dyDescent="0.3">
      <c r="A26" s="30" t="s">
        <v>244</v>
      </c>
      <c r="B26" s="3"/>
      <c r="C26" s="3"/>
    </row>
    <row r="27" spans="1:8" ht="21.75" customHeight="1" x14ac:dyDescent="0.3">
      <c r="A27" s="30" t="s">
        <v>206</v>
      </c>
      <c r="B27" s="3"/>
      <c r="C27" s="3"/>
    </row>
    <row r="28" spans="1:8" ht="21.75" customHeight="1" x14ac:dyDescent="0.3">
      <c r="A28" s="138"/>
      <c r="B28" s="3"/>
      <c r="C28" s="3"/>
    </row>
    <row r="29" spans="1:8" ht="21.75" customHeight="1" x14ac:dyDescent="0.3">
      <c r="A29" s="3"/>
      <c r="B29" s="19"/>
      <c r="C29" s="19"/>
    </row>
    <row r="30" spans="1:8" ht="21.75" customHeight="1" x14ac:dyDescent="0.3">
      <c r="A30" s="215" t="str">
        <f>Headings!F19</f>
        <v>Page 19</v>
      </c>
      <c r="B30" s="216"/>
      <c r="C30" s="216"/>
      <c r="D30" s="216"/>
    </row>
    <row r="32" spans="1:8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Headings!E2</f>
        <v>March 2019 Countywide Assessed Value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s="22" customFormat="1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  <c r="E4" s="36" t="str">
        <f>Headings!F50</f>
        <v>$ Change from August 2018 Forecast</v>
      </c>
    </row>
    <row r="5" spans="1:5" ht="18" customHeight="1" x14ac:dyDescent="0.3">
      <c r="A5" s="39">
        <v>2009</v>
      </c>
      <c r="B5" s="40">
        <v>386889727940</v>
      </c>
      <c r="C5" s="82" t="s">
        <v>87</v>
      </c>
      <c r="D5" s="52">
        <v>0</v>
      </c>
      <c r="E5" s="43">
        <v>0</v>
      </c>
    </row>
    <row r="6" spans="1:5" ht="18" customHeight="1" x14ac:dyDescent="0.3">
      <c r="A6" s="44">
        <v>2010</v>
      </c>
      <c r="B6" s="45">
        <v>341971517510</v>
      </c>
      <c r="C6" s="46">
        <v>-0.11610080905783582</v>
      </c>
      <c r="D6" s="47">
        <v>0</v>
      </c>
      <c r="E6" s="48">
        <v>0</v>
      </c>
    </row>
    <row r="7" spans="1:5" ht="18" customHeight="1" x14ac:dyDescent="0.3">
      <c r="A7" s="44">
        <v>2011</v>
      </c>
      <c r="B7" s="45">
        <v>330414998630</v>
      </c>
      <c r="C7" s="46">
        <v>-3.3793805297431145E-2</v>
      </c>
      <c r="D7" s="47">
        <v>0</v>
      </c>
      <c r="E7" s="48">
        <v>0</v>
      </c>
    </row>
    <row r="8" spans="1:5" ht="18" customHeight="1" x14ac:dyDescent="0.3">
      <c r="A8" s="44">
        <v>2012</v>
      </c>
      <c r="B8" s="45">
        <v>319460937270</v>
      </c>
      <c r="C8" s="46">
        <v>-3.3152433773947387E-2</v>
      </c>
      <c r="D8" s="47">
        <v>0</v>
      </c>
      <c r="E8" s="48">
        <v>0</v>
      </c>
    </row>
    <row r="9" spans="1:5" ht="18" customHeight="1" x14ac:dyDescent="0.3">
      <c r="A9" s="44">
        <v>2013</v>
      </c>
      <c r="B9" s="45">
        <v>314746206667</v>
      </c>
      <c r="C9" s="47">
        <v>-1.4758394698551891E-2</v>
      </c>
      <c r="D9" s="47">
        <v>0</v>
      </c>
      <c r="E9" s="48">
        <v>0</v>
      </c>
    </row>
    <row r="10" spans="1:5" ht="18" customHeight="1" x14ac:dyDescent="0.3">
      <c r="A10" s="44">
        <v>2014</v>
      </c>
      <c r="B10" s="45">
        <v>340643616342</v>
      </c>
      <c r="C10" s="46">
        <v>8.228029163318662E-2</v>
      </c>
      <c r="D10" s="47">
        <v>0</v>
      </c>
      <c r="E10" s="48">
        <v>0</v>
      </c>
    </row>
    <row r="11" spans="1:5" ht="18" customHeight="1" x14ac:dyDescent="0.3">
      <c r="A11" s="44">
        <v>2015</v>
      </c>
      <c r="B11" s="45">
        <v>388118855592</v>
      </c>
      <c r="C11" s="46">
        <v>0.13936923216061592</v>
      </c>
      <c r="D11" s="47">
        <v>0</v>
      </c>
      <c r="E11" s="48">
        <v>0</v>
      </c>
    </row>
    <row r="12" spans="1:5" ht="18" customHeight="1" x14ac:dyDescent="0.3">
      <c r="A12" s="44">
        <v>2016</v>
      </c>
      <c r="B12" s="45">
        <v>426335605836</v>
      </c>
      <c r="C12" s="46">
        <v>9.8466615814652325E-2</v>
      </c>
      <c r="D12" s="47">
        <v>0</v>
      </c>
      <c r="E12" s="48">
        <v>0</v>
      </c>
    </row>
    <row r="13" spans="1:5" ht="18" customHeight="1" x14ac:dyDescent="0.3">
      <c r="A13" s="44">
        <v>2017</v>
      </c>
      <c r="B13" s="45">
        <v>471456288020</v>
      </c>
      <c r="C13" s="46">
        <v>0.1058337177715265</v>
      </c>
      <c r="D13" s="47">
        <v>0</v>
      </c>
      <c r="E13" s="48">
        <v>0</v>
      </c>
    </row>
    <row r="14" spans="1:5" ht="18" customHeight="1" x14ac:dyDescent="0.3">
      <c r="A14" s="44">
        <v>2018</v>
      </c>
      <c r="B14" s="45">
        <v>534662434752.99994</v>
      </c>
      <c r="C14" s="46">
        <v>0.13406576248765312</v>
      </c>
      <c r="D14" s="47">
        <v>0</v>
      </c>
      <c r="E14" s="48">
        <v>0</v>
      </c>
    </row>
    <row r="15" spans="1:5" ht="18" customHeight="1" thickBot="1" x14ac:dyDescent="0.35">
      <c r="A15" s="49">
        <v>2019</v>
      </c>
      <c r="B15" s="50">
        <v>606623698131</v>
      </c>
      <c r="C15" s="51">
        <v>0.13459195690687387</v>
      </c>
      <c r="D15" s="56">
        <v>1.4827309270110778E-2</v>
      </c>
      <c r="E15" s="85">
        <v>8863180070.7410889</v>
      </c>
    </row>
    <row r="16" spans="1:5" ht="18" customHeight="1" thickTop="1" x14ac:dyDescent="0.3">
      <c r="A16" s="44">
        <v>2020</v>
      </c>
      <c r="B16" s="45">
        <v>658806660672.53796</v>
      </c>
      <c r="C16" s="46">
        <v>8.6021965021005675E-2</v>
      </c>
      <c r="D16" s="47">
        <v>1.9818949162281996E-2</v>
      </c>
      <c r="E16" s="48">
        <v>12803111499.709961</v>
      </c>
    </row>
    <row r="17" spans="1:5" ht="18" customHeight="1" x14ac:dyDescent="0.3">
      <c r="A17" s="44">
        <v>2021</v>
      </c>
      <c r="B17" s="45">
        <v>696153417657.85803</v>
      </c>
      <c r="C17" s="46">
        <v>5.668849332396686E-2</v>
      </c>
      <c r="D17" s="47">
        <v>1.6882045978557914E-2</v>
      </c>
      <c r="E17" s="48">
        <v>11557381754.853027</v>
      </c>
    </row>
    <row r="18" spans="1:5" ht="18" customHeight="1" x14ac:dyDescent="0.3">
      <c r="A18" s="44">
        <v>2022</v>
      </c>
      <c r="B18" s="45">
        <v>715297374065.31506</v>
      </c>
      <c r="C18" s="46">
        <v>2.7499622815707836E-2</v>
      </c>
      <c r="D18" s="47">
        <v>-5.8819429537584345E-3</v>
      </c>
      <c r="E18" s="48">
        <v>-4232232096.9869385</v>
      </c>
    </row>
    <row r="19" spans="1:5" ht="18" customHeight="1" x14ac:dyDescent="0.3">
      <c r="A19" s="44">
        <v>2023</v>
      </c>
      <c r="B19" s="45">
        <v>754539976046.823</v>
      </c>
      <c r="C19" s="46">
        <v>5.4861940508011076E-2</v>
      </c>
      <c r="D19" s="47">
        <v>9.8077514948489153E-3</v>
      </c>
      <c r="E19" s="48">
        <v>7328464816.2399902</v>
      </c>
    </row>
    <row r="20" spans="1:5" ht="18" customHeight="1" x14ac:dyDescent="0.3">
      <c r="A20" s="44">
        <v>2024</v>
      </c>
      <c r="B20" s="45">
        <v>791817509062.20605</v>
      </c>
      <c r="C20" s="46">
        <v>4.9404318125975344E-2</v>
      </c>
      <c r="D20" s="47">
        <v>1.7647720705731729E-2</v>
      </c>
      <c r="E20" s="48">
        <v>13731445534.165039</v>
      </c>
    </row>
    <row r="21" spans="1:5" ht="18" customHeight="1" x14ac:dyDescent="0.3">
      <c r="A21" s="44">
        <v>2025</v>
      </c>
      <c r="B21" s="45">
        <v>834898974932.64697</v>
      </c>
      <c r="C21" s="46">
        <v>5.4408326890200698E-2</v>
      </c>
      <c r="D21" s="47">
        <v>2.52489362015198E-2</v>
      </c>
      <c r="E21" s="48">
        <v>20561163448.644897</v>
      </c>
    </row>
    <row r="22" spans="1:5" s="156" customFormat="1" ht="18" customHeight="1" x14ac:dyDescent="0.3">
      <c r="A22" s="44">
        <v>2026</v>
      </c>
      <c r="B22" s="45">
        <v>878714796239.604</v>
      </c>
      <c r="C22" s="46">
        <v>5.2480386995913841E-2</v>
      </c>
      <c r="D22" s="47">
        <v>4.0254783223103496E-2</v>
      </c>
      <c r="E22" s="48">
        <v>34003663533.236938</v>
      </c>
    </row>
    <row r="23" spans="1:5" s="192" customFormat="1" ht="18" customHeight="1" x14ac:dyDescent="0.3">
      <c r="A23" s="44">
        <v>2027</v>
      </c>
      <c r="B23" s="45">
        <v>921756965369.82397</v>
      </c>
      <c r="C23" s="46">
        <v>4.8983093620837748E-2</v>
      </c>
      <c r="D23" s="47">
        <v>4.9945480609844717E-2</v>
      </c>
      <c r="E23" s="48">
        <v>43847604938.618042</v>
      </c>
    </row>
    <row r="24" spans="1:5" s="199" customFormat="1" ht="18" customHeight="1" x14ac:dyDescent="0.3">
      <c r="A24" s="44">
        <v>2028</v>
      </c>
      <c r="B24" s="45">
        <v>966284825998.39001</v>
      </c>
      <c r="C24" s="46">
        <v>4.8307593326078813E-2</v>
      </c>
      <c r="D24" s="83" t="s">
        <v>229</v>
      </c>
      <c r="E24" s="84" t="s">
        <v>229</v>
      </c>
    </row>
    <row r="25" spans="1:5" s="115" customFormat="1" ht="21.75" customHeight="1" x14ac:dyDescent="0.3">
      <c r="A25" s="25" t="s">
        <v>4</v>
      </c>
      <c r="B25" s="112"/>
      <c r="C25" s="46"/>
      <c r="D25" s="46"/>
      <c r="E25" s="78"/>
    </row>
    <row r="26" spans="1:5" ht="21.75" customHeight="1" x14ac:dyDescent="0.3">
      <c r="A26" s="29" t="s">
        <v>168</v>
      </c>
      <c r="B26" s="3"/>
      <c r="C26" s="3"/>
    </row>
    <row r="27" spans="1:5" ht="21.75" customHeight="1" x14ac:dyDescent="0.3">
      <c r="A27" s="23" t="s">
        <v>197</v>
      </c>
      <c r="B27" s="3"/>
      <c r="C27" s="3"/>
      <c r="D27" s="115"/>
      <c r="E27" s="115"/>
    </row>
    <row r="28" spans="1:5" ht="21.75" customHeight="1" x14ac:dyDescent="0.3">
      <c r="A28" s="28"/>
      <c r="B28" s="3"/>
      <c r="C28" s="3"/>
      <c r="D28" s="115"/>
      <c r="E28" s="115"/>
    </row>
    <row r="29" spans="1:5" ht="21.75" customHeight="1" x14ac:dyDescent="0.3">
      <c r="A29" s="23"/>
      <c r="B29" s="115"/>
      <c r="C29" s="115"/>
      <c r="D29" s="115"/>
      <c r="E29" s="115"/>
    </row>
    <row r="30" spans="1:5" ht="21.75" customHeight="1" x14ac:dyDescent="0.3">
      <c r="A30" s="215" t="str">
        <f>Headings!F2</f>
        <v>Page 2</v>
      </c>
      <c r="B30" s="215"/>
      <c r="C30" s="215"/>
      <c r="D30" s="215"/>
      <c r="E30" s="215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1.625" style="91" customWidth="1"/>
    <col min="2" max="3" width="22.75" style="91" customWidth="1"/>
    <col min="4" max="4" width="16.75" style="1" customWidth="1"/>
    <col min="5" max="16384" width="10.75" style="1"/>
  </cols>
  <sheetData>
    <row r="1" spans="1:9" ht="23.25" x14ac:dyDescent="0.35">
      <c r="A1" s="222" t="str">
        <f>Headings!E20</f>
        <v>March 2019 Outyear COLA Comparison Forecast</v>
      </c>
      <c r="B1" s="222"/>
      <c r="C1" s="222"/>
      <c r="D1" s="225"/>
    </row>
    <row r="2" spans="1:9" ht="21.75" customHeight="1" x14ac:dyDescent="0.3">
      <c r="A2" s="222" t="s">
        <v>93</v>
      </c>
      <c r="B2" s="222"/>
      <c r="C2" s="222"/>
      <c r="D2" s="226"/>
    </row>
    <row r="3" spans="1:9" ht="21.75" customHeight="1" x14ac:dyDescent="0.3">
      <c r="A3" s="227"/>
      <c r="B3" s="227"/>
      <c r="C3" s="227"/>
      <c r="D3" s="226"/>
    </row>
    <row r="4" spans="1:9" ht="66" customHeight="1" x14ac:dyDescent="0.3">
      <c r="A4" s="4" t="s">
        <v>88</v>
      </c>
      <c r="B4" s="18" t="s">
        <v>105</v>
      </c>
      <c r="C4" s="90"/>
      <c r="D4" s="90"/>
    </row>
    <row r="5" spans="1:9" s="61" customFormat="1" ht="18" customHeight="1" x14ac:dyDescent="0.25">
      <c r="A5" s="60">
        <v>2016</v>
      </c>
      <c r="B5" s="42">
        <v>1.0500000000000001E-2</v>
      </c>
      <c r="C5" s="46"/>
      <c r="D5" s="99"/>
    </row>
    <row r="6" spans="1:9" s="61" customFormat="1" ht="18" customHeight="1" x14ac:dyDescent="0.25">
      <c r="A6" s="53">
        <v>2017</v>
      </c>
      <c r="B6" s="57">
        <v>1.78E-2</v>
      </c>
      <c r="C6" s="46"/>
      <c r="D6" s="99"/>
    </row>
    <row r="7" spans="1:9" s="61" customFormat="1" ht="18" customHeight="1" x14ac:dyDescent="0.25">
      <c r="A7" s="53">
        <v>2018</v>
      </c>
      <c r="B7" s="57">
        <v>2.7E-2</v>
      </c>
      <c r="C7" s="46"/>
      <c r="D7" s="99"/>
    </row>
    <row r="8" spans="1:9" s="61" customFormat="1" ht="18" customHeight="1" thickBot="1" x14ac:dyDescent="0.3">
      <c r="A8" s="70">
        <v>2019</v>
      </c>
      <c r="B8" s="58">
        <v>3.32E-2</v>
      </c>
      <c r="C8" s="46"/>
      <c r="D8" s="99"/>
      <c r="I8" s="144"/>
    </row>
    <row r="9" spans="1:9" s="61" customFormat="1" ht="18" customHeight="1" thickTop="1" x14ac:dyDescent="0.25">
      <c r="A9" s="53">
        <v>2020</v>
      </c>
      <c r="B9" s="57">
        <v>2.7699999999999999E-2</v>
      </c>
      <c r="C9" s="46"/>
      <c r="D9" s="99"/>
      <c r="G9" s="144"/>
      <c r="H9" s="144"/>
      <c r="I9" s="144"/>
    </row>
    <row r="10" spans="1:9" s="61" customFormat="1" ht="18" customHeight="1" x14ac:dyDescent="0.25">
      <c r="A10" s="53">
        <v>2021</v>
      </c>
      <c r="B10" s="57">
        <v>2.52E-2</v>
      </c>
      <c r="C10" s="46"/>
      <c r="D10" s="99"/>
      <c r="G10" s="144"/>
      <c r="H10" s="144"/>
      <c r="I10" s="144"/>
    </row>
    <row r="11" spans="1:9" s="61" customFormat="1" ht="18" customHeight="1" x14ac:dyDescent="0.25">
      <c r="A11" s="53">
        <v>2022</v>
      </c>
      <c r="B11" s="57">
        <v>2.3300000000000001E-2</v>
      </c>
      <c r="C11" s="46"/>
      <c r="D11" s="99"/>
      <c r="G11" s="144"/>
      <c r="H11" s="144"/>
    </row>
    <row r="12" spans="1:9" s="61" customFormat="1" ht="18" customHeight="1" x14ac:dyDescent="0.25">
      <c r="A12" s="53">
        <v>2023</v>
      </c>
      <c r="B12" s="57">
        <v>2.2800000000000001E-2</v>
      </c>
      <c r="C12" s="46"/>
      <c r="D12" s="99"/>
      <c r="G12" s="144"/>
      <c r="H12" s="144"/>
    </row>
    <row r="13" spans="1:9" s="61" customFormat="1" ht="18" customHeight="1" x14ac:dyDescent="0.25">
      <c r="A13" s="44"/>
      <c r="B13" s="46"/>
      <c r="C13" s="46"/>
      <c r="D13" s="99"/>
      <c r="H13" s="144"/>
    </row>
    <row r="14" spans="1:9" s="61" customFormat="1" ht="17.25" customHeight="1" x14ac:dyDescent="0.25">
      <c r="A14" s="25" t="s">
        <v>4</v>
      </c>
      <c r="B14" s="46"/>
      <c r="C14" s="46"/>
      <c r="D14" s="99"/>
    </row>
    <row r="15" spans="1:9" s="61" customFormat="1" ht="21.75" customHeight="1" x14ac:dyDescent="0.25">
      <c r="A15" s="30" t="s">
        <v>174</v>
      </c>
      <c r="B15" s="46"/>
      <c r="C15" s="46"/>
      <c r="D15" s="99"/>
    </row>
    <row r="16" spans="1:9" s="61" customFormat="1" ht="21.75" customHeight="1" x14ac:dyDescent="0.25">
      <c r="A16" s="30" t="s">
        <v>175</v>
      </c>
      <c r="B16" s="46"/>
      <c r="C16" s="46"/>
      <c r="D16" s="99"/>
    </row>
    <row r="17" spans="1:5" s="61" customFormat="1" ht="21.75" customHeight="1" x14ac:dyDescent="0.25">
      <c r="A17" s="30" t="s">
        <v>176</v>
      </c>
      <c r="B17" s="46"/>
      <c r="C17" s="46"/>
      <c r="D17" s="99"/>
    </row>
    <row r="18" spans="1:5" s="61" customFormat="1" ht="21.75" customHeight="1" x14ac:dyDescent="0.25">
      <c r="A18" s="30" t="s">
        <v>182</v>
      </c>
      <c r="B18" s="46"/>
      <c r="C18" s="46"/>
      <c r="D18" s="99"/>
    </row>
    <row r="19" spans="1:5" ht="21.75" customHeight="1" x14ac:dyDescent="0.3">
      <c r="A19" s="30" t="s">
        <v>207</v>
      </c>
      <c r="B19" s="3"/>
      <c r="C19" s="3"/>
    </row>
    <row r="20" spans="1:5" ht="18" customHeight="1" x14ac:dyDescent="0.3">
      <c r="A20" s="98"/>
      <c r="B20" s="15"/>
      <c r="C20" s="15"/>
      <c r="D20" s="14"/>
    </row>
    <row r="21" spans="1:5" ht="18" customHeight="1" x14ac:dyDescent="0.3">
      <c r="B21" s="15"/>
      <c r="C21" s="15"/>
      <c r="D21" s="14"/>
    </row>
    <row r="22" spans="1:5" ht="18" customHeight="1" x14ac:dyDescent="0.3">
      <c r="B22" s="15"/>
      <c r="C22" s="15"/>
      <c r="D22" s="14"/>
    </row>
    <row r="23" spans="1:5" ht="18" customHeight="1" x14ac:dyDescent="0.3">
      <c r="B23" s="15"/>
      <c r="C23" s="15"/>
      <c r="D23" s="14"/>
    </row>
    <row r="24" spans="1:5" ht="18" customHeight="1" x14ac:dyDescent="0.3">
      <c r="B24" s="16"/>
      <c r="C24" s="16"/>
      <c r="D24" s="14"/>
    </row>
    <row r="25" spans="1:5" ht="18" customHeight="1" x14ac:dyDescent="0.3">
      <c r="A25" s="17"/>
      <c r="B25" s="16"/>
      <c r="C25" s="16"/>
      <c r="D25" s="14"/>
    </row>
    <row r="26" spans="1:5" ht="18" customHeight="1" x14ac:dyDescent="0.3">
      <c r="A26" s="27"/>
      <c r="B26" s="16"/>
      <c r="C26" s="16"/>
      <c r="D26" s="14"/>
    </row>
    <row r="27" spans="1:5" ht="18" customHeight="1" x14ac:dyDescent="0.3">
      <c r="A27" s="14"/>
      <c r="B27" s="16"/>
      <c r="C27" s="16"/>
      <c r="D27" s="14"/>
    </row>
    <row r="28" spans="1:5" ht="18" customHeight="1" x14ac:dyDescent="0.3">
      <c r="A28" s="17"/>
      <c r="B28" s="16"/>
      <c r="C28" s="16"/>
      <c r="D28" s="14"/>
    </row>
    <row r="29" spans="1:5" ht="18" customHeight="1" x14ac:dyDescent="0.3">
      <c r="A29" s="81"/>
      <c r="B29" s="16"/>
      <c r="C29" s="16"/>
      <c r="D29" s="14"/>
    </row>
    <row r="30" spans="1:5" ht="21.75" customHeight="1" x14ac:dyDescent="0.3">
      <c r="A30" s="228" t="str">
        <f>Headings!F20</f>
        <v>Page 20</v>
      </c>
      <c r="B30" s="223"/>
      <c r="C30" s="223"/>
      <c r="D30" s="223"/>
    </row>
    <row r="31" spans="1:5" ht="21.75" customHeight="1" x14ac:dyDescent="0.3">
      <c r="A31" s="1"/>
      <c r="B31" s="1"/>
      <c r="C31" s="1"/>
      <c r="E31" s="89"/>
    </row>
  </sheetData>
  <mergeCells count="4">
    <mergeCell ref="A1:D1"/>
    <mergeCell ref="A2:D2"/>
    <mergeCell ref="A3:D3"/>
    <mergeCell ref="A30:D30"/>
  </mergeCells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22" t="str">
        <f>Headings!E21</f>
        <v>March 2019 Pharmaceuticals PPI Forecast</v>
      </c>
      <c r="B1" s="224"/>
      <c r="C1" s="224"/>
      <c r="D1" s="224"/>
    </row>
    <row r="2" spans="1:4" ht="21.75" customHeight="1" x14ac:dyDescent="0.3">
      <c r="A2" s="222" t="s">
        <v>93</v>
      </c>
      <c r="B2" s="223"/>
      <c r="C2" s="223"/>
      <c r="D2" s="223"/>
    </row>
    <row r="4" spans="1:4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</row>
    <row r="5" spans="1:4" s="54" customFormat="1" ht="18" customHeight="1" x14ac:dyDescent="0.25">
      <c r="A5" s="39">
        <v>2009</v>
      </c>
      <c r="B5" s="42">
        <v>6.7422810333963801E-2</v>
      </c>
      <c r="C5" s="82" t="s">
        <v>87</v>
      </c>
      <c r="D5" s="52">
        <v>0</v>
      </c>
    </row>
    <row r="6" spans="1:4" s="54" customFormat="1" ht="18" customHeight="1" x14ac:dyDescent="0.25">
      <c r="A6" s="44">
        <v>2010</v>
      </c>
      <c r="B6" s="57">
        <v>-5.9031877213722096E-4</v>
      </c>
      <c r="C6" s="46">
        <v>-6.8013129106101022E-2</v>
      </c>
      <c r="D6" s="47">
        <v>0</v>
      </c>
    </row>
    <row r="7" spans="1:4" s="54" customFormat="1" ht="18" customHeight="1" x14ac:dyDescent="0.25">
      <c r="A7" s="44">
        <v>2011</v>
      </c>
      <c r="B7" s="57">
        <v>-5.0206733608978101E-2</v>
      </c>
      <c r="C7" s="46">
        <v>-4.9616414836840879E-2</v>
      </c>
      <c r="D7" s="47">
        <v>0</v>
      </c>
    </row>
    <row r="8" spans="1:4" s="54" customFormat="1" ht="18" customHeight="1" x14ac:dyDescent="0.25">
      <c r="A8" s="44">
        <v>2012</v>
      </c>
      <c r="B8" s="57">
        <v>3.2398753894080798E-2</v>
      </c>
      <c r="C8" s="46">
        <v>8.2605487503058905E-2</v>
      </c>
      <c r="D8" s="47">
        <v>0</v>
      </c>
    </row>
    <row r="9" spans="1:4" s="54" customFormat="1" ht="18" customHeight="1" x14ac:dyDescent="0.25">
      <c r="A9" s="44">
        <v>2013</v>
      </c>
      <c r="B9" s="57">
        <v>4.8854041013268901E-2</v>
      </c>
      <c r="C9" s="47">
        <v>1.6455287119188103E-2</v>
      </c>
      <c r="D9" s="47">
        <v>0</v>
      </c>
    </row>
    <row r="10" spans="1:4" s="54" customFormat="1" ht="18" customHeight="1" x14ac:dyDescent="0.25">
      <c r="A10" s="44">
        <v>2014</v>
      </c>
      <c r="B10" s="57">
        <v>2.8562392179413299E-2</v>
      </c>
      <c r="C10" s="47">
        <v>-2.0291648833855602E-2</v>
      </c>
      <c r="D10" s="47">
        <v>0</v>
      </c>
    </row>
    <row r="11" spans="1:4" s="54" customFormat="1" ht="18" customHeight="1" x14ac:dyDescent="0.25">
      <c r="A11" s="44">
        <v>2015</v>
      </c>
      <c r="B11" s="57">
        <v>-4.17013758826391E-2</v>
      </c>
      <c r="C11" s="46">
        <v>-7.0263768062052395E-2</v>
      </c>
      <c r="D11" s="47">
        <v>0</v>
      </c>
    </row>
    <row r="12" spans="1:4" s="54" customFormat="1" ht="18" customHeight="1" x14ac:dyDescent="0.25">
      <c r="A12" s="44">
        <v>2016</v>
      </c>
      <c r="B12" s="57">
        <v>-1.4682299999999999E-2</v>
      </c>
      <c r="C12" s="46">
        <v>2.7019075882639101E-2</v>
      </c>
      <c r="D12" s="47">
        <v>0</v>
      </c>
    </row>
    <row r="13" spans="1:4" s="54" customFormat="1" ht="18" customHeight="1" x14ac:dyDescent="0.25">
      <c r="A13" s="44">
        <v>2017</v>
      </c>
      <c r="B13" s="57">
        <v>-2.3190400000000003E-2</v>
      </c>
      <c r="C13" s="46">
        <v>-8.5081000000000045E-3</v>
      </c>
      <c r="D13" s="47">
        <v>0</v>
      </c>
    </row>
    <row r="14" spans="1:4" s="54" customFormat="1" ht="18" customHeight="1" thickBot="1" x14ac:dyDescent="0.3">
      <c r="A14" s="49">
        <v>2018</v>
      </c>
      <c r="B14" s="58">
        <v>3.0713000000000001E-2</v>
      </c>
      <c r="C14" s="51">
        <v>5.3903400000000004E-2</v>
      </c>
      <c r="D14" s="56">
        <v>-2.8945847010793981E-3</v>
      </c>
    </row>
    <row r="15" spans="1:4" s="54" customFormat="1" ht="18" customHeight="1" thickTop="1" x14ac:dyDescent="0.25">
      <c r="A15" s="44">
        <v>2019</v>
      </c>
      <c r="B15" s="57">
        <v>3.7795802287380498E-2</v>
      </c>
      <c r="C15" s="46">
        <v>7.082802287380497E-3</v>
      </c>
      <c r="D15" s="47">
        <v>-9.0989761857057996E-3</v>
      </c>
    </row>
    <row r="16" spans="1:4" s="54" customFormat="1" ht="18" customHeight="1" x14ac:dyDescent="0.25">
      <c r="A16" s="44">
        <v>2020</v>
      </c>
      <c r="B16" s="57">
        <v>4.0570419011255902E-2</v>
      </c>
      <c r="C16" s="46">
        <v>2.7746167238754046E-3</v>
      </c>
      <c r="D16" s="47">
        <v>-1.7797512303819402E-2</v>
      </c>
    </row>
    <row r="17" spans="1:4" s="54" customFormat="1" ht="18" customHeight="1" x14ac:dyDescent="0.25">
      <c r="A17" s="44">
        <v>2021</v>
      </c>
      <c r="B17" s="57">
        <v>4.8885485854472305E-2</v>
      </c>
      <c r="C17" s="46">
        <v>8.3150668432164024E-3</v>
      </c>
      <c r="D17" s="47">
        <v>-1.948422304112192E-3</v>
      </c>
    </row>
    <row r="18" spans="1:4" s="54" customFormat="1" ht="18" customHeight="1" x14ac:dyDescent="0.25">
      <c r="A18" s="44">
        <v>2022</v>
      </c>
      <c r="B18" s="57">
        <v>4.6823198681704897E-2</v>
      </c>
      <c r="C18" s="46">
        <v>-2.0622871727674075E-3</v>
      </c>
      <c r="D18" s="47">
        <v>-1.2036634718923203E-2</v>
      </c>
    </row>
    <row r="19" spans="1:4" s="54" customFormat="1" ht="18" customHeight="1" x14ac:dyDescent="0.25">
      <c r="A19" s="44">
        <v>2023</v>
      </c>
      <c r="B19" s="57">
        <v>4.6698947504290801E-2</v>
      </c>
      <c r="C19" s="46">
        <v>-1.2425117741409614E-4</v>
      </c>
      <c r="D19" s="47">
        <v>-1.6280840771996201E-2</v>
      </c>
    </row>
    <row r="20" spans="1:4" s="54" customFormat="1" ht="18" customHeight="1" x14ac:dyDescent="0.25">
      <c r="A20" s="44">
        <v>2024</v>
      </c>
      <c r="B20" s="57">
        <v>4.6366364372938201E-2</v>
      </c>
      <c r="C20" s="46">
        <v>-3.3258313135259981E-4</v>
      </c>
      <c r="D20" s="47">
        <v>-1.3902935387906296E-2</v>
      </c>
    </row>
    <row r="21" spans="1:4" ht="18" customHeight="1" x14ac:dyDescent="0.3">
      <c r="A21" s="44">
        <v>2025</v>
      </c>
      <c r="B21" s="57">
        <v>4.1960770929986999E-2</v>
      </c>
      <c r="C21" s="46">
        <v>-4.4055934429512028E-3</v>
      </c>
      <c r="D21" s="47">
        <v>-1.16032567457931E-2</v>
      </c>
    </row>
    <row r="22" spans="1:4" s="156" customFormat="1" ht="18" customHeight="1" x14ac:dyDescent="0.3">
      <c r="A22" s="44">
        <v>2026</v>
      </c>
      <c r="B22" s="57">
        <v>3.6143923640190798E-2</v>
      </c>
      <c r="C22" s="46">
        <v>-5.8168472897962009E-3</v>
      </c>
      <c r="D22" s="47">
        <v>-1.1673130062329798E-2</v>
      </c>
    </row>
    <row r="23" spans="1:4" s="192" customFormat="1" ht="18" customHeight="1" x14ac:dyDescent="0.3">
      <c r="A23" s="44">
        <v>2027</v>
      </c>
      <c r="B23" s="57">
        <v>3.2831708311832998E-2</v>
      </c>
      <c r="C23" s="46">
        <v>-3.3122153283577996E-3</v>
      </c>
      <c r="D23" s="47">
        <v>-1.0169665169712502E-2</v>
      </c>
    </row>
    <row r="24" spans="1:4" s="199" customFormat="1" ht="18" customHeight="1" x14ac:dyDescent="0.3">
      <c r="A24" s="44">
        <v>2028</v>
      </c>
      <c r="B24" s="57">
        <v>3.06188639343179E-2</v>
      </c>
      <c r="C24" s="46">
        <v>-2.2128443775150976E-3</v>
      </c>
      <c r="D24" s="47">
        <v>3.06188639343179E-2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100</v>
      </c>
      <c r="B26" s="3"/>
      <c r="C26" s="3"/>
    </row>
    <row r="27" spans="1:4" ht="21.75" customHeight="1" x14ac:dyDescent="0.3">
      <c r="A27" s="138"/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15" t="str">
        <f>Headings!F21</f>
        <v>Page 21</v>
      </c>
      <c r="B30" s="216"/>
      <c r="C30" s="216"/>
      <c r="D30" s="216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22" t="str">
        <f>Headings!E22</f>
        <v>March 2019 Transportation CPI Forecast</v>
      </c>
      <c r="B1" s="222"/>
      <c r="C1" s="222"/>
      <c r="D1" s="222"/>
    </row>
    <row r="2" spans="1:4" ht="21.75" customHeight="1" x14ac:dyDescent="0.3">
      <c r="A2" s="222" t="s">
        <v>93</v>
      </c>
      <c r="B2" s="222"/>
      <c r="C2" s="222"/>
      <c r="D2" s="222"/>
    </row>
    <row r="4" spans="1:4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</row>
    <row r="5" spans="1:4" s="54" customFormat="1" ht="18" customHeight="1" x14ac:dyDescent="0.25">
      <c r="A5" s="39">
        <v>2009</v>
      </c>
      <c r="B5" s="42">
        <v>-8.3339157382280205E-2</v>
      </c>
      <c r="C5" s="82" t="s">
        <v>87</v>
      </c>
      <c r="D5" s="52">
        <v>0</v>
      </c>
    </row>
    <row r="6" spans="1:4" s="54" customFormat="1" ht="18" customHeight="1" x14ac:dyDescent="0.25">
      <c r="A6" s="44">
        <v>2010</v>
      </c>
      <c r="B6" s="57">
        <v>7.8902701916152507E-2</v>
      </c>
      <c r="C6" s="46">
        <v>0.16224185929843271</v>
      </c>
      <c r="D6" s="47">
        <v>0</v>
      </c>
    </row>
    <row r="7" spans="1:4" s="54" customFormat="1" ht="18" customHeight="1" x14ac:dyDescent="0.25">
      <c r="A7" s="44">
        <v>2011</v>
      </c>
      <c r="B7" s="57">
        <v>9.8089368484598399E-2</v>
      </c>
      <c r="C7" s="46">
        <v>1.9186666568445893E-2</v>
      </c>
      <c r="D7" s="47">
        <v>0</v>
      </c>
    </row>
    <row r="8" spans="1:4" s="54" customFormat="1" ht="18" customHeight="1" x14ac:dyDescent="0.25">
      <c r="A8" s="44">
        <v>2012</v>
      </c>
      <c r="B8" s="57">
        <v>2.3409663819381001E-2</v>
      </c>
      <c r="C8" s="46">
        <v>-7.4679704665217395E-2</v>
      </c>
      <c r="D8" s="47">
        <v>0</v>
      </c>
    </row>
    <row r="9" spans="1:4" s="54" customFormat="1" ht="18" customHeight="1" x14ac:dyDescent="0.25">
      <c r="A9" s="44">
        <v>2013</v>
      </c>
      <c r="B9" s="57">
        <v>1.6870848668859499E-4</v>
      </c>
      <c r="C9" s="46">
        <v>-2.3240955332692406E-2</v>
      </c>
      <c r="D9" s="47">
        <v>0</v>
      </c>
    </row>
    <row r="10" spans="1:4" s="54" customFormat="1" ht="18" customHeight="1" x14ac:dyDescent="0.25">
      <c r="A10" s="44">
        <v>2014</v>
      </c>
      <c r="B10" s="57">
        <v>-6.6007562232389605E-3</v>
      </c>
      <c r="C10" s="46">
        <v>-6.7694647099275553E-3</v>
      </c>
      <c r="D10" s="47">
        <v>0</v>
      </c>
    </row>
    <row r="11" spans="1:4" s="54" customFormat="1" ht="18" customHeight="1" x14ac:dyDescent="0.25">
      <c r="A11" s="44">
        <v>2015</v>
      </c>
      <c r="B11" s="57">
        <v>-7.8136173329613007E-2</v>
      </c>
      <c r="C11" s="46">
        <v>-7.1535417106374052E-2</v>
      </c>
      <c r="D11" s="47">
        <v>0</v>
      </c>
    </row>
    <row r="12" spans="1:4" s="54" customFormat="1" ht="18" customHeight="1" x14ac:dyDescent="0.25">
      <c r="A12" s="44">
        <v>2016</v>
      </c>
      <c r="B12" s="57">
        <v>-2.0962835299244399E-2</v>
      </c>
      <c r="C12" s="46">
        <v>5.7173338030368608E-2</v>
      </c>
      <c r="D12" s="47">
        <v>0</v>
      </c>
    </row>
    <row r="13" spans="1:4" s="54" customFormat="1" ht="18" customHeight="1" x14ac:dyDescent="0.25">
      <c r="A13" s="44">
        <v>2017</v>
      </c>
      <c r="B13" s="57">
        <v>3.4231501550205004E-2</v>
      </c>
      <c r="C13" s="46">
        <v>5.5194336849449403E-2</v>
      </c>
      <c r="D13" s="47">
        <v>0</v>
      </c>
    </row>
    <row r="14" spans="1:4" s="54" customFormat="1" ht="18" customHeight="1" thickBot="1" x14ac:dyDescent="0.3">
      <c r="A14" s="49">
        <v>2018</v>
      </c>
      <c r="B14" s="58">
        <v>4.5138853000747006E-2</v>
      </c>
      <c r="C14" s="51">
        <v>1.0907351450542002E-2</v>
      </c>
      <c r="D14" s="56">
        <v>-1.1257585899588099E-2</v>
      </c>
    </row>
    <row r="15" spans="1:4" s="54" customFormat="1" ht="18" customHeight="1" thickTop="1" x14ac:dyDescent="0.25">
      <c r="A15" s="44">
        <v>2019</v>
      </c>
      <c r="B15" s="57">
        <v>2.2226916490774903E-2</v>
      </c>
      <c r="C15" s="46">
        <v>-2.2911936509972104E-2</v>
      </c>
      <c r="D15" s="47">
        <v>-6.3298264566193953E-3</v>
      </c>
    </row>
    <row r="16" spans="1:4" s="54" customFormat="1" ht="18" customHeight="1" x14ac:dyDescent="0.25">
      <c r="A16" s="44">
        <v>2020</v>
      </c>
      <c r="B16" s="57">
        <v>1.13087882328212E-2</v>
      </c>
      <c r="C16" s="46">
        <v>-1.0918128257953703E-2</v>
      </c>
      <c r="D16" s="47">
        <v>-3.1858697372325988E-3</v>
      </c>
    </row>
    <row r="17" spans="1:4" s="54" customFormat="1" ht="18" customHeight="1" x14ac:dyDescent="0.25">
      <c r="A17" s="44">
        <v>2021</v>
      </c>
      <c r="B17" s="57">
        <v>1.8013290064538098E-2</v>
      </c>
      <c r="C17" s="46">
        <v>6.7045018317168983E-3</v>
      </c>
      <c r="D17" s="47">
        <v>9.1246621169568387E-3</v>
      </c>
    </row>
    <row r="18" spans="1:4" s="54" customFormat="1" ht="18" customHeight="1" x14ac:dyDescent="0.25">
      <c r="A18" s="44">
        <v>2022</v>
      </c>
      <c r="B18" s="57">
        <v>2.0570401594695399E-2</v>
      </c>
      <c r="C18" s="46">
        <v>2.5571115301573008E-3</v>
      </c>
      <c r="D18" s="47">
        <v>5.727065207280899E-3</v>
      </c>
    </row>
    <row r="19" spans="1:4" s="54" customFormat="1" ht="18" customHeight="1" x14ac:dyDescent="0.25">
      <c r="A19" s="44">
        <v>2023</v>
      </c>
      <c r="B19" s="57">
        <v>1.90901493794574E-2</v>
      </c>
      <c r="C19" s="46">
        <v>-1.4802522152379989E-3</v>
      </c>
      <c r="D19" s="47">
        <v>2.0843719887353E-3</v>
      </c>
    </row>
    <row r="20" spans="1:4" s="54" customFormat="1" ht="18" customHeight="1" x14ac:dyDescent="0.25">
      <c r="A20" s="44">
        <v>2024</v>
      </c>
      <c r="B20" s="57">
        <v>1.9158585696130801E-2</v>
      </c>
      <c r="C20" s="46">
        <v>6.8436316673400888E-5</v>
      </c>
      <c r="D20" s="47">
        <v>4.4670406877920024E-4</v>
      </c>
    </row>
    <row r="21" spans="1:4" ht="18" customHeight="1" x14ac:dyDescent="0.3">
      <c r="A21" s="44">
        <v>2025</v>
      </c>
      <c r="B21" s="57">
        <v>1.8829279196821199E-2</v>
      </c>
      <c r="C21" s="46">
        <v>-3.2930649930960204E-4</v>
      </c>
      <c r="D21" s="47">
        <v>-3.0012907160208019E-3</v>
      </c>
    </row>
    <row r="22" spans="1:4" s="156" customFormat="1" ht="18" customHeight="1" x14ac:dyDescent="0.3">
      <c r="A22" s="44">
        <v>2026</v>
      </c>
      <c r="B22" s="57">
        <v>1.8891145700185699E-2</v>
      </c>
      <c r="C22" s="46">
        <v>6.1866503364500086E-5</v>
      </c>
      <c r="D22" s="47">
        <v>-1.2263552248010998E-3</v>
      </c>
    </row>
    <row r="23" spans="1:4" s="192" customFormat="1" ht="18" customHeight="1" x14ac:dyDescent="0.3">
      <c r="A23" s="44">
        <v>2027</v>
      </c>
      <c r="B23" s="57">
        <v>2.03521984371575E-2</v>
      </c>
      <c r="C23" s="46">
        <v>1.4610527369718004E-3</v>
      </c>
      <c r="D23" s="47">
        <v>1.9795017843219978E-3</v>
      </c>
    </row>
    <row r="24" spans="1:4" s="199" customFormat="1" ht="18" customHeight="1" x14ac:dyDescent="0.3">
      <c r="A24" s="44">
        <v>2028</v>
      </c>
      <c r="B24" s="57">
        <v>2.2148878135516997E-2</v>
      </c>
      <c r="C24" s="46">
        <v>1.7966796983594976E-3</v>
      </c>
      <c r="D24" s="47">
        <v>2.2148878135516997E-2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56</v>
      </c>
      <c r="B26" s="3"/>
      <c r="C26" s="3"/>
    </row>
    <row r="27" spans="1:4" ht="21.75" customHeight="1" x14ac:dyDescent="0.3">
      <c r="A27" s="138"/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15" t="str">
        <f>Headings!F22</f>
        <v>Page 22</v>
      </c>
      <c r="B30" s="216"/>
      <c r="C30" s="216"/>
      <c r="D30" s="216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28" customWidth="1"/>
    <col min="5" max="5" width="17.75" style="19" customWidth="1"/>
    <col min="6" max="16384" width="10.75" style="19"/>
  </cols>
  <sheetData>
    <row r="1" spans="1:5" ht="23.25" x14ac:dyDescent="0.3">
      <c r="A1" s="222" t="str">
        <f>Headings!E23</f>
        <v>March 2019 Retail Gas Forecast</v>
      </c>
      <c r="B1" s="229"/>
      <c r="C1" s="229"/>
      <c r="D1" s="229"/>
      <c r="E1" s="229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ht="66" customHeight="1" x14ac:dyDescent="0.3">
      <c r="A4" s="38" t="s">
        <v>84</v>
      </c>
      <c r="B4" s="32" t="s">
        <v>89</v>
      </c>
      <c r="C4" s="32" t="s">
        <v>6</v>
      </c>
      <c r="D4" s="36" t="str">
        <f>Headings!E50</f>
        <v>% Change from August 2018 Forecast</v>
      </c>
      <c r="E4" s="36" t="str">
        <f>Headings!F50</f>
        <v>$ Change from August 2018 Forecast</v>
      </c>
    </row>
    <row r="5" spans="1:5" s="54" customFormat="1" ht="18" customHeight="1" x14ac:dyDescent="0.25">
      <c r="A5" s="60" t="s">
        <v>144</v>
      </c>
      <c r="B5" s="62">
        <v>2.75633333333333</v>
      </c>
      <c r="C5" s="42">
        <v>0.22268224160875372</v>
      </c>
      <c r="D5" s="63">
        <v>0</v>
      </c>
      <c r="E5" s="116">
        <v>0</v>
      </c>
    </row>
    <row r="6" spans="1:5" s="54" customFormat="1" ht="18" customHeight="1" x14ac:dyDescent="0.25">
      <c r="A6" s="53" t="s">
        <v>145</v>
      </c>
      <c r="B6" s="64">
        <v>2.8660000000000001</v>
      </c>
      <c r="C6" s="57">
        <v>0.15393906858140149</v>
      </c>
      <c r="D6" s="65">
        <v>0</v>
      </c>
      <c r="E6" s="66">
        <v>0</v>
      </c>
    </row>
    <row r="7" spans="1:5" s="54" customFormat="1" ht="18" customHeight="1" x14ac:dyDescent="0.25">
      <c r="A7" s="53" t="s">
        <v>146</v>
      </c>
      <c r="B7" s="64">
        <v>2.9073333333333302</v>
      </c>
      <c r="C7" s="57">
        <v>0.10671234614896474</v>
      </c>
      <c r="D7" s="65">
        <v>0</v>
      </c>
      <c r="E7" s="66">
        <v>0</v>
      </c>
    </row>
    <row r="8" spans="1:5" s="54" customFormat="1" ht="18" customHeight="1" x14ac:dyDescent="0.25">
      <c r="A8" s="53" t="s">
        <v>147</v>
      </c>
      <c r="B8" s="64">
        <v>2.9740000000000002</v>
      </c>
      <c r="C8" s="57">
        <v>0.12694202349374772</v>
      </c>
      <c r="D8" s="65">
        <v>0</v>
      </c>
      <c r="E8" s="66">
        <v>0</v>
      </c>
    </row>
    <row r="9" spans="1:5" s="54" customFormat="1" ht="18" customHeight="1" x14ac:dyDescent="0.25">
      <c r="A9" s="53" t="s">
        <v>154</v>
      </c>
      <c r="B9" s="64">
        <v>3.0456666666666599</v>
      </c>
      <c r="C9" s="57">
        <v>0.10497037126617381</v>
      </c>
      <c r="D9" s="65">
        <v>0</v>
      </c>
      <c r="E9" s="66">
        <v>0</v>
      </c>
    </row>
    <row r="10" spans="1:5" s="54" customFormat="1" ht="18" customHeight="1" x14ac:dyDescent="0.25">
      <c r="A10" s="53" t="s">
        <v>155</v>
      </c>
      <c r="B10" s="64">
        <v>3.3596666666666599</v>
      </c>
      <c r="C10" s="57">
        <v>0.17224936031635019</v>
      </c>
      <c r="D10" s="65">
        <v>0</v>
      </c>
      <c r="E10" s="66">
        <v>0</v>
      </c>
    </row>
    <row r="11" spans="1:5" s="54" customFormat="1" ht="18" customHeight="1" x14ac:dyDescent="0.25">
      <c r="A11" s="53" t="s">
        <v>156</v>
      </c>
      <c r="B11" s="64">
        <v>3.3213333333333299</v>
      </c>
      <c r="C11" s="57">
        <v>0.14239853244668654</v>
      </c>
      <c r="D11" s="65">
        <v>-3.8531100094978732E-2</v>
      </c>
      <c r="E11" s="66">
        <v>-0.13310324143412</v>
      </c>
    </row>
    <row r="12" spans="1:5" s="54" customFormat="1" ht="18" customHeight="1" thickBot="1" x14ac:dyDescent="0.3">
      <c r="A12" s="70" t="s">
        <v>157</v>
      </c>
      <c r="B12" s="71">
        <v>3.359</v>
      </c>
      <c r="C12" s="58">
        <v>0.12945527908540688</v>
      </c>
      <c r="D12" s="143">
        <v>4.4476905253785226E-2</v>
      </c>
      <c r="E12" s="166">
        <v>0.14303612075670014</v>
      </c>
    </row>
    <row r="13" spans="1:5" s="54" customFormat="1" ht="18" customHeight="1" thickTop="1" x14ac:dyDescent="0.25">
      <c r="A13" s="53" t="s">
        <v>164</v>
      </c>
      <c r="B13" s="64">
        <v>3.1726666666666601</v>
      </c>
      <c r="C13" s="57">
        <v>4.1698588158038952E-2</v>
      </c>
      <c r="D13" s="65">
        <v>6.5679359735255627E-2</v>
      </c>
      <c r="E13" s="66">
        <v>0.19553603381398021</v>
      </c>
    </row>
    <row r="14" spans="1:5" s="54" customFormat="1" ht="18" customHeight="1" x14ac:dyDescent="0.25">
      <c r="A14" s="53" t="s">
        <v>165</v>
      </c>
      <c r="B14" s="64">
        <v>3.6493793100028</v>
      </c>
      <c r="C14" s="57">
        <v>8.6232555809943712E-2</v>
      </c>
      <c r="D14" s="65">
        <v>6.6127834209973813E-2</v>
      </c>
      <c r="E14" s="66">
        <v>0.22635704859915018</v>
      </c>
    </row>
    <row r="15" spans="1:5" s="54" customFormat="1" ht="18" customHeight="1" x14ac:dyDescent="0.25">
      <c r="A15" s="53" t="s">
        <v>166</v>
      </c>
      <c r="B15" s="64">
        <v>3.7265779049499401</v>
      </c>
      <c r="C15" s="57">
        <v>0.1220126169058442</v>
      </c>
      <c r="D15" s="65">
        <v>9.8356925306861465E-2</v>
      </c>
      <c r="E15" s="66">
        <v>0.33371187107047007</v>
      </c>
    </row>
    <row r="16" spans="1:5" s="54" customFormat="1" ht="18" customHeight="1" x14ac:dyDescent="0.25">
      <c r="A16" s="53" t="s">
        <v>167</v>
      </c>
      <c r="B16" s="64">
        <v>3.4933788591808801</v>
      </c>
      <c r="C16" s="57">
        <v>4.0005614522441224E-2</v>
      </c>
      <c r="D16" s="65">
        <v>7.8529039186794547E-2</v>
      </c>
      <c r="E16" s="66">
        <v>0.25435725451933999</v>
      </c>
    </row>
    <row r="17" spans="1:5" s="54" customFormat="1" ht="18" customHeight="1" x14ac:dyDescent="0.25">
      <c r="A17" s="53" t="s">
        <v>233</v>
      </c>
      <c r="B17" s="64">
        <v>3.4956169564591599</v>
      </c>
      <c r="C17" s="57">
        <v>0.10179143405941393</v>
      </c>
      <c r="D17" s="65">
        <v>0.1144925011851694</v>
      </c>
      <c r="E17" s="66">
        <v>0.35910688327171014</v>
      </c>
    </row>
    <row r="18" spans="1:5" s="54" customFormat="1" ht="18" customHeight="1" x14ac:dyDescent="0.25">
      <c r="A18" s="53" t="s">
        <v>234</v>
      </c>
      <c r="B18" s="64">
        <v>3.7916400238133998</v>
      </c>
      <c r="C18" s="57">
        <v>3.8982167027874937E-2</v>
      </c>
      <c r="D18" s="65">
        <v>7.9979131700782746E-2</v>
      </c>
      <c r="E18" s="66">
        <v>0.28079438567387971</v>
      </c>
    </row>
    <row r="19" spans="1:5" s="54" customFormat="1" ht="18" customHeight="1" x14ac:dyDescent="0.25">
      <c r="A19" s="53" t="s">
        <v>235</v>
      </c>
      <c r="B19" s="64">
        <v>3.7991956739004702</v>
      </c>
      <c r="C19" s="57">
        <v>1.9486448640741783E-2</v>
      </c>
      <c r="D19" s="65">
        <v>0.10052081267357371</v>
      </c>
      <c r="E19" s="66">
        <v>0.34701591487273031</v>
      </c>
    </row>
    <row r="20" spans="1:5" s="54" customFormat="1" ht="18" customHeight="1" x14ac:dyDescent="0.25">
      <c r="A20" s="53" t="s">
        <v>236</v>
      </c>
      <c r="B20" s="64">
        <v>3.4595796035748498</v>
      </c>
      <c r="C20" s="57">
        <v>-9.6752333395512258E-3</v>
      </c>
      <c r="D20" s="65">
        <v>7.7069818288249881E-2</v>
      </c>
      <c r="E20" s="66">
        <v>0.24755049939565987</v>
      </c>
    </row>
    <row r="21" spans="1:5" s="54" customFormat="1" ht="18" customHeight="1" x14ac:dyDescent="0.25">
      <c r="A21" s="53" t="s">
        <v>258</v>
      </c>
      <c r="B21" s="64">
        <v>3.5374638470723898</v>
      </c>
      <c r="C21" s="57">
        <v>1.1971246030233917E-2</v>
      </c>
      <c r="D21" s="65">
        <v>0.14032329047532843</v>
      </c>
      <c r="E21" s="66">
        <v>0.43530512013991984</v>
      </c>
    </row>
    <row r="22" spans="1:5" s="54" customFormat="1" ht="18" customHeight="1" x14ac:dyDescent="0.25">
      <c r="A22" s="53" t="s">
        <v>259</v>
      </c>
      <c r="B22" s="64">
        <v>3.9815013432462401</v>
      </c>
      <c r="C22" s="57">
        <v>5.0073666867217259E-2</v>
      </c>
      <c r="D22" s="65">
        <v>0.13363915228349788</v>
      </c>
      <c r="E22" s="66">
        <v>0.46935963993061991</v>
      </c>
    </row>
    <row r="23" spans="1:5" s="54" customFormat="1" ht="18" customHeight="1" x14ac:dyDescent="0.25">
      <c r="A23" s="53" t="s">
        <v>260</v>
      </c>
      <c r="B23" s="64">
        <v>3.9983620373663</v>
      </c>
      <c r="C23" s="57">
        <v>5.2423297076813702E-2</v>
      </c>
      <c r="D23" s="65">
        <v>0.15431379980943882</v>
      </c>
      <c r="E23" s="66">
        <v>0.53451881031107984</v>
      </c>
    </row>
    <row r="24" spans="1:5" s="54" customFormat="1" ht="18" customHeight="1" x14ac:dyDescent="0.25">
      <c r="A24" s="53" t="s">
        <v>261</v>
      </c>
      <c r="B24" s="64">
        <v>3.7398983836961399</v>
      </c>
      <c r="C24" s="57">
        <v>8.1026833385082764E-2</v>
      </c>
      <c r="D24" s="65">
        <v>0.15475773280717076</v>
      </c>
      <c r="E24" s="66">
        <v>0.50121179390851989</v>
      </c>
    </row>
    <row r="25" spans="1:5" s="54" customFormat="1" ht="18" customHeight="1" x14ac:dyDescent="0.25">
      <c r="A25" s="44"/>
      <c r="B25" s="113"/>
      <c r="C25" s="46"/>
      <c r="D25" s="200"/>
      <c r="E25" s="201"/>
    </row>
    <row r="26" spans="1:5" ht="21.75" customHeight="1" x14ac:dyDescent="0.3">
      <c r="A26" s="25" t="s">
        <v>4</v>
      </c>
      <c r="C26" s="19"/>
      <c r="D26" s="19"/>
    </row>
    <row r="27" spans="1:5" ht="21.75" customHeight="1" x14ac:dyDescent="0.3">
      <c r="A27" s="34" t="s">
        <v>134</v>
      </c>
      <c r="B27" s="3"/>
    </row>
    <row r="28" spans="1:5" ht="21.75" customHeight="1" x14ac:dyDescent="0.3">
      <c r="A28" s="30" t="s">
        <v>225</v>
      </c>
      <c r="B28" s="3"/>
      <c r="C28" s="3"/>
    </row>
    <row r="29" spans="1:5" ht="21.75" customHeight="1" x14ac:dyDescent="0.3">
      <c r="A29" s="135"/>
      <c r="C29" s="3"/>
    </row>
    <row r="30" spans="1:5" ht="21.75" customHeight="1" x14ac:dyDescent="0.3">
      <c r="A30" s="3"/>
      <c r="B30" s="19"/>
      <c r="C30" s="19"/>
      <c r="D30" s="19"/>
    </row>
    <row r="31" spans="1:5" ht="21.75" customHeight="1" x14ac:dyDescent="0.3">
      <c r="A31" s="228" t="str">
        <f>Headings!F23</f>
        <v>Page 23</v>
      </c>
      <c r="B31" s="216"/>
      <c r="C31" s="216"/>
      <c r="D31" s="216"/>
      <c r="E31" s="223"/>
    </row>
  </sheetData>
  <mergeCells count="3">
    <mergeCell ref="A1:E1"/>
    <mergeCell ref="A2:E2"/>
    <mergeCell ref="A31:E31"/>
  </mergeCells>
  <phoneticPr fontId="4"/>
  <pageMargins left="0.75" right="0.75" top="1" bottom="1" header="0.5" footer="0.5"/>
  <pageSetup scale="9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8.75" style="2" customWidth="1"/>
    <col min="3" max="3" width="13.25" style="2" customWidth="1"/>
    <col min="4" max="4" width="18.625" style="1" customWidth="1"/>
    <col min="5" max="5" width="13.25" style="1" customWidth="1"/>
    <col min="6" max="16384" width="10.75" style="1"/>
  </cols>
  <sheetData>
    <row r="1" spans="1:14" ht="23.25" x14ac:dyDescent="0.35">
      <c r="A1" s="222" t="s">
        <v>264</v>
      </c>
      <c r="B1" s="222"/>
      <c r="C1" s="222"/>
      <c r="D1" s="225"/>
      <c r="E1" s="224"/>
    </row>
    <row r="2" spans="1:14" ht="21.75" customHeight="1" x14ac:dyDescent="0.3">
      <c r="A2" s="222" t="s">
        <v>93</v>
      </c>
      <c r="B2" s="222"/>
      <c r="C2" s="222"/>
      <c r="D2" s="226"/>
      <c r="E2" s="223"/>
    </row>
    <row r="3" spans="1:14" ht="21.75" customHeight="1" x14ac:dyDescent="0.3">
      <c r="A3" s="227"/>
      <c r="B3" s="227"/>
      <c r="C3" s="227"/>
      <c r="D3" s="226"/>
    </row>
    <row r="4" spans="1:14" s="22" customFormat="1" ht="66" customHeight="1" x14ac:dyDescent="0.3">
      <c r="A4" s="21" t="s">
        <v>88</v>
      </c>
      <c r="B4" s="32" t="s">
        <v>85</v>
      </c>
      <c r="C4" s="32" t="s">
        <v>31</v>
      </c>
      <c r="D4" s="32" t="s">
        <v>86</v>
      </c>
      <c r="E4" s="33" t="s">
        <v>31</v>
      </c>
    </row>
    <row r="5" spans="1:14" s="67" customFormat="1" ht="18" customHeight="1" x14ac:dyDescent="0.2">
      <c r="A5" s="39">
        <v>2009</v>
      </c>
      <c r="B5" s="62">
        <v>1.7451995225294417</v>
      </c>
      <c r="C5" s="86" t="s">
        <v>87</v>
      </c>
      <c r="D5" s="87" t="s">
        <v>87</v>
      </c>
      <c r="E5" s="92" t="s">
        <v>87</v>
      </c>
    </row>
    <row r="6" spans="1:14" s="61" customFormat="1" ht="18" customHeight="1" x14ac:dyDescent="0.25">
      <c r="A6" s="44">
        <v>2010</v>
      </c>
      <c r="B6" s="64">
        <v>2.3091057264464925</v>
      </c>
      <c r="C6" s="57">
        <v>0.32311847249404546</v>
      </c>
      <c r="D6" s="68" t="s">
        <v>87</v>
      </c>
      <c r="E6" s="83" t="s">
        <v>87</v>
      </c>
    </row>
    <row r="7" spans="1:14" s="61" customFormat="1" ht="18" customHeight="1" x14ac:dyDescent="0.25">
      <c r="A7" s="44">
        <v>2011</v>
      </c>
      <c r="B7" s="64">
        <v>3.1120411597542237</v>
      </c>
      <c r="C7" s="57">
        <v>0.34772571221473569</v>
      </c>
      <c r="D7" s="68" t="s">
        <v>87</v>
      </c>
      <c r="E7" s="83" t="s">
        <v>87</v>
      </c>
    </row>
    <row r="8" spans="1:14" s="61" customFormat="1" ht="18" customHeight="1" x14ac:dyDescent="0.25">
      <c r="A8" s="53">
        <v>2012</v>
      </c>
      <c r="B8" s="64">
        <v>3.2200291935483878</v>
      </c>
      <c r="C8" s="57">
        <v>3.4700066050120215E-2</v>
      </c>
      <c r="D8" s="64" t="s">
        <v>87</v>
      </c>
      <c r="E8" s="83" t="s">
        <v>87</v>
      </c>
    </row>
    <row r="9" spans="1:14" s="61" customFormat="1" ht="18" customHeight="1" x14ac:dyDescent="0.25">
      <c r="A9" s="53">
        <v>2013</v>
      </c>
      <c r="B9" s="64">
        <v>3.0727322832955708</v>
      </c>
      <c r="C9" s="57">
        <v>-4.5743967336674851E-2</v>
      </c>
      <c r="D9" s="64" t="s">
        <v>87</v>
      </c>
      <c r="E9" s="83" t="s">
        <v>87</v>
      </c>
      <c r="M9" s="93"/>
      <c r="N9" s="93"/>
    </row>
    <row r="10" spans="1:14" s="61" customFormat="1" ht="18" customHeight="1" x14ac:dyDescent="0.25">
      <c r="A10" s="53">
        <v>2014</v>
      </c>
      <c r="B10" s="117">
        <v>2.8801839505785964</v>
      </c>
      <c r="C10" s="57">
        <v>-6.2663556393680375E-2</v>
      </c>
      <c r="D10" s="117">
        <v>2.8242224104958393</v>
      </c>
      <c r="E10" s="83" t="s">
        <v>87</v>
      </c>
      <c r="M10" s="93"/>
      <c r="N10" s="93"/>
    </row>
    <row r="11" spans="1:14" s="61" customFormat="1" ht="18" customHeight="1" x14ac:dyDescent="0.25">
      <c r="A11" s="53">
        <v>2015</v>
      </c>
      <c r="B11" s="117">
        <v>1.7715901884504606</v>
      </c>
      <c r="C11" s="57">
        <v>-0.38490380515641431</v>
      </c>
      <c r="D11" s="117">
        <v>2.1089905463641303</v>
      </c>
      <c r="E11" s="47">
        <v>-0.25324912849414649</v>
      </c>
      <c r="M11" s="93"/>
      <c r="N11" s="93"/>
    </row>
    <row r="12" spans="1:14" s="61" customFormat="1" ht="18" customHeight="1" x14ac:dyDescent="0.25">
      <c r="A12" s="53">
        <v>2016</v>
      </c>
      <c r="B12" s="117">
        <v>1.4279053011080214</v>
      </c>
      <c r="C12" s="57">
        <v>-0.19399796272469017</v>
      </c>
      <c r="D12" s="117">
        <v>1.8130092214897344</v>
      </c>
      <c r="E12" s="47">
        <v>-0.14034265131470758</v>
      </c>
      <c r="M12" s="93"/>
      <c r="N12" s="93"/>
    </row>
    <row r="13" spans="1:14" s="61" customFormat="1" ht="18" customHeight="1" x14ac:dyDescent="0.25">
      <c r="A13" s="53">
        <v>2017</v>
      </c>
      <c r="B13" s="117">
        <v>1.8102133466781876</v>
      </c>
      <c r="C13" s="57">
        <v>0.26774047639819254</v>
      </c>
      <c r="D13" s="117">
        <v>2.1067205148272401</v>
      </c>
      <c r="E13" s="47">
        <v>0.16200209566290313</v>
      </c>
      <c r="M13" s="93"/>
      <c r="N13" s="93"/>
    </row>
    <row r="14" spans="1:14" s="61" customFormat="1" ht="18" customHeight="1" thickBot="1" x14ac:dyDescent="0.3">
      <c r="A14" s="70">
        <v>2018</v>
      </c>
      <c r="B14" s="71">
        <v>2.2156500000000001</v>
      </c>
      <c r="C14" s="58">
        <v>0.22397175121142743</v>
      </c>
      <c r="D14" s="71">
        <v>2.41</v>
      </c>
      <c r="E14" s="56">
        <v>0.14395810124706077</v>
      </c>
    </row>
    <row r="15" spans="1:14" s="61" customFormat="1" ht="18" customHeight="1" thickTop="1" x14ac:dyDescent="0.25">
      <c r="A15" s="53">
        <v>2019</v>
      </c>
      <c r="B15" s="64">
        <v>2.25</v>
      </c>
      <c r="C15" s="57">
        <v>1.550335116105872E-2</v>
      </c>
      <c r="D15" s="64">
        <v>2.2599999999999998</v>
      </c>
      <c r="E15" s="47">
        <v>-6.224066390041505E-2</v>
      </c>
    </row>
    <row r="16" spans="1:14" s="61" customFormat="1" ht="18" customHeight="1" x14ac:dyDescent="0.25">
      <c r="A16" s="53">
        <v>2020</v>
      </c>
      <c r="B16" s="64">
        <v>2.36</v>
      </c>
      <c r="C16" s="57">
        <v>4.888888888888876E-2</v>
      </c>
      <c r="D16" s="64">
        <v>2.23</v>
      </c>
      <c r="E16" s="47">
        <v>-1.327433628318575E-2</v>
      </c>
    </row>
    <row r="17" spans="1:7" s="61" customFormat="1" ht="18" customHeight="1" x14ac:dyDescent="0.25">
      <c r="A17" s="53">
        <v>2021</v>
      </c>
      <c r="B17" s="64">
        <v>2.37</v>
      </c>
      <c r="C17" s="57">
        <v>4.237288135593209E-3</v>
      </c>
      <c r="D17" s="64">
        <v>2.33</v>
      </c>
      <c r="E17" s="47">
        <v>4.484304932735439E-2</v>
      </c>
    </row>
    <row r="18" spans="1:7" s="61" customFormat="1" ht="18" customHeight="1" x14ac:dyDescent="0.25">
      <c r="A18" s="53">
        <v>2022</v>
      </c>
      <c r="B18" s="117">
        <v>2.38</v>
      </c>
      <c r="C18" s="57">
        <v>4.2194092827003704E-3</v>
      </c>
      <c r="D18" s="117">
        <v>2.3199999999999998</v>
      </c>
      <c r="E18" s="47">
        <v>-4.2918454935623185E-3</v>
      </c>
    </row>
    <row r="19" spans="1:7" s="61" customFormat="1" ht="18" customHeight="1" x14ac:dyDescent="0.25">
      <c r="A19" s="53">
        <v>2023</v>
      </c>
      <c r="B19" s="57" t="s">
        <v>87</v>
      </c>
      <c r="C19" s="57" t="s">
        <v>87</v>
      </c>
      <c r="D19" s="68" t="s">
        <v>87</v>
      </c>
      <c r="E19" s="69" t="s">
        <v>87</v>
      </c>
    </row>
    <row r="20" spans="1:7" s="61" customFormat="1" ht="18" customHeight="1" x14ac:dyDescent="0.25">
      <c r="A20" s="53">
        <v>2024</v>
      </c>
      <c r="B20" s="57" t="s">
        <v>87</v>
      </c>
      <c r="C20" s="57" t="s">
        <v>87</v>
      </c>
      <c r="D20" s="68" t="s">
        <v>87</v>
      </c>
      <c r="E20" s="69" t="s">
        <v>87</v>
      </c>
    </row>
    <row r="21" spans="1:7" ht="18" customHeight="1" x14ac:dyDescent="0.3">
      <c r="A21" s="53">
        <v>2025</v>
      </c>
      <c r="B21" s="57" t="s">
        <v>87</v>
      </c>
      <c r="C21" s="57" t="s">
        <v>87</v>
      </c>
      <c r="D21" s="68" t="s">
        <v>87</v>
      </c>
      <c r="E21" s="69" t="s">
        <v>87</v>
      </c>
    </row>
    <row r="22" spans="1:7" ht="18" customHeight="1" x14ac:dyDescent="0.3">
      <c r="A22" s="53">
        <v>2026</v>
      </c>
      <c r="B22" s="57" t="s">
        <v>87</v>
      </c>
      <c r="C22" s="57" t="s">
        <v>87</v>
      </c>
      <c r="D22" s="68" t="s">
        <v>87</v>
      </c>
      <c r="E22" s="69" t="s">
        <v>87</v>
      </c>
    </row>
    <row r="23" spans="1:7" ht="18" customHeight="1" x14ac:dyDescent="0.3">
      <c r="A23" s="53">
        <v>2027</v>
      </c>
      <c r="B23" s="57" t="s">
        <v>87</v>
      </c>
      <c r="C23" s="57" t="s">
        <v>87</v>
      </c>
      <c r="D23" s="68" t="s">
        <v>87</v>
      </c>
      <c r="E23" s="69" t="s">
        <v>87</v>
      </c>
    </row>
    <row r="24" spans="1:7" ht="18" customHeight="1" x14ac:dyDescent="0.3">
      <c r="A24" s="53">
        <v>2028</v>
      </c>
      <c r="B24" s="57" t="s">
        <v>87</v>
      </c>
      <c r="C24" s="57" t="s">
        <v>87</v>
      </c>
      <c r="D24" s="68" t="s">
        <v>87</v>
      </c>
      <c r="E24" s="69" t="s">
        <v>87</v>
      </c>
    </row>
    <row r="25" spans="1:7" ht="21.75" customHeight="1" x14ac:dyDescent="0.3">
      <c r="A25" s="25" t="s">
        <v>4</v>
      </c>
      <c r="B25" s="1"/>
      <c r="C25" s="1"/>
    </row>
    <row r="26" spans="1:7" ht="21.75" customHeight="1" x14ac:dyDescent="0.3">
      <c r="A26" s="30" t="s">
        <v>238</v>
      </c>
      <c r="D26" s="2"/>
      <c r="E26" s="2"/>
      <c r="F26" s="2"/>
      <c r="G26" s="2"/>
    </row>
    <row r="27" spans="1:7" ht="21.75" customHeight="1" x14ac:dyDescent="0.3">
      <c r="A27" s="30" t="s">
        <v>237</v>
      </c>
      <c r="D27" s="2"/>
      <c r="E27" s="2"/>
      <c r="F27" s="2"/>
      <c r="G27" s="2"/>
    </row>
    <row r="28" spans="1:7" ht="21.75" customHeight="1" x14ac:dyDescent="0.3">
      <c r="A28" s="30" t="s">
        <v>240</v>
      </c>
      <c r="B28" s="1"/>
      <c r="C28" s="1"/>
    </row>
    <row r="29" spans="1:7" ht="21.75" customHeight="1" x14ac:dyDescent="0.3">
      <c r="A29" s="30" t="s">
        <v>239</v>
      </c>
      <c r="B29" s="1"/>
      <c r="C29" s="1"/>
    </row>
    <row r="30" spans="1:7" ht="21.75" customHeight="1" x14ac:dyDescent="0.3">
      <c r="A30" s="228" t="str">
        <f>Headings!F24</f>
        <v>Page 24</v>
      </c>
      <c r="B30" s="216"/>
      <c r="C30" s="216"/>
      <c r="D30" s="216"/>
      <c r="E30" s="223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28" customWidth="1"/>
    <col min="5" max="5" width="17.75" style="19" customWidth="1"/>
    <col min="6" max="16384" width="10.75" style="19"/>
  </cols>
  <sheetData>
    <row r="1" spans="1:5" ht="23.25" x14ac:dyDescent="0.3">
      <c r="A1" s="222" t="str">
        <f>Headings!E25</f>
        <v>March 2019 Recorded Documents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ht="66" customHeight="1" x14ac:dyDescent="0.3">
      <c r="A4" s="21" t="s">
        <v>84</v>
      </c>
      <c r="B4" s="32" t="s">
        <v>89</v>
      </c>
      <c r="C4" s="32" t="s">
        <v>6</v>
      </c>
      <c r="D4" s="24" t="str">
        <f>Headings!E50</f>
        <v>% Change from August 2018 Forecast</v>
      </c>
      <c r="E4" s="36" t="str">
        <f>Headings!F51</f>
        <v># Change from August 2018 Forecast</v>
      </c>
    </row>
    <row r="5" spans="1:5" s="54" customFormat="1" ht="18" customHeight="1" x14ac:dyDescent="0.25">
      <c r="A5" s="60" t="s">
        <v>144</v>
      </c>
      <c r="B5" s="72">
        <v>121244</v>
      </c>
      <c r="C5" s="41">
        <v>0.10364288445084657</v>
      </c>
      <c r="D5" s="63">
        <v>0</v>
      </c>
      <c r="E5" s="204">
        <v>0</v>
      </c>
    </row>
    <row r="6" spans="1:5" s="54" customFormat="1" ht="18" customHeight="1" x14ac:dyDescent="0.25">
      <c r="A6" s="53" t="s">
        <v>145</v>
      </c>
      <c r="B6" s="73">
        <v>123668</v>
      </c>
      <c r="C6" s="46">
        <v>-6.3064428147160401E-2</v>
      </c>
      <c r="D6" s="65">
        <v>0</v>
      </c>
      <c r="E6" s="74">
        <v>0</v>
      </c>
    </row>
    <row r="7" spans="1:5" s="54" customFormat="1" ht="18" customHeight="1" x14ac:dyDescent="0.25">
      <c r="A7" s="53" t="s">
        <v>146</v>
      </c>
      <c r="B7" s="73">
        <v>126429.999999999</v>
      </c>
      <c r="C7" s="46">
        <v>-0.14023026024984631</v>
      </c>
      <c r="D7" s="65">
        <v>0</v>
      </c>
      <c r="E7" s="74">
        <v>0</v>
      </c>
    </row>
    <row r="8" spans="1:5" s="54" customFormat="1" ht="18" customHeight="1" x14ac:dyDescent="0.25">
      <c r="A8" s="53" t="s">
        <v>147</v>
      </c>
      <c r="B8" s="73">
        <v>120427</v>
      </c>
      <c r="C8" s="46">
        <v>-0.16136602622580942</v>
      </c>
      <c r="D8" s="65">
        <v>0</v>
      </c>
      <c r="E8" s="74">
        <v>0</v>
      </c>
    </row>
    <row r="9" spans="1:5" s="54" customFormat="1" ht="18" customHeight="1" x14ac:dyDescent="0.25">
      <c r="A9" s="53" t="s">
        <v>154</v>
      </c>
      <c r="B9" s="73">
        <v>106172.999999999</v>
      </c>
      <c r="C9" s="46">
        <v>-0.12430305829567656</v>
      </c>
      <c r="D9" s="65">
        <v>0</v>
      </c>
      <c r="E9" s="74">
        <v>0</v>
      </c>
    </row>
    <row r="10" spans="1:5" s="54" customFormat="1" ht="18" customHeight="1" x14ac:dyDescent="0.25">
      <c r="A10" s="53" t="s">
        <v>155</v>
      </c>
      <c r="B10" s="73">
        <v>114493.999999999</v>
      </c>
      <c r="C10" s="46">
        <v>-7.418248859851384E-2</v>
      </c>
      <c r="D10" s="65">
        <v>0</v>
      </c>
      <c r="E10" s="74">
        <v>0</v>
      </c>
    </row>
    <row r="11" spans="1:5" s="54" customFormat="1" ht="18" customHeight="1" x14ac:dyDescent="0.25">
      <c r="A11" s="53" t="s">
        <v>156</v>
      </c>
      <c r="B11" s="73">
        <v>108246.999999999</v>
      </c>
      <c r="C11" s="46">
        <v>-0.14381871391283829</v>
      </c>
      <c r="D11" s="65">
        <v>-0.12117737299088549</v>
      </c>
      <c r="E11" s="74">
        <v>-14925.750306162998</v>
      </c>
    </row>
    <row r="12" spans="1:5" s="54" customFormat="1" ht="18" customHeight="1" thickBot="1" x14ac:dyDescent="0.3">
      <c r="A12" s="70" t="s">
        <v>157</v>
      </c>
      <c r="B12" s="167">
        <v>92484</v>
      </c>
      <c r="C12" s="51">
        <v>-0.23203268370049901</v>
      </c>
      <c r="D12" s="143">
        <v>-0.25222952988477632</v>
      </c>
      <c r="E12" s="168">
        <v>-31195.663340743005</v>
      </c>
    </row>
    <row r="13" spans="1:5" s="54" customFormat="1" ht="18" customHeight="1" thickTop="1" x14ac:dyDescent="0.25">
      <c r="A13" s="53" t="s">
        <v>164</v>
      </c>
      <c r="B13" s="73">
        <v>93462</v>
      </c>
      <c r="C13" s="46">
        <v>-0.11971970274927823</v>
      </c>
      <c r="D13" s="65">
        <v>-0.1296190289327166</v>
      </c>
      <c r="E13" s="74">
        <v>-13918.564496250998</v>
      </c>
    </row>
    <row r="14" spans="1:5" s="54" customFormat="1" ht="18" customHeight="1" x14ac:dyDescent="0.25">
      <c r="A14" s="53" t="s">
        <v>165</v>
      </c>
      <c r="B14" s="73">
        <v>100074.81839977999</v>
      </c>
      <c r="C14" s="46">
        <v>-0.12593831642024145</v>
      </c>
      <c r="D14" s="65">
        <v>-0.19229234605244905</v>
      </c>
      <c r="E14" s="74">
        <v>-23824.983602441003</v>
      </c>
    </row>
    <row r="15" spans="1:5" s="54" customFormat="1" ht="18" customHeight="1" x14ac:dyDescent="0.25">
      <c r="A15" s="53" t="s">
        <v>166</v>
      </c>
      <c r="B15" s="73">
        <v>103789.827476248</v>
      </c>
      <c r="C15" s="46">
        <v>-4.1175945049295004E-2</v>
      </c>
      <c r="D15" s="65">
        <v>-0.16987835227657433</v>
      </c>
      <c r="E15" s="74">
        <v>-21239.832647527001</v>
      </c>
    </row>
    <row r="16" spans="1:5" s="54" customFormat="1" ht="18" customHeight="1" x14ac:dyDescent="0.25">
      <c r="A16" s="53" t="s">
        <v>167</v>
      </c>
      <c r="B16" s="73">
        <v>104070.29176440999</v>
      </c>
      <c r="C16" s="46">
        <v>0.1252788781238916</v>
      </c>
      <c r="D16" s="65">
        <v>-0.14380602172405088</v>
      </c>
      <c r="E16" s="74">
        <v>-17479.607446477006</v>
      </c>
    </row>
    <row r="17" spans="1:5" s="54" customFormat="1" ht="18" customHeight="1" x14ac:dyDescent="0.25">
      <c r="A17" s="53" t="s">
        <v>233</v>
      </c>
      <c r="B17" s="73">
        <v>94639.596188241703</v>
      </c>
      <c r="C17" s="46">
        <v>1.2599732385800699E-2</v>
      </c>
      <c r="D17" s="65">
        <v>-0.14906486490982462</v>
      </c>
      <c r="E17" s="74">
        <v>-16578.747355902291</v>
      </c>
    </row>
    <row r="18" spans="1:5" s="54" customFormat="1" ht="18" customHeight="1" x14ac:dyDescent="0.25">
      <c r="A18" s="53" t="s">
        <v>234</v>
      </c>
      <c r="B18" s="73">
        <v>108862.452258704</v>
      </c>
      <c r="C18" s="46">
        <v>8.7810640073500368E-2</v>
      </c>
      <c r="D18" s="65">
        <v>-0.14084670867499205</v>
      </c>
      <c r="E18" s="74">
        <v>-17846.545260020008</v>
      </c>
    </row>
    <row r="19" spans="1:5" s="54" customFormat="1" ht="18" customHeight="1" x14ac:dyDescent="0.25">
      <c r="A19" s="53" t="s">
        <v>235</v>
      </c>
      <c r="B19" s="73">
        <v>110584.53047541001</v>
      </c>
      <c r="C19" s="46">
        <v>6.5465982210221485E-2</v>
      </c>
      <c r="D19" s="65">
        <v>-0.12930492809436334</v>
      </c>
      <c r="E19" s="74">
        <v>-16422.654983191998</v>
      </c>
    </row>
    <row r="20" spans="1:5" s="54" customFormat="1" ht="18" customHeight="1" x14ac:dyDescent="0.25">
      <c r="A20" s="53" t="s">
        <v>236</v>
      </c>
      <c r="B20" s="73">
        <v>107929.105530845</v>
      </c>
      <c r="C20" s="46">
        <v>3.7078917537489264E-2</v>
      </c>
      <c r="D20" s="65">
        <v>-0.12070111049792109</v>
      </c>
      <c r="E20" s="74">
        <v>-14815.397867723004</v>
      </c>
    </row>
    <row r="21" spans="1:5" s="54" customFormat="1" ht="18" customHeight="1" x14ac:dyDescent="0.25">
      <c r="A21" s="53" t="s">
        <v>258</v>
      </c>
      <c r="B21" s="73">
        <v>103724.943222131</v>
      </c>
      <c r="C21" s="46">
        <v>9.5999427299100049E-2</v>
      </c>
      <c r="D21" s="65">
        <v>-0.1083949050896067</v>
      </c>
      <c r="E21" s="74">
        <v>-12610.129125740001</v>
      </c>
    </row>
    <row r="22" spans="1:5" s="54" customFormat="1" ht="18" customHeight="1" x14ac:dyDescent="0.25">
      <c r="A22" s="53" t="s">
        <v>259</v>
      </c>
      <c r="B22" s="73">
        <v>118155.86912862099</v>
      </c>
      <c r="C22" s="46">
        <v>8.5368432155394025E-2</v>
      </c>
      <c r="D22" s="65">
        <v>-0.1009522475530058</v>
      </c>
      <c r="E22" s="74">
        <v>-13267.482753444012</v>
      </c>
    </row>
    <row r="23" spans="1:5" s="54" customFormat="1" ht="18" customHeight="1" x14ac:dyDescent="0.25">
      <c r="A23" s="53" t="s">
        <v>260</v>
      </c>
      <c r="B23" s="73">
        <v>118776.468474646</v>
      </c>
      <c r="C23" s="46">
        <v>7.4078516805364369E-2</v>
      </c>
      <c r="D23" s="65">
        <v>-9.1779344276742281E-2</v>
      </c>
      <c r="E23" s="74">
        <v>-12002.839093578004</v>
      </c>
    </row>
    <row r="24" spans="1:5" s="54" customFormat="1" ht="18" customHeight="1" x14ac:dyDescent="0.25">
      <c r="A24" s="53" t="s">
        <v>261</v>
      </c>
      <c r="B24" s="73">
        <v>114704.766497612</v>
      </c>
      <c r="C24" s="46">
        <v>6.2778811456290606E-2</v>
      </c>
      <c r="D24" s="65">
        <v>-8.615393034056118E-2</v>
      </c>
      <c r="E24" s="74">
        <v>-10813.928943469</v>
      </c>
    </row>
    <row r="25" spans="1:5" ht="21.75" customHeight="1" x14ac:dyDescent="0.3">
      <c r="A25" s="25" t="s">
        <v>4</v>
      </c>
      <c r="B25" s="19"/>
      <c r="C25" s="19"/>
      <c r="D25" s="19"/>
    </row>
    <row r="26" spans="1:5" ht="21.75" customHeight="1" x14ac:dyDescent="0.3">
      <c r="A26" s="26" t="s">
        <v>63</v>
      </c>
    </row>
    <row r="27" spans="1:5" ht="21.75" customHeight="1" x14ac:dyDescent="0.3">
      <c r="A27" s="26"/>
      <c r="B27" s="3"/>
      <c r="C27" s="3"/>
    </row>
    <row r="28" spans="1:5" ht="21.75" customHeight="1" x14ac:dyDescent="0.3">
      <c r="A28" s="3"/>
      <c r="B28" s="19"/>
      <c r="C28" s="19"/>
      <c r="D28" s="19"/>
    </row>
    <row r="29" spans="1:5" ht="21.75" customHeight="1" x14ac:dyDescent="0.3">
      <c r="A29" s="135"/>
    </row>
    <row r="30" spans="1:5" ht="21.75" customHeight="1" x14ac:dyDescent="0.3">
      <c r="A30" s="228" t="str">
        <f>Headings!F25</f>
        <v>Page 25</v>
      </c>
      <c r="B30" s="216"/>
      <c r="C30" s="216"/>
      <c r="D30" s="216"/>
      <c r="E30" s="223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25" customWidth="1"/>
    <col min="2" max="2" width="20.75" style="125" customWidth="1"/>
    <col min="3" max="3" width="10.75" style="125" customWidth="1"/>
    <col min="4" max="5" width="17.75" style="126" customWidth="1"/>
    <col min="6" max="16384" width="10.75" style="126"/>
  </cols>
  <sheetData>
    <row r="1" spans="1:5" ht="23.25" x14ac:dyDescent="0.3">
      <c r="A1" s="222" t="str">
        <f>Headings!E26</f>
        <v>March 2019 Gambling Tax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  <c r="E4" s="36" t="str">
        <f>Headings!F50</f>
        <v>$ Change from August 2018 Forecast</v>
      </c>
    </row>
    <row r="5" spans="1:5" s="54" customFormat="1" ht="18" customHeight="1" x14ac:dyDescent="0.25">
      <c r="A5" s="39">
        <v>2009</v>
      </c>
      <c r="B5" s="40">
        <v>3096005.4100000006</v>
      </c>
      <c r="C5" s="82" t="s">
        <v>87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3123193.0600000005</v>
      </c>
      <c r="C6" s="46">
        <v>8.7815253526963843E-3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2405747.1</v>
      </c>
      <c r="C7" s="46">
        <v>-0.22971553349955265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1826238.15</v>
      </c>
      <c r="C8" s="46">
        <v>-0.24088523269964668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2102641.6899999995</v>
      </c>
      <c r="C9" s="47">
        <v>0.15135131198524121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2521819.6599999997</v>
      </c>
      <c r="C10" s="46">
        <v>0.19935777550382361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2437669.41</v>
      </c>
      <c r="C11" s="46">
        <v>-3.3368861118324156E-2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2609974.0699999998</v>
      </c>
      <c r="C12" s="46">
        <v>7.0684178622892002E-2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2731608.1999999997</v>
      </c>
      <c r="C13" s="46">
        <v>4.6603577942825991E-2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2018</v>
      </c>
      <c r="B14" s="50">
        <v>2310942.4899999998</v>
      </c>
      <c r="C14" s="51">
        <v>-0.15399928510977523</v>
      </c>
      <c r="D14" s="56">
        <v>-0.13786075083409421</v>
      </c>
      <c r="E14" s="85">
        <v>-369532.26188697014</v>
      </c>
    </row>
    <row r="15" spans="1:5" s="54" customFormat="1" ht="18" customHeight="1" thickTop="1" x14ac:dyDescent="0.25">
      <c r="A15" s="44">
        <v>2019</v>
      </c>
      <c r="B15" s="45">
        <v>2564496.747785599</v>
      </c>
      <c r="C15" s="46">
        <v>0.10971898213944709</v>
      </c>
      <c r="D15" s="47">
        <v>-0.10832176239393831</v>
      </c>
      <c r="E15" s="48">
        <v>-311537.04964187508</v>
      </c>
    </row>
    <row r="16" spans="1:5" s="54" customFormat="1" ht="18" customHeight="1" x14ac:dyDescent="0.25">
      <c r="A16" s="44">
        <v>2020</v>
      </c>
      <c r="B16" s="45">
        <v>2647371.2874122947</v>
      </c>
      <c r="C16" s="46">
        <v>3.2316102447100592E-2</v>
      </c>
      <c r="D16" s="47">
        <v>-8.8436003020555654E-2</v>
      </c>
      <c r="E16" s="48">
        <v>-256836.5314403763</v>
      </c>
    </row>
    <row r="17" spans="1:5" s="54" customFormat="1" ht="18" customHeight="1" x14ac:dyDescent="0.25">
      <c r="A17" s="44">
        <v>2021</v>
      </c>
      <c r="B17" s="45">
        <v>2596088.1713767201</v>
      </c>
      <c r="C17" s="46">
        <v>-1.9371334984033095E-2</v>
      </c>
      <c r="D17" s="47">
        <v>3.243074677915514E-2</v>
      </c>
      <c r="E17" s="48">
        <v>81548.402510224376</v>
      </c>
    </row>
    <row r="18" spans="1:5" s="54" customFormat="1" ht="18" customHeight="1" x14ac:dyDescent="0.25">
      <c r="A18" s="44">
        <v>2022</v>
      </c>
      <c r="B18" s="45">
        <v>2167051.2929514721</v>
      </c>
      <c r="C18" s="46">
        <v>-0.16526283011324971</v>
      </c>
      <c r="D18" s="47">
        <v>-0.13968718334155417</v>
      </c>
      <c r="E18" s="48">
        <v>-351859.56248428579</v>
      </c>
    </row>
    <row r="19" spans="1:5" s="54" customFormat="1" ht="18" customHeight="1" x14ac:dyDescent="0.25">
      <c r="A19" s="44">
        <v>2023</v>
      </c>
      <c r="B19" s="45">
        <v>2173925.5380178979</v>
      </c>
      <c r="C19" s="46">
        <v>3.1721653699590124E-3</v>
      </c>
      <c r="D19" s="47">
        <v>9.4935150741655114</v>
      </c>
      <c r="E19" s="48">
        <v>1966757.0608533691</v>
      </c>
    </row>
    <row r="20" spans="1:5" s="54" customFormat="1" ht="18" customHeight="1" x14ac:dyDescent="0.25">
      <c r="A20" s="44">
        <v>2024</v>
      </c>
      <c r="B20" s="45">
        <v>2153116.8818198643</v>
      </c>
      <c r="C20" s="46">
        <v>-9.5719268365586085E-3</v>
      </c>
      <c r="D20" s="47">
        <v>9.1741494723775077</v>
      </c>
      <c r="E20" s="48">
        <v>1941490.6532426737</v>
      </c>
    </row>
    <row r="21" spans="1:5" s="54" customFormat="1" ht="18" customHeight="1" x14ac:dyDescent="0.25">
      <c r="A21" s="44">
        <v>2025</v>
      </c>
      <c r="B21" s="45">
        <v>209942.07794304169</v>
      </c>
      <c r="C21" s="46">
        <v>-0.90249387772874001</v>
      </c>
      <c r="D21" s="47">
        <v>-2.7983609450810354E-2</v>
      </c>
      <c r="E21" s="48">
        <v>-6044.0720687130815</v>
      </c>
    </row>
    <row r="22" spans="1:5" s="54" customFormat="1" ht="18" customHeight="1" x14ac:dyDescent="0.25">
      <c r="A22" s="44">
        <v>2026</v>
      </c>
      <c r="B22" s="45">
        <v>212403.1456966656</v>
      </c>
      <c r="C22" s="46">
        <v>1.1722603575885282E-2</v>
      </c>
      <c r="D22" s="47">
        <v>-3.3064358045815645E-2</v>
      </c>
      <c r="E22" s="48">
        <v>-7263.1241983991931</v>
      </c>
    </row>
    <row r="23" spans="1:5" s="54" customFormat="1" ht="18" customHeight="1" x14ac:dyDescent="0.25">
      <c r="A23" s="44">
        <v>2027</v>
      </c>
      <c r="B23" s="45">
        <v>215917.14202497428</v>
      </c>
      <c r="C23" s="46">
        <v>1.654399381319438E-2</v>
      </c>
      <c r="D23" s="47">
        <v>-3.3534760385012574E-2</v>
      </c>
      <c r="E23" s="48">
        <v>-7491.9710756578716</v>
      </c>
    </row>
    <row r="24" spans="1:5" s="54" customFormat="1" ht="18" customHeight="1" x14ac:dyDescent="0.25">
      <c r="A24" s="44">
        <v>2028</v>
      </c>
      <c r="B24" s="45">
        <v>207390.4034594009</v>
      </c>
      <c r="C24" s="46">
        <v>-3.9490790242986518E-2</v>
      </c>
      <c r="D24" s="83" t="s">
        <v>229</v>
      </c>
      <c r="E24" s="84" t="s">
        <v>229</v>
      </c>
    </row>
    <row r="25" spans="1:5" ht="21.75" customHeight="1" x14ac:dyDescent="0.3">
      <c r="A25" s="25" t="s">
        <v>4</v>
      </c>
      <c r="B25" s="3"/>
      <c r="C25" s="3"/>
    </row>
    <row r="26" spans="1:5" s="29" customFormat="1" ht="21.75" customHeight="1" x14ac:dyDescent="0.25">
      <c r="A26" s="26" t="s">
        <v>128</v>
      </c>
      <c r="B26" s="30"/>
      <c r="C26" s="30"/>
    </row>
    <row r="27" spans="1:5" ht="21.75" customHeight="1" x14ac:dyDescent="0.3">
      <c r="A27" s="137" t="s">
        <v>251</v>
      </c>
      <c r="B27" s="3"/>
      <c r="C27" s="3"/>
    </row>
    <row r="28" spans="1:5" ht="21.75" customHeight="1" x14ac:dyDescent="0.3">
      <c r="A28" s="139"/>
      <c r="B28" s="3"/>
      <c r="C28" s="3"/>
    </row>
    <row r="29" spans="1:5" ht="21.75" customHeight="1" x14ac:dyDescent="0.3">
      <c r="A29" s="137"/>
    </row>
    <row r="30" spans="1:5" ht="21.75" customHeight="1" x14ac:dyDescent="0.3">
      <c r="A30" s="215" t="str">
        <f>Headings!F26</f>
        <v>Page 26</v>
      </c>
      <c r="B30" s="216"/>
      <c r="C30" s="216"/>
      <c r="D30" s="216"/>
      <c r="E30" s="22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28" customWidth="1"/>
    <col min="5" max="5" width="17.75" style="19" customWidth="1"/>
    <col min="6" max="16384" width="10.75" style="19"/>
  </cols>
  <sheetData>
    <row r="1" spans="1:5" ht="23.25" x14ac:dyDescent="0.3">
      <c r="A1" s="222" t="str">
        <f>Headings!E27</f>
        <v>March 2019 E-911 Tax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ht="66" customHeight="1" x14ac:dyDescent="0.3">
      <c r="A4" s="21" t="s">
        <v>84</v>
      </c>
      <c r="B4" s="32" t="s">
        <v>89</v>
      </c>
      <c r="C4" s="32" t="s">
        <v>6</v>
      </c>
      <c r="D4" s="21" t="str">
        <f>Headings!E50</f>
        <v>% Change from August 2018 Forecast</v>
      </c>
      <c r="E4" s="33" t="str">
        <f>Headings!F50</f>
        <v>$ Change from August 2018 Forecast</v>
      </c>
    </row>
    <row r="5" spans="1:5" s="54" customFormat="1" ht="18" customHeight="1" x14ac:dyDescent="0.25">
      <c r="A5" s="60" t="s">
        <v>144</v>
      </c>
      <c r="B5" s="40">
        <v>6310779</v>
      </c>
      <c r="C5" s="41">
        <v>8.576016368007644E-2</v>
      </c>
      <c r="D5" s="118">
        <v>0</v>
      </c>
      <c r="E5" s="88">
        <v>0</v>
      </c>
    </row>
    <row r="6" spans="1:5" s="54" customFormat="1" ht="18" customHeight="1" x14ac:dyDescent="0.25">
      <c r="A6" s="53" t="s">
        <v>145</v>
      </c>
      <c r="B6" s="45">
        <v>5918975</v>
      </c>
      <c r="C6" s="46">
        <v>2.6985239909380621E-2</v>
      </c>
      <c r="D6" s="103">
        <v>0</v>
      </c>
      <c r="E6" s="80">
        <v>0</v>
      </c>
    </row>
    <row r="7" spans="1:5" s="54" customFormat="1" ht="18" customHeight="1" x14ac:dyDescent="0.25">
      <c r="A7" s="53" t="s">
        <v>146</v>
      </c>
      <c r="B7" s="45">
        <v>5949112</v>
      </c>
      <c r="C7" s="46">
        <v>1.8793814673094822E-2</v>
      </c>
      <c r="D7" s="103">
        <v>0</v>
      </c>
      <c r="E7" s="80">
        <v>0</v>
      </c>
    </row>
    <row r="8" spans="1:5" s="54" customFormat="1" ht="18" customHeight="1" x14ac:dyDescent="0.25">
      <c r="A8" s="53" t="s">
        <v>147</v>
      </c>
      <c r="B8" s="45">
        <v>6084376</v>
      </c>
      <c r="C8" s="46">
        <v>4.6554521622210521E-2</v>
      </c>
      <c r="D8" s="103">
        <v>0</v>
      </c>
      <c r="E8" s="80">
        <v>0</v>
      </c>
    </row>
    <row r="9" spans="1:5" s="54" customFormat="1" ht="18" customHeight="1" x14ac:dyDescent="0.25">
      <c r="A9" s="53" t="s">
        <v>154</v>
      </c>
      <c r="B9" s="45">
        <v>6190409.9199999999</v>
      </c>
      <c r="C9" s="46">
        <v>-1.9073569205957042E-2</v>
      </c>
      <c r="D9" s="103">
        <v>0</v>
      </c>
      <c r="E9" s="80">
        <v>0</v>
      </c>
    </row>
    <row r="10" spans="1:5" s="54" customFormat="1" ht="18" customHeight="1" x14ac:dyDescent="0.25">
      <c r="A10" s="53" t="s">
        <v>155</v>
      </c>
      <c r="B10" s="45">
        <v>5978044</v>
      </c>
      <c r="C10" s="46">
        <v>9.9795995083609146E-3</v>
      </c>
      <c r="D10" s="103">
        <v>-2.327439278275345E-2</v>
      </c>
      <c r="E10" s="80">
        <v>-142450.79999999981</v>
      </c>
    </row>
    <row r="11" spans="1:5" s="54" customFormat="1" ht="18" customHeight="1" x14ac:dyDescent="0.25">
      <c r="A11" s="53" t="s">
        <v>156</v>
      </c>
      <c r="B11" s="45">
        <v>6026802</v>
      </c>
      <c r="C11" s="46">
        <v>1.3059091844295434E-2</v>
      </c>
      <c r="D11" s="103">
        <v>2.2600190231338857E-3</v>
      </c>
      <c r="E11" s="80">
        <v>13589.973569869995</v>
      </c>
    </row>
    <row r="12" spans="1:5" s="54" customFormat="1" ht="18" customHeight="1" thickBot="1" x14ac:dyDescent="0.3">
      <c r="A12" s="70" t="s">
        <v>157</v>
      </c>
      <c r="B12" s="50">
        <v>6073491</v>
      </c>
      <c r="C12" s="51">
        <v>-1.7890084373484161E-3</v>
      </c>
      <c r="D12" s="169">
        <v>2.3436748071399283E-3</v>
      </c>
      <c r="E12" s="170">
        <v>14201.005309710279</v>
      </c>
    </row>
    <row r="13" spans="1:5" s="54" customFormat="1" ht="18" customHeight="1" thickTop="1" x14ac:dyDescent="0.25">
      <c r="A13" s="53" t="s">
        <v>164</v>
      </c>
      <c r="B13" s="45">
        <v>6048346.6932582399</v>
      </c>
      <c r="C13" s="46">
        <v>-2.2948920762546177E-2</v>
      </c>
      <c r="D13" s="103">
        <v>-1.1418263916234239E-2</v>
      </c>
      <c r="E13" s="80">
        <v>-69859.290617779829</v>
      </c>
    </row>
    <row r="14" spans="1:5" s="54" customFormat="1" ht="18" customHeight="1" x14ac:dyDescent="0.25">
      <c r="A14" s="53" t="s">
        <v>165</v>
      </c>
      <c r="B14" s="45">
        <v>6047072.7719560703</v>
      </c>
      <c r="C14" s="46">
        <v>1.1547049830357592E-2</v>
      </c>
      <c r="D14" s="103">
        <v>-9.5209926968237157E-3</v>
      </c>
      <c r="E14" s="80">
        <v>-58127.56784791965</v>
      </c>
    </row>
    <row r="15" spans="1:5" s="54" customFormat="1" ht="18" customHeight="1" x14ac:dyDescent="0.25">
      <c r="A15" s="53" t="s">
        <v>166</v>
      </c>
      <c r="B15" s="45">
        <v>6045994.9729270404</v>
      </c>
      <c r="C15" s="46">
        <v>3.1846031986848544E-3</v>
      </c>
      <c r="D15" s="103">
        <v>-7.5770728274291432E-3</v>
      </c>
      <c r="E15" s="80">
        <v>-46160.707264849916</v>
      </c>
    </row>
    <row r="16" spans="1:5" s="54" customFormat="1" ht="18" customHeight="1" x14ac:dyDescent="0.25">
      <c r="A16" s="53" t="s">
        <v>167</v>
      </c>
      <c r="B16" s="45">
        <v>6045354.83427097</v>
      </c>
      <c r="C16" s="46">
        <v>-4.6326183292327849E-3</v>
      </c>
      <c r="D16" s="103">
        <v>-5.5465232085778471E-3</v>
      </c>
      <c r="E16" s="80">
        <v>-33717.716992209665</v>
      </c>
    </row>
    <row r="17" spans="1:5" s="54" customFormat="1" ht="18" customHeight="1" x14ac:dyDescent="0.25">
      <c r="A17" s="53" t="s">
        <v>233</v>
      </c>
      <c r="B17" s="45">
        <v>6055380.4013219597</v>
      </c>
      <c r="C17" s="46">
        <v>1.1629141681908095E-3</v>
      </c>
      <c r="D17" s="103">
        <v>-1.2730807813249867E-2</v>
      </c>
      <c r="E17" s="80">
        <v>-78083.955962000415</v>
      </c>
    </row>
    <row r="18" spans="1:5" s="54" customFormat="1" ht="18" customHeight="1" x14ac:dyDescent="0.25">
      <c r="A18" s="53" t="s">
        <v>234</v>
      </c>
      <c r="B18" s="45">
        <v>6055605.4813800398</v>
      </c>
      <c r="C18" s="46">
        <v>1.4110479145448274E-3</v>
      </c>
      <c r="D18" s="103">
        <v>-1.0070467546751005E-2</v>
      </c>
      <c r="E18" s="80">
        <v>-61603.151009180583</v>
      </c>
    </row>
    <row r="19" spans="1:5" s="54" customFormat="1" ht="18" customHeight="1" x14ac:dyDescent="0.25">
      <c r="A19" s="53" t="s">
        <v>235</v>
      </c>
      <c r="B19" s="45">
        <v>6056252.4856227497</v>
      </c>
      <c r="C19" s="46">
        <v>1.6965797592689569E-3</v>
      </c>
      <c r="D19" s="103">
        <v>-7.3233830365977415E-3</v>
      </c>
      <c r="E19" s="80">
        <v>-44679.46152921021</v>
      </c>
    </row>
    <row r="20" spans="1:5" s="54" customFormat="1" ht="18" customHeight="1" x14ac:dyDescent="0.25">
      <c r="A20" s="53" t="s">
        <v>236</v>
      </c>
      <c r="B20" s="45">
        <v>6057314.0910870098</v>
      </c>
      <c r="C20" s="46">
        <v>1.9782555604912488E-3</v>
      </c>
      <c r="D20" s="103">
        <v>-4.4908279495478043E-3</v>
      </c>
      <c r="E20" s="80">
        <v>-27325.067596729845</v>
      </c>
    </row>
    <row r="21" spans="1:5" s="54" customFormat="1" ht="18" customHeight="1" x14ac:dyDescent="0.25">
      <c r="A21" s="53" t="s">
        <v>258</v>
      </c>
      <c r="B21" s="45">
        <v>6057252.0914391698</v>
      </c>
      <c r="C21" s="46">
        <v>3.0909538181966845E-4</v>
      </c>
      <c r="D21" s="103">
        <v>-1.1653398384962377E-2</v>
      </c>
      <c r="E21" s="80">
        <v>-71419.855771590024</v>
      </c>
    </row>
    <row r="22" spans="1:5" s="54" customFormat="1" ht="18" customHeight="1" x14ac:dyDescent="0.25">
      <c r="A22" s="53" t="s">
        <v>259</v>
      </c>
      <c r="B22" s="45">
        <v>6059317.6283510998</v>
      </c>
      <c r="C22" s="46">
        <v>6.1301004209646237E-4</v>
      </c>
      <c r="D22" s="103">
        <v>-8.0034810869429318E-3</v>
      </c>
      <c r="E22" s="80">
        <v>-48886.899413140491</v>
      </c>
    </row>
    <row r="23" spans="1:5" s="54" customFormat="1" ht="18" customHeight="1" x14ac:dyDescent="0.25">
      <c r="A23" s="53" t="s">
        <v>260</v>
      </c>
      <c r="B23" s="45">
        <v>6061768.8896754002</v>
      </c>
      <c r="C23" s="46">
        <v>9.1086097644477171E-4</v>
      </c>
      <c r="D23" s="103">
        <v>-4.26491616319713E-3</v>
      </c>
      <c r="E23" s="80">
        <v>-25963.668986659497</v>
      </c>
    </row>
    <row r="24" spans="1:5" s="54" customFormat="1" ht="18" customHeight="1" x14ac:dyDescent="0.25">
      <c r="A24" s="53" t="s">
        <v>261</v>
      </c>
      <c r="B24" s="45">
        <v>6064598.4514266504</v>
      </c>
      <c r="C24" s="46">
        <v>1.2025726634119493E-3</v>
      </c>
      <c r="D24" s="103">
        <v>-4.3856813025355823E-4</v>
      </c>
      <c r="E24" s="80">
        <v>-2660.9065924100578</v>
      </c>
    </row>
    <row r="25" spans="1:5" ht="21.75" customHeight="1" x14ac:dyDescent="0.3">
      <c r="A25" s="25" t="s">
        <v>4</v>
      </c>
      <c r="B25" s="19"/>
      <c r="C25" s="19"/>
      <c r="D25" s="19"/>
    </row>
    <row r="26" spans="1:5" ht="21.75" customHeight="1" x14ac:dyDescent="0.3">
      <c r="A26" s="55" t="s">
        <v>163</v>
      </c>
    </row>
    <row r="27" spans="1:5" ht="21.75" customHeight="1" x14ac:dyDescent="0.3">
      <c r="A27" s="30" t="s">
        <v>267</v>
      </c>
      <c r="B27" s="3"/>
      <c r="C27" s="3"/>
    </row>
    <row r="28" spans="1:5" ht="21.75" customHeight="1" x14ac:dyDescent="0.3">
      <c r="A28" s="30" t="s">
        <v>187</v>
      </c>
      <c r="B28" s="19"/>
      <c r="C28" s="19"/>
      <c r="D28" s="19"/>
    </row>
    <row r="29" spans="1:5" ht="21.75" customHeight="1" x14ac:dyDescent="0.3">
      <c r="A29" s="79" t="s">
        <v>188</v>
      </c>
    </row>
    <row r="30" spans="1:5" ht="21.75" customHeight="1" x14ac:dyDescent="0.3">
      <c r="A30" s="228" t="str">
        <f>Headings!F27</f>
        <v>Page 27</v>
      </c>
      <c r="B30" s="216"/>
      <c r="C30" s="216"/>
      <c r="D30" s="216"/>
      <c r="E30" s="223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105" customWidth="1"/>
    <col min="2" max="2" width="17.75" style="105" customWidth="1"/>
    <col min="3" max="3" width="10.75" style="105" customWidth="1"/>
    <col min="4" max="4" width="17.75" style="28" customWidth="1"/>
    <col min="5" max="5" width="17.75" style="106" customWidth="1"/>
    <col min="6" max="16384" width="10.75" style="106"/>
  </cols>
  <sheetData>
    <row r="1" spans="1:5" ht="23.25" customHeight="1" x14ac:dyDescent="0.3">
      <c r="A1" s="227" t="str">
        <f>Headings!E28</f>
        <v>March 2019 Penalties and Interest on Delinquent Property Taxes Forecast</v>
      </c>
      <c r="B1" s="230"/>
      <c r="C1" s="230"/>
      <c r="D1" s="230"/>
      <c r="E1" s="230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ht="66" customHeight="1" x14ac:dyDescent="0.3">
      <c r="A4" s="21" t="s">
        <v>84</v>
      </c>
      <c r="B4" s="32" t="s">
        <v>89</v>
      </c>
      <c r="C4" s="32" t="s">
        <v>6</v>
      </c>
      <c r="D4" s="21" t="str">
        <f>Headings!E50</f>
        <v>% Change from August 2018 Forecast</v>
      </c>
      <c r="E4" s="33" t="str">
        <f>Headings!F50</f>
        <v>$ Change from August 2018 Forecast</v>
      </c>
    </row>
    <row r="5" spans="1:5" s="54" customFormat="1" ht="18" customHeight="1" x14ac:dyDescent="0.25">
      <c r="A5" s="60" t="s">
        <v>144</v>
      </c>
      <c r="B5" s="40">
        <v>4856544</v>
      </c>
      <c r="C5" s="41">
        <v>2.1611409289875816E-2</v>
      </c>
      <c r="D5" s="119">
        <v>0</v>
      </c>
      <c r="E5" s="120">
        <v>0</v>
      </c>
    </row>
    <row r="6" spans="1:5" s="54" customFormat="1" ht="18" customHeight="1" x14ac:dyDescent="0.25">
      <c r="A6" s="53" t="s">
        <v>145</v>
      </c>
      <c r="B6" s="45">
        <v>6896235.6599999899</v>
      </c>
      <c r="C6" s="46">
        <v>1.8463607668757653E-2</v>
      </c>
      <c r="D6" s="107">
        <v>0</v>
      </c>
      <c r="E6" s="108">
        <v>0</v>
      </c>
    </row>
    <row r="7" spans="1:5" s="54" customFormat="1" ht="18" customHeight="1" x14ac:dyDescent="0.25">
      <c r="A7" s="53" t="s">
        <v>146</v>
      </c>
      <c r="B7" s="45">
        <v>3076083.37</v>
      </c>
      <c r="C7" s="46">
        <v>0.2421055229040201</v>
      </c>
      <c r="D7" s="107">
        <v>0</v>
      </c>
      <c r="E7" s="108">
        <v>0</v>
      </c>
    </row>
    <row r="8" spans="1:5" s="54" customFormat="1" ht="18" customHeight="1" x14ac:dyDescent="0.25">
      <c r="A8" s="53" t="s">
        <v>147</v>
      </c>
      <c r="B8" s="45">
        <v>5010193.0599999996</v>
      </c>
      <c r="C8" s="46">
        <v>0.40668586910744864</v>
      </c>
      <c r="D8" s="107">
        <v>0</v>
      </c>
      <c r="E8" s="108">
        <v>0</v>
      </c>
    </row>
    <row r="9" spans="1:5" s="54" customFormat="1" ht="18" customHeight="1" x14ac:dyDescent="0.25">
      <c r="A9" s="53" t="s">
        <v>154</v>
      </c>
      <c r="B9" s="45">
        <v>5198259.5999999903</v>
      </c>
      <c r="C9" s="46">
        <v>7.0361886971473941E-2</v>
      </c>
      <c r="D9" s="107">
        <v>-7.6948827087974792E-8</v>
      </c>
      <c r="E9" s="108">
        <v>-0.40000000968575478</v>
      </c>
    </row>
    <row r="10" spans="1:5" s="54" customFormat="1" ht="18" customHeight="1" x14ac:dyDescent="0.25">
      <c r="A10" s="53" t="s">
        <v>155</v>
      </c>
      <c r="B10" s="45">
        <v>7117059.0499999998</v>
      </c>
      <c r="C10" s="46">
        <v>3.2020859043556893E-2</v>
      </c>
      <c r="D10" s="107">
        <v>3.4024498333140585E-4</v>
      </c>
      <c r="E10" s="108">
        <v>2420.7199999997392</v>
      </c>
    </row>
    <row r="11" spans="1:5" s="54" customFormat="1" ht="18" customHeight="1" x14ac:dyDescent="0.25">
      <c r="A11" s="53" t="s">
        <v>156</v>
      </c>
      <c r="B11" s="45">
        <v>3934633.28</v>
      </c>
      <c r="C11" s="46">
        <v>0.27910488980017467</v>
      </c>
      <c r="D11" s="107">
        <v>0.31591655910349292</v>
      </c>
      <c r="E11" s="108">
        <v>944600.77924585994</v>
      </c>
    </row>
    <row r="12" spans="1:5" s="54" customFormat="1" ht="18" customHeight="1" thickBot="1" x14ac:dyDescent="0.3">
      <c r="A12" s="70" t="s">
        <v>157</v>
      </c>
      <c r="B12" s="50">
        <v>4586286.6399999997</v>
      </c>
      <c r="C12" s="51">
        <v>-8.4608799486062147E-2</v>
      </c>
      <c r="D12" s="171">
        <v>-4.0178822676130155E-3</v>
      </c>
      <c r="E12" s="172">
        <v>-18501.496600160375</v>
      </c>
    </row>
    <row r="13" spans="1:5" s="54" customFormat="1" ht="18" customHeight="1" thickTop="1" x14ac:dyDescent="0.25">
      <c r="A13" s="53" t="s">
        <v>164</v>
      </c>
      <c r="B13" s="45">
        <v>5259713.55353666</v>
      </c>
      <c r="C13" s="46">
        <v>1.18220247285592E-2</v>
      </c>
      <c r="D13" s="107">
        <v>6.172858419060101E-2</v>
      </c>
      <c r="E13" s="108">
        <v>305798.18208007049</v>
      </c>
    </row>
    <row r="14" spans="1:5" s="54" customFormat="1" ht="18" customHeight="1" x14ac:dyDescent="0.25">
      <c r="A14" s="53" t="s">
        <v>165</v>
      </c>
      <c r="B14" s="45">
        <v>7129691.5383698996</v>
      </c>
      <c r="C14" s="46">
        <v>1.7749590499602785E-3</v>
      </c>
      <c r="D14" s="107">
        <v>5.4758628648525765E-2</v>
      </c>
      <c r="E14" s="108">
        <v>370143.57666679937</v>
      </c>
    </row>
    <row r="15" spans="1:5" s="54" customFormat="1" ht="18" customHeight="1" x14ac:dyDescent="0.25">
      <c r="A15" s="53" t="s">
        <v>166</v>
      </c>
      <c r="B15" s="45">
        <v>3461074.2927769902</v>
      </c>
      <c r="C15" s="46">
        <v>-0.12035657544761313</v>
      </c>
      <c r="D15" s="107">
        <v>0.25527980351674162</v>
      </c>
      <c r="E15" s="108">
        <v>703860.89455248043</v>
      </c>
    </row>
    <row r="16" spans="1:5" s="54" customFormat="1" ht="18" customHeight="1" x14ac:dyDescent="0.25">
      <c r="A16" s="53" t="s">
        <v>167</v>
      </c>
      <c r="B16" s="45">
        <v>4784908.3847405398</v>
      </c>
      <c r="C16" s="46">
        <v>4.330774771210999E-2</v>
      </c>
      <c r="D16" s="107">
        <v>-1.4101793839495835E-2</v>
      </c>
      <c r="E16" s="108">
        <v>-68440.931488520466</v>
      </c>
    </row>
    <row r="17" spans="1:5" s="54" customFormat="1" ht="18" customHeight="1" x14ac:dyDescent="0.25">
      <c r="A17" s="53" t="s">
        <v>233</v>
      </c>
      <c r="B17" s="45">
        <v>5195080.1884210501</v>
      </c>
      <c r="C17" s="46">
        <v>-1.2288381193715447E-2</v>
      </c>
      <c r="D17" s="107">
        <v>6.5735708254647029E-2</v>
      </c>
      <c r="E17" s="108">
        <v>320438.05324381962</v>
      </c>
    </row>
    <row r="18" spans="1:5" s="54" customFormat="1" ht="18" customHeight="1" x14ac:dyDescent="0.25">
      <c r="A18" s="53" t="s">
        <v>234</v>
      </c>
      <c r="B18" s="45">
        <v>7084392.7706992002</v>
      </c>
      <c r="C18" s="46">
        <v>-6.3535382178758759E-3</v>
      </c>
      <c r="D18" s="107">
        <v>7.6306752318421101E-2</v>
      </c>
      <c r="E18" s="108">
        <v>502261.09175261017</v>
      </c>
    </row>
    <row r="19" spans="1:5" s="54" customFormat="1" ht="18" customHeight="1" x14ac:dyDescent="0.25">
      <c r="A19" s="53" t="s">
        <v>235</v>
      </c>
      <c r="B19" s="45">
        <v>3099757.8467419902</v>
      </c>
      <c r="C19" s="46">
        <v>-0.1043943051985452</v>
      </c>
      <c r="D19" s="107">
        <v>0.10993995633241149</v>
      </c>
      <c r="E19" s="108">
        <v>307032.14202499017</v>
      </c>
    </row>
    <row r="20" spans="1:5" s="54" customFormat="1" ht="18" customHeight="1" x14ac:dyDescent="0.25">
      <c r="A20" s="53" t="s">
        <v>236</v>
      </c>
      <c r="B20" s="45">
        <v>5248928.1141685797</v>
      </c>
      <c r="C20" s="46">
        <v>9.6975676881889017E-2</v>
      </c>
      <c r="D20" s="107">
        <v>6.8338399670363259E-2</v>
      </c>
      <c r="E20" s="108">
        <v>335758.17121029925</v>
      </c>
    </row>
    <row r="21" spans="1:5" s="54" customFormat="1" ht="18" customHeight="1" x14ac:dyDescent="0.25">
      <c r="A21" s="53" t="s">
        <v>258</v>
      </c>
      <c r="B21" s="45">
        <v>5325314.1011554198</v>
      </c>
      <c r="C21" s="46">
        <v>2.5068701157806794E-2</v>
      </c>
      <c r="D21" s="107">
        <v>6.9780202629636801E-2</v>
      </c>
      <c r="E21" s="108">
        <v>347362.4732740894</v>
      </c>
    </row>
    <row r="22" spans="1:5" s="54" customFormat="1" ht="18" customHeight="1" x14ac:dyDescent="0.25">
      <c r="A22" s="53" t="s">
        <v>259</v>
      </c>
      <c r="B22" s="45">
        <v>7260127.4684642199</v>
      </c>
      <c r="C22" s="46">
        <v>2.4805894231592074E-2</v>
      </c>
      <c r="D22" s="107">
        <v>7.3679800951343966E-2</v>
      </c>
      <c r="E22" s="108">
        <v>498216.27107434999</v>
      </c>
    </row>
    <row r="23" spans="1:5" s="54" customFormat="1" ht="18" customHeight="1" x14ac:dyDescent="0.25">
      <c r="A23" s="53" t="s">
        <v>260</v>
      </c>
      <c r="B23" s="45">
        <v>3167075.1216170401</v>
      </c>
      <c r="C23" s="46">
        <v>2.1716946356246547E-2</v>
      </c>
      <c r="D23" s="107">
        <v>0.10471384775948711</v>
      </c>
      <c r="E23" s="108">
        <v>300201.3804755602</v>
      </c>
    </row>
    <row r="24" spans="1:5" s="54" customFormat="1" ht="18" customHeight="1" x14ac:dyDescent="0.25">
      <c r="A24" s="53" t="s">
        <v>261</v>
      </c>
      <c r="B24" s="45">
        <v>5355977.1543045398</v>
      </c>
      <c r="C24" s="46">
        <v>2.0394457269666155E-2</v>
      </c>
      <c r="D24" s="107">
        <v>5.9568814665885927E-2</v>
      </c>
      <c r="E24" s="108">
        <v>301112.3072361201</v>
      </c>
    </row>
    <row r="25" spans="1:5" ht="21.75" customHeight="1" x14ac:dyDescent="0.3">
      <c r="A25" s="25" t="s">
        <v>4</v>
      </c>
      <c r="B25" s="106"/>
      <c r="C25" s="106"/>
      <c r="D25" s="115"/>
    </row>
    <row r="26" spans="1:5" ht="21.75" customHeight="1" x14ac:dyDescent="0.3">
      <c r="A26" s="30" t="s">
        <v>215</v>
      </c>
    </row>
    <row r="27" spans="1:5" ht="21.75" customHeight="1" x14ac:dyDescent="0.3">
      <c r="A27" s="30"/>
      <c r="B27" s="3"/>
      <c r="C27" s="3"/>
    </row>
    <row r="28" spans="1:5" ht="21.75" customHeight="1" x14ac:dyDescent="0.3">
      <c r="A28" s="30"/>
      <c r="B28" s="106"/>
      <c r="C28" s="106"/>
      <c r="D28" s="106"/>
    </row>
    <row r="29" spans="1:5" ht="21.75" customHeight="1" x14ac:dyDescent="0.3">
      <c r="A29" s="135"/>
    </row>
    <row r="30" spans="1:5" ht="21.75" customHeight="1" x14ac:dyDescent="0.3">
      <c r="A30" s="228" t="str">
        <f>Headings!F28</f>
        <v>Page 28</v>
      </c>
      <c r="B30" s="216"/>
      <c r="C30" s="216"/>
      <c r="D30" s="216"/>
      <c r="E30" s="223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Headings!E29</f>
        <v>March 2019 Current Expense Property Tax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s="22" customFormat="1" ht="66" customHeight="1" x14ac:dyDescent="0.3">
      <c r="A4" s="21" t="s">
        <v>117</v>
      </c>
      <c r="B4" s="32" t="s">
        <v>89</v>
      </c>
      <c r="C4" s="32" t="s">
        <v>34</v>
      </c>
      <c r="D4" s="21" t="str">
        <f>Headings!E50</f>
        <v>% Change from August 2018 Forecast</v>
      </c>
      <c r="E4" s="33" t="str">
        <f>Headings!F50</f>
        <v>$ Change from August 2018 Forecast</v>
      </c>
    </row>
    <row r="5" spans="1:5" s="54" customFormat="1" ht="18" customHeight="1" x14ac:dyDescent="0.25">
      <c r="A5" s="39">
        <v>2009</v>
      </c>
      <c r="B5" s="40">
        <v>268539194</v>
      </c>
      <c r="C5" s="41" t="s">
        <v>87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274290793</v>
      </c>
      <c r="C6" s="46">
        <v>2.1418098841839761E-2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278152152</v>
      </c>
      <c r="C7" s="46">
        <v>1.4077610691074049E-2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284318327</v>
      </c>
      <c r="C8" s="46">
        <v>2.2168352664767355E-2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313137887</v>
      </c>
      <c r="C9" s="47">
        <v>0.10136370843234466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76">
        <v>320290885</v>
      </c>
      <c r="C10" s="57">
        <v>2.2842965661322268E-2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76">
        <v>327660659</v>
      </c>
      <c r="C11" s="57">
        <v>2.3009627638950869E-2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76">
        <v>336385866</v>
      </c>
      <c r="C12" s="57">
        <v>2.6628790366926447E-2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76">
        <v>346643924</v>
      </c>
      <c r="C13" s="57">
        <v>3.0494913838026605E-2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76">
        <v>358276382</v>
      </c>
      <c r="C14" s="57">
        <v>3.3557368800152476E-2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75">
        <v>369308535</v>
      </c>
      <c r="C15" s="58">
        <v>3.0792297662534773E-2</v>
      </c>
      <c r="D15" s="56">
        <v>2.3368393213849536E-3</v>
      </c>
      <c r="E15" s="85">
        <v>861002.68138939142</v>
      </c>
    </row>
    <row r="16" spans="1:5" s="54" customFormat="1" ht="18" customHeight="1" thickTop="1" x14ac:dyDescent="0.25">
      <c r="A16" s="44">
        <v>2020</v>
      </c>
      <c r="B16" s="76">
        <v>379311004.70545</v>
      </c>
      <c r="C16" s="57">
        <v>2.7084317738418795E-2</v>
      </c>
      <c r="D16" s="47">
        <v>2.6041970661656588E-3</v>
      </c>
      <c r="E16" s="48">
        <v>985234.85988670588</v>
      </c>
    </row>
    <row r="17" spans="1:5" s="54" customFormat="1" ht="18" customHeight="1" x14ac:dyDescent="0.25">
      <c r="A17" s="44">
        <v>2021</v>
      </c>
      <c r="B17" s="76">
        <v>388686756.69938779</v>
      </c>
      <c r="C17" s="57">
        <v>2.4717848619283833E-2</v>
      </c>
      <c r="D17" s="47">
        <v>3.2991768830608059E-3</v>
      </c>
      <c r="E17" s="48">
        <v>1278129.5868679881</v>
      </c>
    </row>
    <row r="18" spans="1:5" s="54" customFormat="1" ht="18" customHeight="1" x14ac:dyDescent="0.25">
      <c r="A18" s="44">
        <v>2022</v>
      </c>
      <c r="B18" s="76">
        <v>397760829.63268691</v>
      </c>
      <c r="C18" s="57">
        <v>2.3345464636751245E-2</v>
      </c>
      <c r="D18" s="47">
        <v>3.6894138216811978E-3</v>
      </c>
      <c r="E18" s="48">
        <v>1462109.9738239646</v>
      </c>
    </row>
    <row r="19" spans="1:5" s="54" customFormat="1" ht="18" customHeight="1" x14ac:dyDescent="0.25">
      <c r="A19" s="44">
        <v>2023</v>
      </c>
      <c r="B19" s="76">
        <v>406719697.08048528</v>
      </c>
      <c r="C19" s="57">
        <v>2.25232521162817E-2</v>
      </c>
      <c r="D19" s="47">
        <v>4.0617961235231981E-3</v>
      </c>
      <c r="E19" s="48">
        <v>1645329.4959933162</v>
      </c>
    </row>
    <row r="20" spans="1:5" s="54" customFormat="1" ht="18" customHeight="1" x14ac:dyDescent="0.25">
      <c r="A20" s="44">
        <v>2024</v>
      </c>
      <c r="B20" s="76">
        <v>415696597.51061875</v>
      </c>
      <c r="C20" s="57">
        <v>2.2071467142042556E-2</v>
      </c>
      <c r="D20" s="47">
        <v>4.1264583494668994E-3</v>
      </c>
      <c r="E20" s="48">
        <v>1708305.4443783164</v>
      </c>
    </row>
    <row r="21" spans="1:5" s="54" customFormat="1" ht="18" customHeight="1" x14ac:dyDescent="0.25">
      <c r="A21" s="44">
        <v>2025</v>
      </c>
      <c r="B21" s="76">
        <v>424738979.72174627</v>
      </c>
      <c r="C21" s="57">
        <v>2.1752360412082838E-2</v>
      </c>
      <c r="D21" s="47">
        <v>3.996705729750305E-3</v>
      </c>
      <c r="E21" s="48">
        <v>1690799.0875013471</v>
      </c>
    </row>
    <row r="22" spans="1:5" s="54" customFormat="1" ht="18" customHeight="1" x14ac:dyDescent="0.25">
      <c r="A22" s="44">
        <v>2026</v>
      </c>
      <c r="B22" s="76">
        <v>434122976.29246783</v>
      </c>
      <c r="C22" s="57">
        <v>2.2093561030987141E-2</v>
      </c>
      <c r="D22" s="47">
        <v>4.4354298428845862E-3</v>
      </c>
      <c r="E22" s="48">
        <v>1917019.2003588676</v>
      </c>
    </row>
    <row r="23" spans="1:5" s="54" customFormat="1" ht="18" customHeight="1" x14ac:dyDescent="0.25">
      <c r="A23" s="44">
        <v>2027</v>
      </c>
      <c r="B23" s="76">
        <v>443605539.09777659</v>
      </c>
      <c r="C23" s="57">
        <v>2.1843033709693316E-2</v>
      </c>
      <c r="D23" s="47">
        <v>4.4422942625657047E-3</v>
      </c>
      <c r="E23" s="48">
        <v>1961910.9553956389</v>
      </c>
    </row>
    <row r="24" spans="1:5" s="54" customFormat="1" ht="18" customHeight="1" x14ac:dyDescent="0.25">
      <c r="A24" s="44">
        <v>2028</v>
      </c>
      <c r="B24" s="76">
        <v>453190684.8924908</v>
      </c>
      <c r="C24" s="57">
        <v>2.1607362735390767E-2</v>
      </c>
      <c r="D24" s="83" t="s">
        <v>229</v>
      </c>
      <c r="E24" s="84" t="s">
        <v>229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26" t="s">
        <v>124</v>
      </c>
      <c r="B26" s="3"/>
      <c r="C26" s="3"/>
    </row>
    <row r="27" spans="1:5" ht="21.75" customHeight="1" x14ac:dyDescent="0.3">
      <c r="A27" s="30" t="s">
        <v>208</v>
      </c>
      <c r="B27" s="3"/>
      <c r="C27" s="3"/>
    </row>
    <row r="28" spans="1:5" ht="21.75" customHeight="1" x14ac:dyDescent="0.3">
      <c r="A28" s="30" t="s">
        <v>196</v>
      </c>
      <c r="B28" s="3"/>
      <c r="C28" s="3"/>
    </row>
    <row r="29" spans="1:5" ht="21.75" customHeight="1" x14ac:dyDescent="0.3">
      <c r="A29" s="79" t="s">
        <v>162</v>
      </c>
      <c r="B29" s="19"/>
      <c r="C29" s="19"/>
    </row>
    <row r="30" spans="1:5" ht="21.75" customHeight="1" x14ac:dyDescent="0.3">
      <c r="A30" s="215" t="str">
        <f>Headings!F29</f>
        <v>Page 29</v>
      </c>
      <c r="B30" s="216"/>
      <c r="C30" s="216"/>
      <c r="D30" s="216"/>
      <c r="E30" s="223"/>
    </row>
    <row r="34" spans="1:2" ht="21.75" customHeight="1" x14ac:dyDescent="0.3">
      <c r="A34" s="30"/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6" ht="23.25" x14ac:dyDescent="0.3">
      <c r="A1" s="222" t="str">
        <f>Headings!E3</f>
        <v>March 2019 Unincorporated Assessed Value Forecast</v>
      </c>
      <c r="B1" s="223"/>
      <c r="C1" s="223"/>
      <c r="D1" s="223"/>
      <c r="E1" s="223"/>
    </row>
    <row r="2" spans="1:6" ht="21.75" customHeight="1" x14ac:dyDescent="0.3">
      <c r="A2" s="222" t="s">
        <v>93</v>
      </c>
      <c r="B2" s="223"/>
      <c r="C2" s="223"/>
      <c r="D2" s="223"/>
      <c r="E2" s="223"/>
    </row>
    <row r="4" spans="1:6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  <c r="E4" s="36" t="str">
        <f>Headings!F50</f>
        <v>$ Change from August 2018 Forecast</v>
      </c>
    </row>
    <row r="5" spans="1:6" ht="18" customHeight="1" x14ac:dyDescent="0.3">
      <c r="A5" s="39">
        <v>2009</v>
      </c>
      <c r="B5" s="40">
        <v>52536624390</v>
      </c>
      <c r="C5" s="82" t="s">
        <v>87</v>
      </c>
      <c r="D5" s="52">
        <v>0</v>
      </c>
      <c r="E5" s="43">
        <v>0</v>
      </c>
    </row>
    <row r="6" spans="1:6" ht="18" customHeight="1" x14ac:dyDescent="0.3">
      <c r="A6" s="44">
        <v>2010</v>
      </c>
      <c r="B6" s="45">
        <v>43743564380</v>
      </c>
      <c r="C6" s="46">
        <v>-0.16737009870915309</v>
      </c>
      <c r="D6" s="47">
        <v>0</v>
      </c>
      <c r="E6" s="48">
        <v>0</v>
      </c>
    </row>
    <row r="7" spans="1:6" ht="18" customHeight="1" x14ac:dyDescent="0.3">
      <c r="A7" s="44">
        <v>2011</v>
      </c>
      <c r="B7" s="45">
        <v>39449376049.999992</v>
      </c>
      <c r="C7" s="46">
        <v>-9.8167316515326175E-2</v>
      </c>
      <c r="D7" s="47">
        <v>0</v>
      </c>
      <c r="E7" s="48">
        <v>0</v>
      </c>
    </row>
    <row r="8" spans="1:6" ht="18" customHeight="1" x14ac:dyDescent="0.3">
      <c r="A8" s="44">
        <v>2012</v>
      </c>
      <c r="B8" s="45">
        <v>32758485327</v>
      </c>
      <c r="C8" s="46">
        <v>-0.16960701012151991</v>
      </c>
      <c r="D8" s="47">
        <v>0</v>
      </c>
      <c r="E8" s="48">
        <v>0</v>
      </c>
    </row>
    <row r="9" spans="1:6" ht="18" customHeight="1" x14ac:dyDescent="0.3">
      <c r="A9" s="53">
        <v>2013</v>
      </c>
      <c r="B9" s="45">
        <v>30016733777.777802</v>
      </c>
      <c r="C9" s="47">
        <v>-8.3695919449682465E-2</v>
      </c>
      <c r="D9" s="47">
        <v>0</v>
      </c>
      <c r="E9" s="48">
        <v>0</v>
      </c>
      <c r="F9" s="37"/>
    </row>
    <row r="10" spans="1:6" ht="18" customHeight="1" x14ac:dyDescent="0.3">
      <c r="A10" s="44">
        <v>2014</v>
      </c>
      <c r="B10" s="45">
        <v>31876016756</v>
      </c>
      <c r="C10" s="46">
        <v>6.1941548737014074E-2</v>
      </c>
      <c r="D10" s="47">
        <v>0</v>
      </c>
      <c r="E10" s="48">
        <v>0</v>
      </c>
    </row>
    <row r="11" spans="1:6" ht="18" customHeight="1" x14ac:dyDescent="0.3">
      <c r="A11" s="44">
        <v>2015</v>
      </c>
      <c r="B11" s="45">
        <v>36080918262</v>
      </c>
      <c r="C11" s="46">
        <v>0.13191427078819418</v>
      </c>
      <c r="D11" s="47">
        <v>0</v>
      </c>
      <c r="E11" s="48">
        <v>0</v>
      </c>
    </row>
    <row r="12" spans="1:6" ht="18" customHeight="1" x14ac:dyDescent="0.3">
      <c r="A12" s="44">
        <v>2016</v>
      </c>
      <c r="B12" s="45">
        <v>36633108444.444504</v>
      </c>
      <c r="C12" s="46">
        <v>1.5304216440246821E-2</v>
      </c>
      <c r="D12" s="47">
        <v>0</v>
      </c>
      <c r="E12" s="48">
        <v>0</v>
      </c>
    </row>
    <row r="13" spans="1:6" ht="18" customHeight="1" x14ac:dyDescent="0.3">
      <c r="A13" s="44">
        <v>2017</v>
      </c>
      <c r="B13" s="45">
        <v>39044967515</v>
      </c>
      <c r="C13" s="46">
        <v>6.5838231396966318E-2</v>
      </c>
      <c r="D13" s="47">
        <v>0</v>
      </c>
      <c r="E13" s="48">
        <v>0</v>
      </c>
    </row>
    <row r="14" spans="1:6" ht="18" customHeight="1" x14ac:dyDescent="0.3">
      <c r="A14" s="44">
        <v>2018</v>
      </c>
      <c r="B14" s="45">
        <v>43501122097</v>
      </c>
      <c r="C14" s="46">
        <v>0.11412878190481446</v>
      </c>
      <c r="D14" s="47">
        <v>0</v>
      </c>
      <c r="E14" s="48">
        <v>0</v>
      </c>
    </row>
    <row r="15" spans="1:6" ht="18" customHeight="1" thickBot="1" x14ac:dyDescent="0.35">
      <c r="A15" s="49">
        <v>2019</v>
      </c>
      <c r="B15" s="50">
        <v>48607292257</v>
      </c>
      <c r="C15" s="51">
        <v>0.11738019420772927</v>
      </c>
      <c r="D15" s="56">
        <v>1.598176679914376E-2</v>
      </c>
      <c r="E15" s="85">
        <v>764610581.5821991</v>
      </c>
    </row>
    <row r="16" spans="1:6" ht="18" customHeight="1" thickTop="1" x14ac:dyDescent="0.3">
      <c r="A16" s="44">
        <v>2020</v>
      </c>
      <c r="B16" s="45">
        <v>52854905946.663605</v>
      </c>
      <c r="C16" s="46">
        <v>8.7386346624809264E-2</v>
      </c>
      <c r="D16" s="47">
        <v>3.7461473553267899E-2</v>
      </c>
      <c r="E16" s="48">
        <v>1908526448.2158508</v>
      </c>
    </row>
    <row r="17" spans="1:5" ht="18" customHeight="1" x14ac:dyDescent="0.3">
      <c r="A17" s="44">
        <v>2021</v>
      </c>
      <c r="B17" s="45">
        <v>55244895218.924904</v>
      </c>
      <c r="C17" s="46">
        <v>4.5217926878406756E-2</v>
      </c>
      <c r="D17" s="47">
        <v>7.7279574721242916E-2</v>
      </c>
      <c r="E17" s="48">
        <v>3963039964.9439774</v>
      </c>
    </row>
    <row r="18" spans="1:5" ht="18" customHeight="1" x14ac:dyDescent="0.3">
      <c r="A18" s="44">
        <v>2022</v>
      </c>
      <c r="B18" s="45">
        <v>53326481001.245003</v>
      </c>
      <c r="C18" s="46">
        <v>-3.4725637727750169E-2</v>
      </c>
      <c r="D18" s="47">
        <v>-5.1509950660213466E-3</v>
      </c>
      <c r="E18" s="48">
        <v>-276106664.59270477</v>
      </c>
    </row>
    <row r="19" spans="1:5" ht="18" customHeight="1" x14ac:dyDescent="0.3">
      <c r="A19" s="44">
        <v>2023</v>
      </c>
      <c r="B19" s="45">
        <v>55063203912.29187</v>
      </c>
      <c r="C19" s="46">
        <v>3.2567738925175282E-2</v>
      </c>
      <c r="D19" s="47">
        <v>0.10375806141011568</v>
      </c>
      <c r="E19" s="48">
        <v>5176180806.9336166</v>
      </c>
    </row>
    <row r="20" spans="1:5" ht="18" customHeight="1" x14ac:dyDescent="0.3">
      <c r="A20" s="44">
        <v>2024</v>
      </c>
      <c r="B20" s="45">
        <v>57428979305.063568</v>
      </c>
      <c r="C20" s="46">
        <v>4.2964724619730665E-2</v>
      </c>
      <c r="D20" s="47">
        <v>0.11240654680394457</v>
      </c>
      <c r="E20" s="48">
        <v>5803088150.3748627</v>
      </c>
    </row>
    <row r="21" spans="1:5" ht="18" customHeight="1" x14ac:dyDescent="0.3">
      <c r="A21" s="44">
        <v>2025</v>
      </c>
      <c r="B21" s="45">
        <v>54213323003.393295</v>
      </c>
      <c r="C21" s="46">
        <v>-5.5993617518233396E-2</v>
      </c>
      <c r="D21" s="47">
        <v>7.5925916384320669E-3</v>
      </c>
      <c r="E21" s="48">
        <v>408517913.23500824</v>
      </c>
    </row>
    <row r="22" spans="1:5" s="156" customFormat="1" ht="18" customHeight="1" x14ac:dyDescent="0.3">
      <c r="A22" s="44">
        <v>2026</v>
      </c>
      <c r="B22" s="45">
        <v>56762999399.260933</v>
      </c>
      <c r="C22" s="46">
        <v>4.7030439283495928E-2</v>
      </c>
      <c r="D22" s="47">
        <v>2.5888877075269656E-2</v>
      </c>
      <c r="E22" s="48">
        <v>1432445898.0982285</v>
      </c>
    </row>
    <row r="23" spans="1:5" s="192" customFormat="1" ht="18" customHeight="1" x14ac:dyDescent="0.3">
      <c r="A23" s="44">
        <v>2027</v>
      </c>
      <c r="B23" s="45">
        <v>59149422023.032112</v>
      </c>
      <c r="C23" s="46">
        <v>4.2041869686721522E-2</v>
      </c>
      <c r="D23" s="47">
        <v>3.8041986233481762E-2</v>
      </c>
      <c r="E23" s="48">
        <v>2167697962.279213</v>
      </c>
    </row>
    <row r="24" spans="1:5" s="199" customFormat="1" ht="18" customHeight="1" x14ac:dyDescent="0.3">
      <c r="A24" s="44">
        <v>2028</v>
      </c>
      <c r="B24" s="45">
        <v>61567476194.711784</v>
      </c>
      <c r="C24" s="46">
        <v>4.0880436172953782E-2</v>
      </c>
      <c r="D24" s="83" t="s">
        <v>229</v>
      </c>
      <c r="E24" s="84" t="s">
        <v>229</v>
      </c>
    </row>
    <row r="25" spans="1:5" s="115" customFormat="1" ht="21.75" customHeight="1" x14ac:dyDescent="0.3">
      <c r="A25" s="25" t="s">
        <v>4</v>
      </c>
      <c r="B25" s="112"/>
      <c r="C25" s="46"/>
      <c r="D25" s="46"/>
      <c r="E25" s="78"/>
    </row>
    <row r="26" spans="1:5" ht="21.75" customHeight="1" x14ac:dyDescent="0.3">
      <c r="A26" s="26" t="s">
        <v>158</v>
      </c>
      <c r="B26" s="3"/>
      <c r="C26" s="3"/>
    </row>
    <row r="27" spans="1:5" ht="21.75" customHeight="1" x14ac:dyDescent="0.3">
      <c r="A27" s="30" t="s">
        <v>198</v>
      </c>
      <c r="B27" s="3"/>
      <c r="C27" s="3"/>
    </row>
    <row r="28" spans="1:5" ht="21.75" customHeight="1" x14ac:dyDescent="0.3">
      <c r="A28" s="137"/>
      <c r="B28" s="3"/>
      <c r="C28" s="3"/>
    </row>
    <row r="29" spans="1:5" ht="21.75" customHeight="1" x14ac:dyDescent="0.3">
      <c r="A29" s="135"/>
      <c r="B29" s="3"/>
      <c r="C29" s="3"/>
    </row>
    <row r="30" spans="1:5" ht="21.75" customHeight="1" x14ac:dyDescent="0.3">
      <c r="A30" s="215" t="str">
        <f>Headings!F3</f>
        <v>Page 3</v>
      </c>
      <c r="B30" s="216"/>
      <c r="C30" s="216"/>
      <c r="D30" s="216"/>
      <c r="E30" s="223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Headings!E30</f>
        <v>March 2019 Dev. Disabilities &amp; Mental Health Property Tax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s="22" customFormat="1" ht="66" customHeight="1" x14ac:dyDescent="0.3">
      <c r="A4" s="21" t="s">
        <v>117</v>
      </c>
      <c r="B4" s="32" t="s">
        <v>89</v>
      </c>
      <c r="C4" s="32" t="s">
        <v>34</v>
      </c>
      <c r="D4" s="21" t="str">
        <f>Headings!E50</f>
        <v>% Change from August 2018 Forecast</v>
      </c>
      <c r="E4" s="33" t="str">
        <f>Headings!F50</f>
        <v>$ Change from August 2018 Forecast</v>
      </c>
    </row>
    <row r="5" spans="1:5" s="54" customFormat="1" ht="18" customHeight="1" x14ac:dyDescent="0.25">
      <c r="A5" s="39">
        <v>2009</v>
      </c>
      <c r="B5" s="40">
        <v>5509017</v>
      </c>
      <c r="C5" s="82" t="s">
        <v>87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5640234</v>
      </c>
      <c r="C6" s="46">
        <v>2.3818586873120884E-2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5737359</v>
      </c>
      <c r="C7" s="46">
        <v>1.7220030232788286E-2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5838960</v>
      </c>
      <c r="C8" s="46">
        <v>1.7708670487588396E-2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5944036</v>
      </c>
      <c r="C9" s="47">
        <v>1.7995670461863122E-2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6068166</v>
      </c>
      <c r="C10" s="46">
        <v>2.0883117127823647E-2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6196773</v>
      </c>
      <c r="C11" s="46">
        <v>2.1193718167894504E-2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6366874</v>
      </c>
      <c r="C12" s="46">
        <v>2.7449932408368127E-2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6554111</v>
      </c>
      <c r="C13" s="46">
        <v>2.9407995195130265E-2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6762538</v>
      </c>
      <c r="C14" s="46">
        <v>3.1800956681997006E-2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6978846</v>
      </c>
      <c r="C15" s="51">
        <v>3.1986215826069975E-2</v>
      </c>
      <c r="D15" s="56">
        <v>1.8856327754952495E-3</v>
      </c>
      <c r="E15" s="85">
        <v>13134.773393523879</v>
      </c>
    </row>
    <row r="16" spans="1:5" s="54" customFormat="1" ht="18" customHeight="1" thickTop="1" x14ac:dyDescent="0.25">
      <c r="A16" s="44">
        <v>2020</v>
      </c>
      <c r="B16" s="45">
        <v>7169235.9899340579</v>
      </c>
      <c r="C16" s="46">
        <v>2.7281013212507865E-2</v>
      </c>
      <c r="D16" s="47">
        <v>2.5561732493641909E-3</v>
      </c>
      <c r="E16" s="48">
        <v>18279.084748391993</v>
      </c>
    </row>
    <row r="17" spans="1:5" s="54" customFormat="1" ht="18" customHeight="1" x14ac:dyDescent="0.25">
      <c r="A17" s="44">
        <v>2021</v>
      </c>
      <c r="B17" s="45">
        <v>7345359.8163404949</v>
      </c>
      <c r="C17" s="46">
        <v>2.4566610257177102E-2</v>
      </c>
      <c r="D17" s="47">
        <v>3.259271388460494E-3</v>
      </c>
      <c r="E17" s="48">
        <v>23862.745922311209</v>
      </c>
    </row>
    <row r="18" spans="1:5" s="54" customFormat="1" ht="18" customHeight="1" x14ac:dyDescent="0.25">
      <c r="A18" s="44">
        <v>2022</v>
      </c>
      <c r="B18" s="45">
        <v>7516416.7307775244</v>
      </c>
      <c r="C18" s="46">
        <v>2.3287751548466851E-2</v>
      </c>
      <c r="D18" s="47">
        <v>3.7249125940073124E-3</v>
      </c>
      <c r="E18" s="48">
        <v>27894.092286624014</v>
      </c>
    </row>
    <row r="19" spans="1:5" s="54" customFormat="1" ht="18" customHeight="1" x14ac:dyDescent="0.25">
      <c r="A19" s="44">
        <v>2023</v>
      </c>
      <c r="B19" s="45">
        <v>7684594.2893017046</v>
      </c>
      <c r="C19" s="46">
        <v>2.2374698549581851E-2</v>
      </c>
      <c r="D19" s="47">
        <v>4.045669992173373E-3</v>
      </c>
      <c r="E19" s="48">
        <v>30964.062141213566</v>
      </c>
    </row>
    <row r="20" spans="1:5" s="54" customFormat="1" ht="18" customHeight="1" x14ac:dyDescent="0.25">
      <c r="A20" s="44">
        <v>2024</v>
      </c>
      <c r="B20" s="45">
        <v>7853170.1508275168</v>
      </c>
      <c r="C20" s="46">
        <v>2.1936859016812305E-2</v>
      </c>
      <c r="D20" s="47">
        <v>4.0834259656774563E-3</v>
      </c>
      <c r="E20" s="48">
        <v>31937.424797079526</v>
      </c>
    </row>
    <row r="21" spans="1:5" s="54" customFormat="1" ht="18" customHeight="1" x14ac:dyDescent="0.25">
      <c r="A21" s="44">
        <v>2025</v>
      </c>
      <c r="B21" s="45">
        <v>8022771.935544461</v>
      </c>
      <c r="C21" s="46">
        <v>2.1596601303624174E-2</v>
      </c>
      <c r="D21" s="47">
        <v>3.9260201319522015E-3</v>
      </c>
      <c r="E21" s="48">
        <v>31374.387655446306</v>
      </c>
    </row>
    <row r="22" spans="1:5" s="54" customFormat="1" ht="18" customHeight="1" x14ac:dyDescent="0.25">
      <c r="A22" s="44">
        <v>2026</v>
      </c>
      <c r="B22" s="45">
        <v>8198789.9631595174</v>
      </c>
      <c r="C22" s="46">
        <v>2.1939801982307161E-2</v>
      </c>
      <c r="D22" s="47">
        <v>4.3094852255352034E-3</v>
      </c>
      <c r="E22" s="48">
        <v>35180.95241883304</v>
      </c>
    </row>
    <row r="23" spans="1:5" s="54" customFormat="1" ht="18" customHeight="1" x14ac:dyDescent="0.25">
      <c r="A23" s="44">
        <v>2027</v>
      </c>
      <c r="B23" s="45">
        <v>8376685.1621980229</v>
      </c>
      <c r="C23" s="46">
        <v>2.1697738305025638E-2</v>
      </c>
      <c r="D23" s="47">
        <v>4.2779974446474078E-3</v>
      </c>
      <c r="E23" s="48">
        <v>35682.786847547628</v>
      </c>
    </row>
    <row r="24" spans="1:5" s="54" customFormat="1" ht="18" customHeight="1" x14ac:dyDescent="0.25">
      <c r="A24" s="44">
        <v>2028</v>
      </c>
      <c r="B24" s="45">
        <v>8556455.4672386181</v>
      </c>
      <c r="C24" s="46">
        <v>2.1460792850596322E-2</v>
      </c>
      <c r="D24" s="83" t="s">
        <v>229</v>
      </c>
      <c r="E24" s="84" t="s">
        <v>229</v>
      </c>
    </row>
    <row r="25" spans="1:5" ht="21.75" customHeight="1" x14ac:dyDescent="0.3">
      <c r="A25" s="25" t="s">
        <v>4</v>
      </c>
      <c r="B25" s="3"/>
      <c r="C25" s="19"/>
    </row>
    <row r="26" spans="1:5" ht="21.75" customHeight="1" x14ac:dyDescent="0.3">
      <c r="A26" s="26" t="s">
        <v>124</v>
      </c>
      <c r="B26" s="3"/>
      <c r="C26" s="3"/>
    </row>
    <row r="27" spans="1:5" ht="21.75" customHeight="1" x14ac:dyDescent="0.3">
      <c r="A27" s="26"/>
      <c r="B27" s="3"/>
      <c r="C27" s="3"/>
    </row>
    <row r="28" spans="1:5" ht="21.75" customHeight="1" x14ac:dyDescent="0.3">
      <c r="A28" s="138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15" t="str">
        <f>Headings!F30</f>
        <v>Page 30</v>
      </c>
      <c r="B30" s="216"/>
      <c r="C30" s="216"/>
      <c r="D30" s="216"/>
      <c r="E30" s="22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Headings!E31</f>
        <v>March 2019 Veterans Aid Property Tax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s="22" customFormat="1" ht="66" customHeight="1" x14ac:dyDescent="0.3">
      <c r="A4" s="21" t="s">
        <v>117</v>
      </c>
      <c r="B4" s="32" t="s">
        <v>89</v>
      </c>
      <c r="C4" s="32" t="s">
        <v>34</v>
      </c>
      <c r="D4" s="21" t="str">
        <f>Headings!E50</f>
        <v>% Change from August 2018 Forecast</v>
      </c>
      <c r="E4" s="33" t="str">
        <f>Headings!F50</f>
        <v>$ Change from August 2018 Forecast</v>
      </c>
    </row>
    <row r="5" spans="1:5" s="54" customFormat="1" ht="18" customHeight="1" x14ac:dyDescent="0.25">
      <c r="A5" s="39">
        <v>2009</v>
      </c>
      <c r="B5" s="40">
        <v>2479057</v>
      </c>
      <c r="C5" s="82" t="s">
        <v>87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2538104</v>
      </c>
      <c r="C6" s="46">
        <v>2.3818330921798081E-2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2556438</v>
      </c>
      <c r="C7" s="46">
        <v>7.2235022678346361E-3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2601709</v>
      </c>
      <c r="C8" s="46">
        <v>1.7708624265481809E-2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2648529</v>
      </c>
      <c r="C9" s="47">
        <v>1.7995863488191821E-2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2703839</v>
      </c>
      <c r="C10" s="46">
        <v>2.088329030945113E-2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2761143</v>
      </c>
      <c r="C11" s="46">
        <v>2.1193569587538263E-2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2836936</v>
      </c>
      <c r="C12" s="46">
        <v>2.7449864059920115E-2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2920364</v>
      </c>
      <c r="C13" s="46">
        <v>2.9407783608794924E-2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3013234</v>
      </c>
      <c r="C14" s="46">
        <v>3.1800830307454842E-2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3109616</v>
      </c>
      <c r="C15" s="51">
        <v>3.1986231404530718E-2</v>
      </c>
      <c r="D15" s="56">
        <v>1.8856478995692427E-3</v>
      </c>
      <c r="E15" s="85">
        <v>5852.6049266802147</v>
      </c>
    </row>
    <row r="16" spans="1:5" s="54" customFormat="1" ht="18" customHeight="1" thickTop="1" x14ac:dyDescent="0.25">
      <c r="A16" s="44">
        <v>2020</v>
      </c>
      <c r="B16" s="45">
        <v>3194449.4751818259</v>
      </c>
      <c r="C16" s="46">
        <v>2.7281013212507865E-2</v>
      </c>
      <c r="D16" s="47">
        <v>2.5561883835605315E-3</v>
      </c>
      <c r="E16" s="48">
        <v>8144.7950099399313</v>
      </c>
    </row>
    <row r="17" spans="1:5" s="54" customFormat="1" ht="18" customHeight="1" x14ac:dyDescent="0.25">
      <c r="A17" s="44">
        <v>2021</v>
      </c>
      <c r="B17" s="45">
        <v>3272926.2704248619</v>
      </c>
      <c r="C17" s="46">
        <v>2.4566610257177102E-2</v>
      </c>
      <c r="D17" s="47">
        <v>3.2592865332705667E-3</v>
      </c>
      <c r="E17" s="48">
        <v>10632.749340844806</v>
      </c>
    </row>
    <row r="18" spans="1:5" s="54" customFormat="1" ht="18" customHeight="1" x14ac:dyDescent="0.25">
      <c r="A18" s="44">
        <v>2022</v>
      </c>
      <c r="B18" s="45">
        <v>3349145.3642469663</v>
      </c>
      <c r="C18" s="46">
        <v>2.3287751548466851E-2</v>
      </c>
      <c r="D18" s="47">
        <v>3.7249277458464292E-3</v>
      </c>
      <c r="E18" s="48">
        <v>12429.027263648342</v>
      </c>
    </row>
    <row r="19" spans="1:5" s="54" customFormat="1" ht="18" customHeight="1" x14ac:dyDescent="0.25">
      <c r="A19" s="44">
        <v>2023</v>
      </c>
      <c r="B19" s="45">
        <v>3424081.4821707215</v>
      </c>
      <c r="C19" s="46">
        <v>2.2374698549581851E-2</v>
      </c>
      <c r="D19" s="47">
        <v>4.0456851488546164E-3</v>
      </c>
      <c r="E19" s="48">
        <v>13796.937535598408</v>
      </c>
    </row>
    <row r="20" spans="1:5" s="54" customFormat="1" ht="18" customHeight="1" x14ac:dyDescent="0.25">
      <c r="A20" s="44">
        <v>2024</v>
      </c>
      <c r="B20" s="45">
        <v>3499195.0749071785</v>
      </c>
      <c r="C20" s="46">
        <v>2.1936859016812305E-2</v>
      </c>
      <c r="D20" s="47">
        <v>4.0834411229286882E-3</v>
      </c>
      <c r="E20" s="48">
        <v>14230.64705662895</v>
      </c>
    </row>
    <row r="21" spans="1:5" s="54" customFormat="1" ht="18" customHeight="1" x14ac:dyDescent="0.25">
      <c r="A21" s="44">
        <v>2025</v>
      </c>
      <c r="B21" s="45">
        <v>3574765.795823554</v>
      </c>
      <c r="C21" s="46">
        <v>2.1596601303624174E-2</v>
      </c>
      <c r="D21" s="47">
        <v>3.926035286827334E-3</v>
      </c>
      <c r="E21" s="48">
        <v>13979.771580021363</v>
      </c>
    </row>
    <row r="22" spans="1:5" s="54" customFormat="1" ht="18" customHeight="1" x14ac:dyDescent="0.25">
      <c r="A22" s="44">
        <v>2026</v>
      </c>
      <c r="B22" s="45">
        <v>3653195.4495170475</v>
      </c>
      <c r="C22" s="46">
        <v>2.1939801982307161E-2</v>
      </c>
      <c r="D22" s="47">
        <v>4.3095003861990389E-3</v>
      </c>
      <c r="E22" s="48">
        <v>15675.891938192304</v>
      </c>
    </row>
    <row r="23" spans="1:5" s="54" customFormat="1" ht="18" customHeight="1" x14ac:dyDescent="0.25">
      <c r="A23" s="44">
        <v>2027</v>
      </c>
      <c r="B23" s="45">
        <v>3732461.5283577787</v>
      </c>
      <c r="C23" s="46">
        <v>2.1697738305025638E-2</v>
      </c>
      <c r="D23" s="47">
        <v>4.2780126048360678E-3</v>
      </c>
      <c r="E23" s="48">
        <v>15899.499207360204</v>
      </c>
    </row>
    <row r="24" spans="1:5" s="54" customFormat="1" ht="18" customHeight="1" x14ac:dyDescent="0.25">
      <c r="A24" s="44">
        <v>2028</v>
      </c>
      <c r="B24" s="45">
        <v>3812563.112040685</v>
      </c>
      <c r="C24" s="46">
        <v>2.1460792850596322E-2</v>
      </c>
      <c r="D24" s="83" t="s">
        <v>229</v>
      </c>
      <c r="E24" s="84" t="s">
        <v>229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124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0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15" t="str">
        <f>Headings!F31</f>
        <v>Page 31</v>
      </c>
      <c r="B30" s="216"/>
      <c r="C30" s="216"/>
      <c r="D30" s="216"/>
      <c r="E30" s="22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Headings!E32</f>
        <v>March 2019 Inter County River Improvement Property Tax Forecast</v>
      </c>
      <c r="B1" s="222"/>
      <c r="C1" s="222"/>
      <c r="D1" s="222"/>
      <c r="E1" s="223"/>
    </row>
    <row r="2" spans="1:5" ht="21.75" customHeight="1" x14ac:dyDescent="0.3">
      <c r="A2" s="222" t="s">
        <v>93</v>
      </c>
      <c r="B2" s="222"/>
      <c r="C2" s="222"/>
      <c r="D2" s="222"/>
      <c r="E2" s="223"/>
    </row>
    <row r="4" spans="1:5" s="22" customFormat="1" ht="66" customHeight="1" x14ac:dyDescent="0.3">
      <c r="A4" s="21" t="s">
        <v>117</v>
      </c>
      <c r="B4" s="32" t="s">
        <v>89</v>
      </c>
      <c r="C4" s="32" t="s">
        <v>34</v>
      </c>
      <c r="D4" s="21" t="str">
        <f>Headings!E50</f>
        <v>% Change from August 2018 Forecast</v>
      </c>
      <c r="E4" s="33" t="str">
        <f>Headings!F50</f>
        <v>$ Change from August 2018 Forecast</v>
      </c>
    </row>
    <row r="5" spans="1:5" s="54" customFormat="1" ht="18" customHeight="1" x14ac:dyDescent="0.25">
      <c r="A5" s="39">
        <v>2009</v>
      </c>
      <c r="B5" s="40">
        <v>50000</v>
      </c>
      <c r="C5" s="82" t="s">
        <v>87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50000</v>
      </c>
      <c r="C6" s="46">
        <v>0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50000</v>
      </c>
      <c r="C7" s="46">
        <v>0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50000</v>
      </c>
      <c r="C8" s="46">
        <v>0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50000</v>
      </c>
      <c r="C9" s="47">
        <v>0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50000</v>
      </c>
      <c r="C10" s="46">
        <v>0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49873</v>
      </c>
      <c r="C11" s="46">
        <v>-2.5399999999999867E-3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50000</v>
      </c>
      <c r="C12" s="46">
        <v>2.546468028793214E-3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50000</v>
      </c>
      <c r="C13" s="46">
        <v>0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50000</v>
      </c>
      <c r="C14" s="46">
        <v>0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50000</v>
      </c>
      <c r="C15" s="51">
        <v>0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50000</v>
      </c>
      <c r="C16" s="46">
        <v>0</v>
      </c>
      <c r="D16" s="47">
        <v>0</v>
      </c>
      <c r="E16" s="48">
        <v>0</v>
      </c>
    </row>
    <row r="17" spans="1:5" s="54" customFormat="1" ht="18" customHeight="1" x14ac:dyDescent="0.25">
      <c r="A17" s="44">
        <v>2021</v>
      </c>
      <c r="B17" s="95" t="s">
        <v>87</v>
      </c>
      <c r="C17" s="95" t="s">
        <v>87</v>
      </c>
      <c r="D17" s="95" t="s">
        <v>87</v>
      </c>
      <c r="E17" s="198" t="s">
        <v>87</v>
      </c>
    </row>
    <row r="18" spans="1:5" s="54" customFormat="1" ht="18" customHeight="1" x14ac:dyDescent="0.25">
      <c r="A18" s="44">
        <v>2022</v>
      </c>
      <c r="B18" s="95" t="s">
        <v>87</v>
      </c>
      <c r="C18" s="95" t="s">
        <v>87</v>
      </c>
      <c r="D18" s="95" t="s">
        <v>87</v>
      </c>
      <c r="E18" s="198" t="s">
        <v>87</v>
      </c>
    </row>
    <row r="19" spans="1:5" s="54" customFormat="1" ht="18" customHeight="1" x14ac:dyDescent="0.25">
      <c r="A19" s="44">
        <v>2023</v>
      </c>
      <c r="B19" s="95" t="s">
        <v>87</v>
      </c>
      <c r="C19" s="95" t="s">
        <v>87</v>
      </c>
      <c r="D19" s="95" t="s">
        <v>87</v>
      </c>
      <c r="E19" s="198" t="s">
        <v>87</v>
      </c>
    </row>
    <row r="20" spans="1:5" s="54" customFormat="1" ht="18" customHeight="1" x14ac:dyDescent="0.25">
      <c r="A20" s="44">
        <v>2024</v>
      </c>
      <c r="B20" s="95" t="s">
        <v>87</v>
      </c>
      <c r="C20" s="95" t="s">
        <v>87</v>
      </c>
      <c r="D20" s="95" t="s">
        <v>87</v>
      </c>
      <c r="E20" s="198" t="s">
        <v>87</v>
      </c>
    </row>
    <row r="21" spans="1:5" ht="18" customHeight="1" x14ac:dyDescent="0.3">
      <c r="A21" s="44">
        <v>2025</v>
      </c>
      <c r="B21" s="95" t="s">
        <v>87</v>
      </c>
      <c r="C21" s="95" t="s">
        <v>87</v>
      </c>
      <c r="D21" s="95" t="s">
        <v>87</v>
      </c>
      <c r="E21" s="198" t="s">
        <v>87</v>
      </c>
    </row>
    <row r="22" spans="1:5" s="156" customFormat="1" ht="18" customHeight="1" x14ac:dyDescent="0.3">
      <c r="A22" s="44">
        <v>2026</v>
      </c>
      <c r="B22" s="45" t="s">
        <v>87</v>
      </c>
      <c r="C22" s="45" t="s">
        <v>87</v>
      </c>
      <c r="D22" s="45" t="s">
        <v>87</v>
      </c>
      <c r="E22" s="76" t="s">
        <v>87</v>
      </c>
    </row>
    <row r="23" spans="1:5" s="192" customFormat="1" ht="18" customHeight="1" x14ac:dyDescent="0.3">
      <c r="A23" s="44">
        <v>2027</v>
      </c>
      <c r="B23" s="45" t="s">
        <v>87</v>
      </c>
      <c r="C23" s="45" t="s">
        <v>87</v>
      </c>
      <c r="D23" s="45" t="s">
        <v>87</v>
      </c>
      <c r="E23" s="76" t="s">
        <v>87</v>
      </c>
    </row>
    <row r="24" spans="1:5" s="199" customFormat="1" ht="18" customHeight="1" x14ac:dyDescent="0.3">
      <c r="A24" s="44">
        <v>2028</v>
      </c>
      <c r="B24" s="45" t="s">
        <v>87</v>
      </c>
      <c r="C24" s="45" t="s">
        <v>87</v>
      </c>
      <c r="D24" s="45" t="s">
        <v>87</v>
      </c>
      <c r="E24" s="76" t="s">
        <v>87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124</v>
      </c>
      <c r="B26" s="3"/>
      <c r="C26" s="3"/>
    </row>
    <row r="27" spans="1:5" ht="21.75" customHeight="1" x14ac:dyDescent="0.3">
      <c r="A27" s="30" t="s">
        <v>248</v>
      </c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15" t="str">
        <f>Headings!F32</f>
        <v>Page 32</v>
      </c>
      <c r="B30" s="215"/>
      <c r="C30" s="215"/>
      <c r="D30" s="215"/>
      <c r="E30" s="231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Headings!E33</f>
        <v>March 2019 AFIS Lid Lift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s="22" customFormat="1" ht="66" customHeight="1" x14ac:dyDescent="0.3">
      <c r="A4" s="21" t="s">
        <v>117</v>
      </c>
      <c r="B4" s="32" t="s">
        <v>89</v>
      </c>
      <c r="C4" s="32" t="s">
        <v>34</v>
      </c>
      <c r="D4" s="21" t="str">
        <f>Headings!E50</f>
        <v>% Change from August 2018 Forecast</v>
      </c>
      <c r="E4" s="33" t="str">
        <f>Headings!F50</f>
        <v>$ Change from August 2018 Forecast</v>
      </c>
    </row>
    <row r="5" spans="1:5" s="54" customFormat="1" ht="18" customHeight="1" x14ac:dyDescent="0.25">
      <c r="A5" s="39">
        <v>2009</v>
      </c>
      <c r="B5" s="40">
        <v>17234054</v>
      </c>
      <c r="C5" s="82" t="s">
        <v>87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15555595</v>
      </c>
      <c r="C6" s="46">
        <v>-9.7392000744572327E-2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11592601</v>
      </c>
      <c r="C7" s="46">
        <v>-0.25476325399317734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11212493</v>
      </c>
      <c r="C8" s="46">
        <v>-3.2788845229815067E-2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18528341</v>
      </c>
      <c r="C9" s="46">
        <v>0.65247291570215471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18945323</v>
      </c>
      <c r="C10" s="46">
        <v>2.2505090984670462E-2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19590685</v>
      </c>
      <c r="C11" s="46">
        <v>3.4064449574177313E-2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20234950</v>
      </c>
      <c r="C12" s="46">
        <v>3.2886292643672155E-2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21022256</v>
      </c>
      <c r="C13" s="46">
        <v>3.8908225619534553E-2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22120820</v>
      </c>
      <c r="C14" s="57">
        <v>5.225718876223362E-2</v>
      </c>
      <c r="D14" s="5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21170033</v>
      </c>
      <c r="C15" s="58">
        <v>-4.2981544083808831E-2</v>
      </c>
      <c r="D15" s="58">
        <v>1.5837801093806503E-2</v>
      </c>
      <c r="E15" s="85">
        <v>330059.35735242441</v>
      </c>
    </row>
    <row r="16" spans="1:5" s="54" customFormat="1" ht="18" customHeight="1" thickTop="1" x14ac:dyDescent="0.25">
      <c r="A16" s="44">
        <v>2020</v>
      </c>
      <c r="B16" s="45">
        <v>21747572.724067725</v>
      </c>
      <c r="C16" s="57">
        <v>2.7281002541079014E-2</v>
      </c>
      <c r="D16" s="57">
        <v>1.6517668893788695E-2</v>
      </c>
      <c r="E16" s="48">
        <v>353382.15605308488</v>
      </c>
    </row>
    <row r="17" spans="1:5" s="54" customFormat="1" ht="18" customHeight="1" x14ac:dyDescent="0.25">
      <c r="A17" s="44">
        <v>2021</v>
      </c>
      <c r="B17" s="45">
        <v>22281845.591515757</v>
      </c>
      <c r="C17" s="57">
        <v>2.4567011419015072E-2</v>
      </c>
      <c r="D17" s="57">
        <v>1.7229924119680717E-2</v>
      </c>
      <c r="E17" s="48">
        <v>377411.73326227069</v>
      </c>
    </row>
    <row r="18" spans="1:5" s="54" customFormat="1" ht="18" customHeight="1" x14ac:dyDescent="0.25">
      <c r="A18" s="44">
        <v>2022</v>
      </c>
      <c r="B18" s="45">
        <v>22800721.044801764</v>
      </c>
      <c r="C18" s="57">
        <v>2.3286915401818264E-2</v>
      </c>
      <c r="D18" s="57">
        <v>1.770181153187278E-2</v>
      </c>
      <c r="E18" s="48">
        <v>396593.64084098116</v>
      </c>
    </row>
    <row r="19" spans="1:5" s="54" customFormat="1" ht="18" customHeight="1" x14ac:dyDescent="0.25">
      <c r="A19" s="44">
        <v>2023</v>
      </c>
      <c r="B19" s="45">
        <v>23310877.462146234</v>
      </c>
      <c r="C19" s="57">
        <v>2.2374573871679182E-2</v>
      </c>
      <c r="D19" s="57">
        <v>1.8026593483081665E-2</v>
      </c>
      <c r="E19" s="48">
        <v>412774.78843289614</v>
      </c>
    </row>
    <row r="20" spans="1:5" s="54" customFormat="1" ht="18" customHeight="1" x14ac:dyDescent="0.25">
      <c r="A20" s="44">
        <v>2024</v>
      </c>
      <c r="B20" s="45">
        <v>23822288.936652262</v>
      </c>
      <c r="C20" s="57">
        <v>2.1938748351986836E-2</v>
      </c>
      <c r="D20" s="57">
        <v>1.8068605580792374E-2</v>
      </c>
      <c r="E20" s="48">
        <v>422796.20495957136</v>
      </c>
    </row>
    <row r="21" spans="1:5" ht="18" customHeight="1" x14ac:dyDescent="0.3">
      <c r="A21" s="44">
        <v>2025</v>
      </c>
      <c r="B21" s="95" t="s">
        <v>87</v>
      </c>
      <c r="C21" s="96" t="s">
        <v>87</v>
      </c>
      <c r="D21" s="96" t="s">
        <v>87</v>
      </c>
      <c r="E21" s="84" t="s">
        <v>87</v>
      </c>
    </row>
    <row r="22" spans="1:5" s="156" customFormat="1" ht="18" customHeight="1" x14ac:dyDescent="0.3">
      <c r="A22" s="44">
        <v>2026</v>
      </c>
      <c r="B22" s="45" t="s">
        <v>87</v>
      </c>
      <c r="C22" s="46" t="s">
        <v>87</v>
      </c>
      <c r="D22" s="83" t="s">
        <v>87</v>
      </c>
      <c r="E22" s="48" t="s">
        <v>87</v>
      </c>
    </row>
    <row r="23" spans="1:5" s="192" customFormat="1" ht="18" customHeight="1" x14ac:dyDescent="0.3">
      <c r="A23" s="44">
        <v>2027</v>
      </c>
      <c r="B23" s="45" t="s">
        <v>87</v>
      </c>
      <c r="C23" s="46" t="s">
        <v>87</v>
      </c>
      <c r="D23" s="47" t="s">
        <v>87</v>
      </c>
      <c r="E23" s="48" t="s">
        <v>87</v>
      </c>
    </row>
    <row r="24" spans="1:5" s="199" customFormat="1" ht="18" customHeight="1" x14ac:dyDescent="0.3">
      <c r="A24" s="44">
        <v>2028</v>
      </c>
      <c r="B24" s="45" t="s">
        <v>87</v>
      </c>
      <c r="C24" s="46" t="s">
        <v>87</v>
      </c>
      <c r="D24" s="47" t="s">
        <v>87</v>
      </c>
      <c r="E24" s="48" t="s">
        <v>87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124</v>
      </c>
      <c r="B26" s="3"/>
      <c r="C26" s="3"/>
    </row>
    <row r="27" spans="1:5" ht="21.75" customHeight="1" x14ac:dyDescent="0.3">
      <c r="A27" s="30" t="s">
        <v>249</v>
      </c>
      <c r="B27" s="3"/>
      <c r="C27" s="3"/>
    </row>
    <row r="28" spans="1:5" ht="21.75" customHeight="1" x14ac:dyDescent="0.3">
      <c r="A28" s="30"/>
      <c r="B28" s="19"/>
      <c r="C28" s="19"/>
    </row>
    <row r="29" spans="1:5" ht="21.75" customHeight="1" x14ac:dyDescent="0.3">
      <c r="A29" s="79"/>
      <c r="B29" s="19"/>
      <c r="C29" s="19"/>
    </row>
    <row r="30" spans="1:5" ht="21.75" customHeight="1" x14ac:dyDescent="0.3">
      <c r="A30" s="215" t="str">
        <f>Headings!F33</f>
        <v>Page 33</v>
      </c>
      <c r="B30" s="216"/>
      <c r="C30" s="216"/>
      <c r="D30" s="216"/>
      <c r="E30" s="22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8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Headings!E34</f>
        <v>March 2019 Parks Lid Lift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s="22" customFormat="1" ht="66" customHeight="1" x14ac:dyDescent="0.3">
      <c r="A4" s="21" t="s">
        <v>117</v>
      </c>
      <c r="B4" s="32" t="s">
        <v>89</v>
      </c>
      <c r="C4" s="32" t="s">
        <v>34</v>
      </c>
      <c r="D4" s="21" t="str">
        <f>Headings!E50</f>
        <v>% Change from August 2018 Forecast</v>
      </c>
      <c r="E4" s="33" t="str">
        <f>Headings!F50</f>
        <v>$ Change from August 2018 Forecast</v>
      </c>
    </row>
    <row r="5" spans="1:5" s="54" customFormat="1" ht="18" customHeight="1" x14ac:dyDescent="0.25">
      <c r="A5" s="39">
        <v>2009</v>
      </c>
      <c r="B5" s="40">
        <v>36596350</v>
      </c>
      <c r="C5" s="82" t="s">
        <v>87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37102038</v>
      </c>
      <c r="C6" s="46">
        <v>1.3817990045455364E-2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38260504</v>
      </c>
      <c r="C7" s="46">
        <v>3.1223783448230069E-2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40076386</v>
      </c>
      <c r="C8" s="46">
        <v>4.7461005741064044E-2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41283924</v>
      </c>
      <c r="C9" s="47">
        <v>3.0130910506750874E-2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63633007.528015107</v>
      </c>
      <c r="C10" s="47">
        <v>0.54135075745258865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65762804</v>
      </c>
      <c r="C11" s="47">
        <v>3.3469995442966027E-2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67925490</v>
      </c>
      <c r="C12" s="47">
        <v>3.2886158564650048E-2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70568324</v>
      </c>
      <c r="C13" s="47">
        <v>3.8907838574296694E-2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74256788</v>
      </c>
      <c r="C14" s="47">
        <v>5.2267983578581312E-2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78148624</v>
      </c>
      <c r="C15" s="56">
        <v>5.2410508248754262E-2</v>
      </c>
      <c r="D15" s="56">
        <v>1.8407350286793189E-3</v>
      </c>
      <c r="E15" s="85">
        <v>143586.60474687815</v>
      </c>
    </row>
    <row r="16" spans="1:5" s="54" customFormat="1" ht="18" customHeight="1" thickTop="1" x14ac:dyDescent="0.25">
      <c r="A16" s="44">
        <v>2020</v>
      </c>
      <c r="B16" s="161">
        <v>110414804.44456564</v>
      </c>
      <c r="C16" s="160">
        <v>0.41288225938009648</v>
      </c>
      <c r="D16" s="209" t="s">
        <v>229</v>
      </c>
      <c r="E16" s="207" t="s">
        <v>229</v>
      </c>
    </row>
    <row r="17" spans="1:5" s="54" customFormat="1" ht="18" customHeight="1" x14ac:dyDescent="0.25">
      <c r="A17" s="44">
        <v>2021</v>
      </c>
      <c r="B17" s="45">
        <v>115937726.41957122</v>
      </c>
      <c r="C17" s="57">
        <v>5.0019759603689762E-2</v>
      </c>
      <c r="D17" s="96" t="s">
        <v>229</v>
      </c>
      <c r="E17" s="83" t="s">
        <v>229</v>
      </c>
    </row>
    <row r="18" spans="1:5" s="54" customFormat="1" ht="18" customHeight="1" x14ac:dyDescent="0.25">
      <c r="A18" s="44">
        <v>2022</v>
      </c>
      <c r="B18" s="45">
        <v>121232388.53284703</v>
      </c>
      <c r="C18" s="57">
        <v>4.5668155455410364E-2</v>
      </c>
      <c r="D18" s="96" t="s">
        <v>229</v>
      </c>
      <c r="E18" s="83" t="s">
        <v>229</v>
      </c>
    </row>
    <row r="19" spans="1:5" s="54" customFormat="1" ht="18" customHeight="1" x14ac:dyDescent="0.25">
      <c r="A19" s="44">
        <v>2023</v>
      </c>
      <c r="B19" s="45">
        <v>126693886.85285938</v>
      </c>
      <c r="C19" s="57">
        <v>4.5049828565677297E-2</v>
      </c>
      <c r="D19" s="96" t="s">
        <v>229</v>
      </c>
      <c r="E19" s="83" t="s">
        <v>229</v>
      </c>
    </row>
    <row r="20" spans="1:5" s="54" customFormat="1" ht="18" customHeight="1" x14ac:dyDescent="0.25">
      <c r="A20" s="44">
        <v>2024</v>
      </c>
      <c r="B20" s="45">
        <v>132289182.63392273</v>
      </c>
      <c r="C20" s="57">
        <v>4.4163897091275217E-2</v>
      </c>
      <c r="D20" s="96" t="s">
        <v>229</v>
      </c>
      <c r="E20" s="83" t="s">
        <v>229</v>
      </c>
    </row>
    <row r="21" spans="1:5" ht="18" customHeight="1" x14ac:dyDescent="0.3">
      <c r="A21" s="44">
        <v>2025</v>
      </c>
      <c r="B21" s="45">
        <v>138378900.69473332</v>
      </c>
      <c r="C21" s="57">
        <v>4.6033378841430883E-2</v>
      </c>
      <c r="D21" s="96" t="s">
        <v>229</v>
      </c>
      <c r="E21" s="83" t="s">
        <v>229</v>
      </c>
    </row>
    <row r="22" spans="1:5" s="156" customFormat="1" ht="18" customHeight="1" x14ac:dyDescent="0.3">
      <c r="A22" s="44">
        <v>2026</v>
      </c>
      <c r="B22" s="45" t="s">
        <v>87</v>
      </c>
      <c r="C22" s="46" t="s">
        <v>87</v>
      </c>
      <c r="D22" s="47" t="s">
        <v>87</v>
      </c>
      <c r="E22" s="48" t="s">
        <v>87</v>
      </c>
    </row>
    <row r="23" spans="1:5" s="192" customFormat="1" ht="18" customHeight="1" x14ac:dyDescent="0.3">
      <c r="A23" s="44">
        <v>2027</v>
      </c>
      <c r="B23" s="45" t="s">
        <v>87</v>
      </c>
      <c r="C23" s="46" t="s">
        <v>87</v>
      </c>
      <c r="D23" s="47" t="s">
        <v>87</v>
      </c>
      <c r="E23" s="48" t="s">
        <v>87</v>
      </c>
    </row>
    <row r="24" spans="1:5" s="199" customFormat="1" ht="18" customHeight="1" x14ac:dyDescent="0.3">
      <c r="A24" s="44">
        <v>2028</v>
      </c>
      <c r="B24" s="45" t="s">
        <v>87</v>
      </c>
      <c r="C24" s="46" t="s">
        <v>87</v>
      </c>
      <c r="D24" s="47" t="s">
        <v>87</v>
      </c>
      <c r="E24" s="48" t="s">
        <v>87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124</v>
      </c>
      <c r="B26" s="3"/>
      <c r="C26" s="3"/>
    </row>
    <row r="27" spans="1:5" ht="21.75" customHeight="1" x14ac:dyDescent="0.3">
      <c r="A27" s="30" t="s">
        <v>209</v>
      </c>
      <c r="B27" s="3"/>
      <c r="C27" s="3"/>
    </row>
    <row r="28" spans="1:5" ht="21.75" customHeight="1" x14ac:dyDescent="0.3">
      <c r="A28" s="30" t="s">
        <v>274</v>
      </c>
      <c r="B28" s="19"/>
      <c r="C28" s="19"/>
    </row>
    <row r="29" spans="1:5" ht="21.75" customHeight="1" x14ac:dyDescent="0.3">
      <c r="A29" s="30" t="s">
        <v>276</v>
      </c>
      <c r="B29" s="19"/>
      <c r="C29" s="19"/>
    </row>
    <row r="30" spans="1:5" ht="21.75" customHeight="1" x14ac:dyDescent="0.3">
      <c r="A30" s="215" t="str">
        <f>Headings!F34</f>
        <v>Page 34</v>
      </c>
      <c r="B30" s="216"/>
      <c r="C30" s="216"/>
      <c r="D30" s="216"/>
      <c r="E30" s="22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Headings!E35</f>
        <v>March 2019 Children and Family Justice Center Lid Lift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s="22" customFormat="1" ht="66" customHeight="1" x14ac:dyDescent="0.3">
      <c r="A4" s="21" t="s">
        <v>117</v>
      </c>
      <c r="B4" s="32" t="s">
        <v>89</v>
      </c>
      <c r="C4" s="32" t="s">
        <v>34</v>
      </c>
      <c r="D4" s="21" t="str">
        <f>Headings!E50</f>
        <v>% Change from August 2018 Forecast</v>
      </c>
      <c r="E4" s="33" t="str">
        <f>Headings!F50</f>
        <v>$ Change from August 2018 Forecast</v>
      </c>
    </row>
    <row r="5" spans="1:5" s="54" customFormat="1" ht="18" customHeight="1" x14ac:dyDescent="0.25">
      <c r="A5" s="39">
        <v>2009</v>
      </c>
      <c r="B5" s="40" t="s">
        <v>87</v>
      </c>
      <c r="C5" s="41" t="s">
        <v>87</v>
      </c>
      <c r="D5" s="52" t="s">
        <v>87</v>
      </c>
      <c r="E5" s="43" t="s">
        <v>87</v>
      </c>
    </row>
    <row r="6" spans="1:5" s="54" customFormat="1" ht="18" customHeight="1" x14ac:dyDescent="0.25">
      <c r="A6" s="44">
        <v>2010</v>
      </c>
      <c r="B6" s="45" t="s">
        <v>87</v>
      </c>
      <c r="C6" s="46" t="s">
        <v>87</v>
      </c>
      <c r="D6" s="47" t="s">
        <v>87</v>
      </c>
      <c r="E6" s="48" t="s">
        <v>87</v>
      </c>
    </row>
    <row r="7" spans="1:5" s="54" customFormat="1" ht="18" customHeight="1" x14ac:dyDescent="0.25">
      <c r="A7" s="44">
        <v>2011</v>
      </c>
      <c r="B7" s="45" t="s">
        <v>87</v>
      </c>
      <c r="C7" s="46" t="s">
        <v>87</v>
      </c>
      <c r="D7" s="47" t="s">
        <v>87</v>
      </c>
      <c r="E7" s="48" t="s">
        <v>87</v>
      </c>
    </row>
    <row r="8" spans="1:5" s="54" customFormat="1" ht="18" customHeight="1" x14ac:dyDescent="0.25">
      <c r="A8" s="44">
        <v>2012</v>
      </c>
      <c r="B8" s="45" t="s">
        <v>87</v>
      </c>
      <c r="C8" s="46" t="s">
        <v>87</v>
      </c>
      <c r="D8" s="47" t="s">
        <v>87</v>
      </c>
      <c r="E8" s="48" t="s">
        <v>87</v>
      </c>
    </row>
    <row r="9" spans="1:5" s="54" customFormat="1" ht="18" customHeight="1" x14ac:dyDescent="0.25">
      <c r="A9" s="44">
        <v>2013</v>
      </c>
      <c r="B9" s="45">
        <v>21908512</v>
      </c>
      <c r="C9" s="47" t="s">
        <v>87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22366030</v>
      </c>
      <c r="C10" s="47">
        <v>2.0883116114869038E-2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23080793</v>
      </c>
      <c r="C11" s="47">
        <v>3.1957526659849744E-2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23821948</v>
      </c>
      <c r="C12" s="47">
        <v>3.2111331703377877E-2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24512139</v>
      </c>
      <c r="C13" s="47">
        <v>2.8972903475400047E-2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25054704</v>
      </c>
      <c r="C14" s="47">
        <v>2.2134543215506453E-2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25867001</v>
      </c>
      <c r="C15" s="56">
        <v>3.2420937800741845E-2</v>
      </c>
      <c r="D15" s="56">
        <v>1.8845665162878777E-3</v>
      </c>
      <c r="E15" s="85">
        <v>48656.387762207538</v>
      </c>
    </row>
    <row r="16" spans="1:5" s="54" customFormat="1" ht="18" customHeight="1" thickTop="1" x14ac:dyDescent="0.25">
      <c r="A16" s="44">
        <v>2020</v>
      </c>
      <c r="B16" s="45">
        <v>26572727.23915334</v>
      </c>
      <c r="C16" s="47">
        <v>2.7282878256870147E-2</v>
      </c>
      <c r="D16" s="47">
        <v>2.5572995228919648E-3</v>
      </c>
      <c r="E16" s="48">
        <v>67781.086151346564</v>
      </c>
    </row>
    <row r="17" spans="1:5" s="54" customFormat="1" ht="18" customHeight="1" x14ac:dyDescent="0.25">
      <c r="A17" s="44">
        <v>2021</v>
      </c>
      <c r="B17" s="45">
        <v>27225534.14437294</v>
      </c>
      <c r="C17" s="47">
        <v>2.4566801116963521E-2</v>
      </c>
      <c r="D17" s="47">
        <v>3.2605333444810647E-3</v>
      </c>
      <c r="E17" s="48">
        <v>88481.265781592578</v>
      </c>
    </row>
    <row r="18" spans="1:5" s="54" customFormat="1" ht="18" customHeight="1" x14ac:dyDescent="0.25">
      <c r="A18" s="44">
        <v>2022</v>
      </c>
      <c r="B18" s="45" t="s">
        <v>87</v>
      </c>
      <c r="C18" s="57" t="s">
        <v>87</v>
      </c>
      <c r="D18" s="47" t="s">
        <v>87</v>
      </c>
      <c r="E18" s="48" t="s">
        <v>87</v>
      </c>
    </row>
    <row r="19" spans="1:5" s="54" customFormat="1" ht="18" customHeight="1" x14ac:dyDescent="0.25">
      <c r="A19" s="44">
        <v>2023</v>
      </c>
      <c r="B19" s="45" t="s">
        <v>87</v>
      </c>
      <c r="C19" s="57" t="s">
        <v>87</v>
      </c>
      <c r="D19" s="47" t="s">
        <v>87</v>
      </c>
      <c r="E19" s="48" t="s">
        <v>87</v>
      </c>
    </row>
    <row r="20" spans="1:5" s="54" customFormat="1" ht="18" customHeight="1" x14ac:dyDescent="0.25">
      <c r="A20" s="44">
        <v>2024</v>
      </c>
      <c r="B20" s="45" t="s">
        <v>87</v>
      </c>
      <c r="C20" s="57" t="s">
        <v>87</v>
      </c>
      <c r="D20" s="47" t="s">
        <v>87</v>
      </c>
      <c r="E20" s="48" t="s">
        <v>87</v>
      </c>
    </row>
    <row r="21" spans="1:5" ht="18" customHeight="1" x14ac:dyDescent="0.3">
      <c r="A21" s="44">
        <v>2025</v>
      </c>
      <c r="B21" s="45" t="s">
        <v>87</v>
      </c>
      <c r="C21" s="57" t="s">
        <v>87</v>
      </c>
      <c r="D21" s="47" t="s">
        <v>87</v>
      </c>
      <c r="E21" s="48" t="s">
        <v>87</v>
      </c>
    </row>
    <row r="22" spans="1:5" s="156" customFormat="1" ht="18" customHeight="1" x14ac:dyDescent="0.3">
      <c r="A22" s="44">
        <v>2026</v>
      </c>
      <c r="B22" s="45" t="s">
        <v>87</v>
      </c>
      <c r="C22" s="57" t="s">
        <v>87</v>
      </c>
      <c r="D22" s="47" t="s">
        <v>87</v>
      </c>
      <c r="E22" s="48" t="s">
        <v>87</v>
      </c>
    </row>
    <row r="23" spans="1:5" s="192" customFormat="1" ht="18" customHeight="1" x14ac:dyDescent="0.3">
      <c r="A23" s="44">
        <v>2027</v>
      </c>
      <c r="B23" s="45" t="s">
        <v>87</v>
      </c>
      <c r="C23" s="57" t="s">
        <v>87</v>
      </c>
      <c r="D23" s="47" t="s">
        <v>87</v>
      </c>
      <c r="E23" s="48" t="s">
        <v>87</v>
      </c>
    </row>
    <row r="24" spans="1:5" s="199" customFormat="1" ht="18" customHeight="1" x14ac:dyDescent="0.3">
      <c r="A24" s="44">
        <v>2028</v>
      </c>
      <c r="B24" s="45" t="s">
        <v>87</v>
      </c>
      <c r="C24" s="57" t="s">
        <v>87</v>
      </c>
      <c r="D24" s="47" t="s">
        <v>87</v>
      </c>
      <c r="E24" s="48" t="s">
        <v>87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124</v>
      </c>
      <c r="B26" s="3"/>
      <c r="C26" s="3"/>
    </row>
    <row r="27" spans="1:5" ht="21.75" customHeight="1" x14ac:dyDescent="0.3">
      <c r="A27" s="30" t="s">
        <v>210</v>
      </c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135"/>
    </row>
    <row r="30" spans="1:5" ht="21.75" customHeight="1" x14ac:dyDescent="0.3">
      <c r="A30" s="215" t="str">
        <f>Headings!F35</f>
        <v>Page 35</v>
      </c>
      <c r="B30" s="216"/>
      <c r="C30" s="216"/>
      <c r="D30" s="216"/>
      <c r="E30" s="22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Headings!E36</f>
        <v>March 2019 Veterans and Human Services Lid Lift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s="22" customFormat="1" ht="66" customHeight="1" x14ac:dyDescent="0.3">
      <c r="A4" s="21" t="s">
        <v>117</v>
      </c>
      <c r="B4" s="32" t="s">
        <v>89</v>
      </c>
      <c r="C4" s="32" t="s">
        <v>34</v>
      </c>
      <c r="D4" s="21" t="str">
        <f>Headings!E50</f>
        <v>% Change from August 2018 Forecast</v>
      </c>
      <c r="E4" s="33" t="str">
        <f>Headings!F50</f>
        <v>$ Change from August 2018 Forecast</v>
      </c>
    </row>
    <row r="5" spans="1:5" s="54" customFormat="1" ht="18" customHeight="1" x14ac:dyDescent="0.25">
      <c r="A5" s="39">
        <v>2009</v>
      </c>
      <c r="B5" s="40">
        <v>14853888</v>
      </c>
      <c r="C5" s="82" t="s">
        <v>87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15207674</v>
      </c>
      <c r="C6" s="46">
        <v>2.3817737147338036E-2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15469686</v>
      </c>
      <c r="C7" s="46">
        <v>1.7228933234628707E-2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15882255</v>
      </c>
      <c r="C8" s="46">
        <v>2.666951352470881E-2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16409992</v>
      </c>
      <c r="C9" s="47">
        <v>3.322809009174077E-2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16774932</v>
      </c>
      <c r="C10" s="47">
        <v>2.2238889574108356E-2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17350514</v>
      </c>
      <c r="C11" s="47">
        <v>3.431203178647757E-2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17918894</v>
      </c>
      <c r="C12" s="47">
        <v>3.2758683690869317E-2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18616034</v>
      </c>
      <c r="C13" s="47">
        <v>3.8905302972382039E-2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53265713</v>
      </c>
      <c r="C14" s="47">
        <v>1.861281463065656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56301126</v>
      </c>
      <c r="C15" s="56">
        <v>5.6986245542230973E-2</v>
      </c>
      <c r="D15" s="56">
        <v>1.8409865066797426E-3</v>
      </c>
      <c r="E15" s="85">
        <v>103459.14638438821</v>
      </c>
    </row>
    <row r="16" spans="1:5" s="54" customFormat="1" ht="18" customHeight="1" thickTop="1" x14ac:dyDescent="0.25">
      <c r="A16" s="44">
        <v>2020</v>
      </c>
      <c r="B16" s="45">
        <v>59244589.22558663</v>
      </c>
      <c r="C16" s="47">
        <v>5.228071682947566E-2</v>
      </c>
      <c r="D16" s="47">
        <v>2.4956091932220037E-3</v>
      </c>
      <c r="E16" s="48">
        <v>147483.28088840097</v>
      </c>
    </row>
    <row r="17" spans="1:5" s="54" customFormat="1" ht="18" customHeight="1" x14ac:dyDescent="0.25">
      <c r="A17" s="44">
        <v>2021</v>
      </c>
      <c r="B17" s="45">
        <v>62181142.359913297</v>
      </c>
      <c r="C17" s="47">
        <v>4.956660469271057E-2</v>
      </c>
      <c r="D17" s="47">
        <v>3.1818267146062063E-3</v>
      </c>
      <c r="E17" s="48">
        <v>197222.09338007122</v>
      </c>
    </row>
    <row r="18" spans="1:5" s="54" customFormat="1" ht="18" customHeight="1" x14ac:dyDescent="0.25">
      <c r="A18" s="44">
        <v>2022</v>
      </c>
      <c r="B18" s="45">
        <v>65183713.639033392</v>
      </c>
      <c r="C18" s="47">
        <v>4.8287489826751351E-2</v>
      </c>
      <c r="D18" s="47">
        <v>3.6354756518361953E-3</v>
      </c>
      <c r="E18" s="48">
        <v>236115.4119996205</v>
      </c>
    </row>
    <row r="19" spans="1:5" s="54" customFormat="1" ht="18" customHeight="1" x14ac:dyDescent="0.25">
      <c r="A19" s="44">
        <v>2023</v>
      </c>
      <c r="B19" s="45">
        <v>68271813.402668685</v>
      </c>
      <c r="C19" s="47">
        <v>4.7375327228764696E-2</v>
      </c>
      <c r="D19" s="47">
        <v>3.9488425805649374E-3</v>
      </c>
      <c r="E19" s="48">
        <v>268534.24435837567</v>
      </c>
    </row>
    <row r="20" spans="1:5" s="54" customFormat="1" ht="18" customHeight="1" x14ac:dyDescent="0.25">
      <c r="A20" s="44">
        <v>2024</v>
      </c>
      <c r="B20" s="95" t="s">
        <v>87</v>
      </c>
      <c r="C20" s="95" t="s">
        <v>87</v>
      </c>
      <c r="D20" s="83" t="s">
        <v>87</v>
      </c>
      <c r="E20" s="84" t="s">
        <v>87</v>
      </c>
    </row>
    <row r="21" spans="1:5" ht="18" customHeight="1" x14ac:dyDescent="0.3">
      <c r="A21" s="44">
        <v>2025</v>
      </c>
      <c r="B21" s="95" t="s">
        <v>87</v>
      </c>
      <c r="C21" s="95" t="s">
        <v>87</v>
      </c>
      <c r="D21" s="83" t="s">
        <v>87</v>
      </c>
      <c r="E21" s="84" t="s">
        <v>87</v>
      </c>
    </row>
    <row r="22" spans="1:5" s="156" customFormat="1" ht="18" customHeight="1" x14ac:dyDescent="0.3">
      <c r="A22" s="44">
        <v>2026</v>
      </c>
      <c r="B22" s="95" t="s">
        <v>87</v>
      </c>
      <c r="C22" s="95" t="s">
        <v>87</v>
      </c>
      <c r="D22" s="83" t="s">
        <v>87</v>
      </c>
      <c r="E22" s="84" t="s">
        <v>87</v>
      </c>
    </row>
    <row r="23" spans="1:5" s="192" customFormat="1" ht="18" customHeight="1" x14ac:dyDescent="0.3">
      <c r="A23" s="44">
        <v>2027</v>
      </c>
      <c r="B23" s="95" t="s">
        <v>87</v>
      </c>
      <c r="C23" s="95" t="s">
        <v>87</v>
      </c>
      <c r="D23" s="83" t="s">
        <v>87</v>
      </c>
      <c r="E23" s="84" t="s">
        <v>87</v>
      </c>
    </row>
    <row r="24" spans="1:5" s="199" customFormat="1" ht="18" customHeight="1" x14ac:dyDescent="0.3">
      <c r="A24" s="44">
        <v>2028</v>
      </c>
      <c r="B24" s="95" t="s">
        <v>87</v>
      </c>
      <c r="C24" s="95" t="s">
        <v>87</v>
      </c>
      <c r="D24" s="83" t="s">
        <v>87</v>
      </c>
      <c r="E24" s="84" t="s">
        <v>87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124</v>
      </c>
      <c r="B26" s="3"/>
      <c r="C26" s="3"/>
    </row>
    <row r="27" spans="1:5" ht="21.75" customHeight="1" x14ac:dyDescent="0.3">
      <c r="A27" s="30" t="s">
        <v>242</v>
      </c>
      <c r="B27" s="3"/>
      <c r="C27" s="3"/>
    </row>
    <row r="28" spans="1:5" ht="21.75" customHeight="1" x14ac:dyDescent="0.3">
      <c r="A28" s="79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15" t="str">
        <f>Headings!F36</f>
        <v>Page 36</v>
      </c>
      <c r="B30" s="216"/>
      <c r="C30" s="216"/>
      <c r="D30" s="216"/>
      <c r="E30" s="22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00" customWidth="1"/>
    <col min="2" max="2" width="20.75" style="100" customWidth="1"/>
    <col min="3" max="3" width="10.75" style="100" customWidth="1"/>
    <col min="4" max="5" width="17.75" style="101" customWidth="1"/>
    <col min="6" max="16384" width="10.75" style="101"/>
  </cols>
  <sheetData>
    <row r="1" spans="1:7" ht="23.25" x14ac:dyDescent="0.3">
      <c r="A1" s="222" t="str">
        <f>+Headings!E37</f>
        <v>March 2019 PSERN Forecast</v>
      </c>
      <c r="B1" s="223"/>
      <c r="C1" s="223"/>
      <c r="D1" s="223"/>
      <c r="E1" s="223"/>
    </row>
    <row r="2" spans="1:7" ht="21.75" customHeight="1" x14ac:dyDescent="0.3">
      <c r="A2" s="222" t="s">
        <v>93</v>
      </c>
      <c r="B2" s="223"/>
      <c r="C2" s="223"/>
      <c r="D2" s="223"/>
      <c r="E2" s="223"/>
    </row>
    <row r="3" spans="1:7" ht="21.75" customHeight="1" x14ac:dyDescent="0.3">
      <c r="A3" s="222"/>
      <c r="B3" s="223"/>
      <c r="C3" s="223"/>
      <c r="D3" s="223"/>
      <c r="E3" s="223"/>
    </row>
    <row r="4" spans="1:7" s="22" customFormat="1" ht="66" customHeight="1" x14ac:dyDescent="0.3">
      <c r="A4" s="21" t="s">
        <v>117</v>
      </c>
      <c r="B4" s="32" t="s">
        <v>89</v>
      </c>
      <c r="C4" s="32" t="s">
        <v>34</v>
      </c>
      <c r="D4" s="21" t="str">
        <f>Headings!E50</f>
        <v>% Change from August 2018 Forecast</v>
      </c>
      <c r="E4" s="33" t="str">
        <f>Headings!F50</f>
        <v>$ Change from August 2018 Forecast</v>
      </c>
    </row>
    <row r="5" spans="1:7" s="54" customFormat="1" ht="18" customHeight="1" x14ac:dyDescent="0.25">
      <c r="A5" s="39">
        <v>2009</v>
      </c>
      <c r="B5" s="40" t="s">
        <v>87</v>
      </c>
      <c r="C5" s="41" t="s">
        <v>87</v>
      </c>
      <c r="D5" s="52" t="s">
        <v>87</v>
      </c>
      <c r="E5" s="43" t="s">
        <v>87</v>
      </c>
    </row>
    <row r="6" spans="1:7" s="54" customFormat="1" ht="18" customHeight="1" x14ac:dyDescent="0.25">
      <c r="A6" s="44">
        <v>2010</v>
      </c>
      <c r="B6" s="45" t="s">
        <v>87</v>
      </c>
      <c r="C6" s="46" t="s">
        <v>87</v>
      </c>
      <c r="D6" s="47" t="s">
        <v>87</v>
      </c>
      <c r="E6" s="48" t="s">
        <v>87</v>
      </c>
    </row>
    <row r="7" spans="1:7" s="54" customFormat="1" ht="18" customHeight="1" x14ac:dyDescent="0.25">
      <c r="A7" s="44">
        <v>2011</v>
      </c>
      <c r="B7" s="45" t="s">
        <v>87</v>
      </c>
      <c r="C7" s="46" t="s">
        <v>87</v>
      </c>
      <c r="D7" s="47" t="s">
        <v>87</v>
      </c>
      <c r="E7" s="48" t="s">
        <v>87</v>
      </c>
    </row>
    <row r="8" spans="1:7" s="54" customFormat="1" ht="18" customHeight="1" x14ac:dyDescent="0.25">
      <c r="A8" s="44">
        <v>2012</v>
      </c>
      <c r="B8" s="45" t="s">
        <v>87</v>
      </c>
      <c r="C8" s="46" t="s">
        <v>87</v>
      </c>
      <c r="D8" s="47" t="s">
        <v>87</v>
      </c>
      <c r="E8" s="48" t="s">
        <v>87</v>
      </c>
    </row>
    <row r="9" spans="1:7" s="54" customFormat="1" ht="18" customHeight="1" x14ac:dyDescent="0.25">
      <c r="A9" s="44">
        <v>2013</v>
      </c>
      <c r="B9" s="45" t="s">
        <v>87</v>
      </c>
      <c r="C9" s="46" t="s">
        <v>87</v>
      </c>
      <c r="D9" s="47" t="s">
        <v>87</v>
      </c>
      <c r="E9" s="48" t="s">
        <v>87</v>
      </c>
    </row>
    <row r="10" spans="1:7" s="54" customFormat="1" ht="18" customHeight="1" x14ac:dyDescent="0.25">
      <c r="A10" s="44">
        <v>2014</v>
      </c>
      <c r="B10" s="45" t="s">
        <v>87</v>
      </c>
      <c r="C10" s="46" t="s">
        <v>87</v>
      </c>
      <c r="D10" s="47" t="s">
        <v>87</v>
      </c>
      <c r="E10" s="48" t="s">
        <v>87</v>
      </c>
      <c r="F10" s="59"/>
      <c r="G10" s="78"/>
    </row>
    <row r="11" spans="1:7" s="54" customFormat="1" ht="18" customHeight="1" x14ac:dyDescent="0.25">
      <c r="A11" s="44">
        <v>2015</v>
      </c>
      <c r="B11" s="45" t="s">
        <v>87</v>
      </c>
      <c r="C11" s="46" t="s">
        <v>87</v>
      </c>
      <c r="D11" s="47" t="s">
        <v>87</v>
      </c>
      <c r="E11" s="48" t="s">
        <v>87</v>
      </c>
    </row>
    <row r="12" spans="1:7" s="54" customFormat="1" ht="18" customHeight="1" x14ac:dyDescent="0.25">
      <c r="A12" s="44">
        <v>2016</v>
      </c>
      <c r="B12" s="45">
        <v>29727603</v>
      </c>
      <c r="C12" s="57" t="s">
        <v>87</v>
      </c>
      <c r="D12" s="47">
        <v>0</v>
      </c>
      <c r="E12" s="48">
        <v>0</v>
      </c>
    </row>
    <row r="13" spans="1:7" s="54" customFormat="1" ht="18" customHeight="1" x14ac:dyDescent="0.25">
      <c r="A13" s="44">
        <v>2017</v>
      </c>
      <c r="B13" s="45">
        <v>30601830</v>
      </c>
      <c r="C13" s="47">
        <v>2.9407920981721958E-2</v>
      </c>
      <c r="D13" s="47">
        <v>0</v>
      </c>
      <c r="E13" s="48">
        <v>0</v>
      </c>
    </row>
    <row r="14" spans="1:7" s="54" customFormat="1" ht="18" customHeight="1" x14ac:dyDescent="0.25">
      <c r="A14" s="44">
        <v>2018</v>
      </c>
      <c r="B14" s="45">
        <v>31588828</v>
      </c>
      <c r="C14" s="47">
        <v>3.2252907750941695E-2</v>
      </c>
      <c r="D14" s="47">
        <v>0</v>
      </c>
      <c r="E14" s="48">
        <v>0</v>
      </c>
    </row>
    <row r="15" spans="1:7" s="54" customFormat="1" ht="18" customHeight="1" thickBot="1" x14ac:dyDescent="0.3">
      <c r="A15" s="49">
        <v>2019</v>
      </c>
      <c r="B15" s="50">
        <v>32612888</v>
      </c>
      <c r="C15" s="56">
        <v>3.2418423374238614E-2</v>
      </c>
      <c r="D15" s="56">
        <v>1.8847545226590157E-3</v>
      </c>
      <c r="E15" s="85">
        <v>61351.655345086008</v>
      </c>
    </row>
    <row r="16" spans="1:7" s="54" customFormat="1" ht="18" customHeight="1" thickTop="1" x14ac:dyDescent="0.25">
      <c r="A16" s="44">
        <v>2020</v>
      </c>
      <c r="B16" s="45">
        <v>33502618.258349061</v>
      </c>
      <c r="C16" s="47">
        <v>2.7281553793980562E-2</v>
      </c>
      <c r="D16" s="47">
        <v>2.5555718229026692E-3</v>
      </c>
      <c r="E16" s="48">
        <v>85400.101122401655</v>
      </c>
    </row>
    <row r="17" spans="1:5" s="54" customFormat="1" ht="18" customHeight="1" x14ac:dyDescent="0.25">
      <c r="A17" s="44">
        <v>2021</v>
      </c>
      <c r="B17" s="45">
        <v>34325701.369280979</v>
      </c>
      <c r="C17" s="47">
        <v>2.4567724963609372E-2</v>
      </c>
      <c r="D17" s="47">
        <v>3.2602351512203143E-3</v>
      </c>
      <c r="E17" s="48">
        <v>111546.19138029963</v>
      </c>
    </row>
    <row r="18" spans="1:5" s="54" customFormat="1" ht="18" customHeight="1" x14ac:dyDescent="0.25">
      <c r="A18" s="44">
        <v>2022</v>
      </c>
      <c r="B18" s="45">
        <v>35125026.260617308</v>
      </c>
      <c r="C18" s="47">
        <v>2.3286483872159591E-2</v>
      </c>
      <c r="D18" s="47">
        <v>3.7253700453703242E-3</v>
      </c>
      <c r="E18" s="48">
        <v>130368.05144044012</v>
      </c>
    </row>
    <row r="19" spans="1:5" s="54" customFormat="1" ht="18" customHeight="1" x14ac:dyDescent="0.25">
      <c r="A19" s="44">
        <v>2023</v>
      </c>
      <c r="B19" s="45">
        <v>35910922.128595695</v>
      </c>
      <c r="C19" s="47">
        <v>2.2374242858845816E-2</v>
      </c>
      <c r="D19" s="47">
        <v>4.0447117024655643E-3</v>
      </c>
      <c r="E19" s="48">
        <v>144664.20198914409</v>
      </c>
    </row>
    <row r="20" spans="1:5" s="54" customFormat="1" ht="18" customHeight="1" x14ac:dyDescent="0.25">
      <c r="A20" s="44">
        <v>2024</v>
      </c>
      <c r="B20" s="45">
        <v>36698658.790916368</v>
      </c>
      <c r="C20" s="47">
        <v>2.1935851702716391E-2</v>
      </c>
      <c r="D20" s="47">
        <v>4.0824110219028764E-3</v>
      </c>
      <c r="E20" s="48">
        <v>149209.87310653925</v>
      </c>
    </row>
    <row r="21" spans="1:5" ht="18" customHeight="1" x14ac:dyDescent="0.3">
      <c r="A21" s="44">
        <v>2025</v>
      </c>
      <c r="B21" s="95" t="s">
        <v>87</v>
      </c>
      <c r="C21" s="83" t="s">
        <v>87</v>
      </c>
      <c r="D21" s="83" t="s">
        <v>87</v>
      </c>
      <c r="E21" s="84" t="s">
        <v>87</v>
      </c>
    </row>
    <row r="22" spans="1:5" s="156" customFormat="1" ht="18" customHeight="1" x14ac:dyDescent="0.3">
      <c r="A22" s="44">
        <v>2026</v>
      </c>
      <c r="B22" s="95" t="s">
        <v>87</v>
      </c>
      <c r="C22" s="83" t="s">
        <v>87</v>
      </c>
      <c r="D22" s="83" t="s">
        <v>87</v>
      </c>
      <c r="E22" s="84" t="s">
        <v>87</v>
      </c>
    </row>
    <row r="23" spans="1:5" s="192" customFormat="1" ht="18" customHeight="1" x14ac:dyDescent="0.3">
      <c r="A23" s="44">
        <v>2027</v>
      </c>
      <c r="B23" s="95" t="s">
        <v>87</v>
      </c>
      <c r="C23" s="83" t="s">
        <v>87</v>
      </c>
      <c r="D23" s="83" t="s">
        <v>87</v>
      </c>
      <c r="E23" s="84" t="s">
        <v>87</v>
      </c>
    </row>
    <row r="24" spans="1:5" s="199" customFormat="1" ht="18" customHeight="1" x14ac:dyDescent="0.3">
      <c r="A24" s="44">
        <v>2028</v>
      </c>
      <c r="B24" s="95" t="s">
        <v>87</v>
      </c>
      <c r="C24" s="83" t="s">
        <v>87</v>
      </c>
      <c r="D24" s="83" t="s">
        <v>87</v>
      </c>
      <c r="E24" s="84" t="s">
        <v>87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124</v>
      </c>
      <c r="B26" s="3"/>
      <c r="C26" s="3"/>
    </row>
    <row r="27" spans="1:5" ht="21.75" customHeight="1" x14ac:dyDescent="0.3">
      <c r="A27" s="30" t="s">
        <v>211</v>
      </c>
      <c r="B27" s="3"/>
      <c r="C27" s="3"/>
    </row>
    <row r="28" spans="1:5" ht="21.75" customHeight="1" x14ac:dyDescent="0.3">
      <c r="A28" s="30" t="s">
        <v>184</v>
      </c>
      <c r="B28" s="101"/>
      <c r="C28" s="101"/>
    </row>
    <row r="29" spans="1:5" ht="21.75" customHeight="1" x14ac:dyDescent="0.3">
      <c r="A29" s="3"/>
      <c r="B29" s="101"/>
      <c r="C29" s="101"/>
    </row>
    <row r="30" spans="1:5" ht="21.75" customHeight="1" x14ac:dyDescent="0.3">
      <c r="A30" s="215" t="str">
        <f>+Headings!F37</f>
        <v>Page 37</v>
      </c>
      <c r="B30" s="216"/>
      <c r="C30" s="216"/>
      <c r="D30" s="216"/>
      <c r="E30" s="22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00" customWidth="1"/>
    <col min="2" max="2" width="20.75" style="100" customWidth="1"/>
    <col min="3" max="3" width="10.75" style="100" customWidth="1"/>
    <col min="4" max="5" width="17.75" style="101" customWidth="1"/>
    <col min="6" max="16384" width="10.75" style="101"/>
  </cols>
  <sheetData>
    <row r="1" spans="1:7" ht="23.25" x14ac:dyDescent="0.3">
      <c r="A1" s="222" t="str">
        <f>Headings!E38</f>
        <v>March 2019 Best Start For Kids Forecast</v>
      </c>
      <c r="B1" s="223"/>
      <c r="C1" s="223"/>
      <c r="D1" s="223"/>
      <c r="E1" s="223"/>
    </row>
    <row r="2" spans="1:7" ht="21.75" customHeight="1" x14ac:dyDescent="0.3">
      <c r="A2" s="222" t="s">
        <v>93</v>
      </c>
      <c r="B2" s="223"/>
      <c r="C2" s="223"/>
      <c r="D2" s="223"/>
      <c r="E2" s="223"/>
    </row>
    <row r="4" spans="1:7" s="22" customFormat="1" ht="66" customHeight="1" x14ac:dyDescent="0.3">
      <c r="A4" s="21" t="s">
        <v>117</v>
      </c>
      <c r="B4" s="32" t="s">
        <v>89</v>
      </c>
      <c r="C4" s="32" t="s">
        <v>34</v>
      </c>
      <c r="D4" s="21" t="str">
        <f>Headings!E50</f>
        <v>% Change from August 2018 Forecast</v>
      </c>
      <c r="E4" s="33" t="str">
        <f>Headings!F50</f>
        <v>$ Change from August 2018 Forecast</v>
      </c>
    </row>
    <row r="5" spans="1:7" s="54" customFormat="1" ht="18" customHeight="1" x14ac:dyDescent="0.25">
      <c r="A5" s="39">
        <v>2009</v>
      </c>
      <c r="B5" s="124" t="s">
        <v>87</v>
      </c>
      <c r="C5" s="92" t="s">
        <v>87</v>
      </c>
      <c r="D5" s="92" t="s">
        <v>87</v>
      </c>
      <c r="E5" s="121" t="s">
        <v>87</v>
      </c>
    </row>
    <row r="6" spans="1:7" s="54" customFormat="1" ht="18" customHeight="1" x14ac:dyDescent="0.25">
      <c r="A6" s="44">
        <v>2010</v>
      </c>
      <c r="B6" s="95" t="s">
        <v>87</v>
      </c>
      <c r="C6" s="83" t="s">
        <v>87</v>
      </c>
      <c r="D6" s="83" t="s">
        <v>87</v>
      </c>
      <c r="E6" s="84" t="s">
        <v>87</v>
      </c>
    </row>
    <row r="7" spans="1:7" s="54" customFormat="1" ht="18" customHeight="1" x14ac:dyDescent="0.25">
      <c r="A7" s="44">
        <v>2011</v>
      </c>
      <c r="B7" s="95" t="s">
        <v>87</v>
      </c>
      <c r="C7" s="83" t="s">
        <v>87</v>
      </c>
      <c r="D7" s="83" t="s">
        <v>87</v>
      </c>
      <c r="E7" s="84" t="s">
        <v>87</v>
      </c>
    </row>
    <row r="8" spans="1:7" s="54" customFormat="1" ht="18" customHeight="1" x14ac:dyDescent="0.25">
      <c r="A8" s="44">
        <v>2012</v>
      </c>
      <c r="B8" s="95" t="s">
        <v>87</v>
      </c>
      <c r="C8" s="83" t="s">
        <v>87</v>
      </c>
      <c r="D8" s="83" t="s">
        <v>87</v>
      </c>
      <c r="E8" s="84" t="s">
        <v>87</v>
      </c>
    </row>
    <row r="9" spans="1:7" s="54" customFormat="1" ht="18" customHeight="1" x14ac:dyDescent="0.25">
      <c r="A9" s="44">
        <v>2013</v>
      </c>
      <c r="B9" s="95" t="s">
        <v>87</v>
      </c>
      <c r="C9" s="83" t="s">
        <v>87</v>
      </c>
      <c r="D9" s="83" t="s">
        <v>87</v>
      </c>
      <c r="E9" s="84" t="s">
        <v>87</v>
      </c>
    </row>
    <row r="10" spans="1:7" s="54" customFormat="1" ht="18" customHeight="1" x14ac:dyDescent="0.25">
      <c r="A10" s="44">
        <v>2014</v>
      </c>
      <c r="B10" s="95" t="s">
        <v>87</v>
      </c>
      <c r="C10" s="83" t="s">
        <v>87</v>
      </c>
      <c r="D10" s="83" t="s">
        <v>87</v>
      </c>
      <c r="E10" s="84" t="s">
        <v>87</v>
      </c>
      <c r="F10" s="59"/>
      <c r="G10" s="78"/>
    </row>
    <row r="11" spans="1:7" s="54" customFormat="1" ht="18" customHeight="1" x14ac:dyDescent="0.25">
      <c r="A11" s="44">
        <v>2015</v>
      </c>
      <c r="B11" s="95" t="s">
        <v>87</v>
      </c>
      <c r="C11" s="83" t="s">
        <v>87</v>
      </c>
      <c r="D11" s="83" t="s">
        <v>87</v>
      </c>
      <c r="E11" s="84" t="s">
        <v>87</v>
      </c>
    </row>
    <row r="12" spans="1:7" s="54" customFormat="1" ht="18" customHeight="1" x14ac:dyDescent="0.25">
      <c r="A12" s="44">
        <v>2016</v>
      </c>
      <c r="B12" s="45">
        <v>59455206</v>
      </c>
      <c r="C12" s="83" t="s">
        <v>87</v>
      </c>
      <c r="D12" s="83" t="s">
        <v>87</v>
      </c>
      <c r="E12" s="84" t="s">
        <v>87</v>
      </c>
    </row>
    <row r="13" spans="1:7" s="54" customFormat="1" ht="18" customHeight="1" x14ac:dyDescent="0.25">
      <c r="A13" s="44">
        <v>2017</v>
      </c>
      <c r="B13" s="45">
        <v>62379867</v>
      </c>
      <c r="C13" s="47">
        <v>4.9190999355043896E-2</v>
      </c>
      <c r="D13" s="47">
        <v>0</v>
      </c>
      <c r="E13" s="48">
        <v>0</v>
      </c>
    </row>
    <row r="14" spans="1:7" s="54" customFormat="1" ht="18" customHeight="1" x14ac:dyDescent="0.25">
      <c r="A14" s="44">
        <v>2018</v>
      </c>
      <c r="B14" s="45">
        <v>65652750</v>
      </c>
      <c r="C14" s="47">
        <v>5.2466976244114116E-2</v>
      </c>
      <c r="D14" s="47">
        <v>0</v>
      </c>
      <c r="E14" s="48">
        <v>0</v>
      </c>
    </row>
    <row r="15" spans="1:7" s="54" customFormat="1" ht="18" customHeight="1" thickBot="1" x14ac:dyDescent="0.3">
      <c r="A15" s="49">
        <v>2019</v>
      </c>
      <c r="B15" s="50">
        <v>69094328</v>
      </c>
      <c r="C15" s="56">
        <v>5.2420926770013532E-2</v>
      </c>
      <c r="D15" s="56">
        <v>1.8505953535092878E-3</v>
      </c>
      <c r="E15" s="85">
        <v>127629.45188002288</v>
      </c>
    </row>
    <row r="16" spans="1:7" s="54" customFormat="1" ht="18" customHeight="1" thickTop="1" x14ac:dyDescent="0.25">
      <c r="A16" s="44">
        <v>2020</v>
      </c>
      <c r="B16" s="45">
        <v>72361033.657737345</v>
      </c>
      <c r="C16" s="47">
        <v>4.7278926538475652E-2</v>
      </c>
      <c r="D16" s="47">
        <v>2.5059084885139526E-3</v>
      </c>
      <c r="E16" s="48">
        <v>180876.86760266125</v>
      </c>
    </row>
    <row r="17" spans="1:5" s="54" customFormat="1" ht="18" customHeight="1" x14ac:dyDescent="0.25">
      <c r="A17" s="44">
        <v>2021</v>
      </c>
      <c r="B17" s="45">
        <v>75585910.81190221</v>
      </c>
      <c r="C17" s="47">
        <v>4.4566488220971312E-2</v>
      </c>
      <c r="D17" s="47">
        <v>3.1955154436142941E-3</v>
      </c>
      <c r="E17" s="48">
        <v>240766.57201988995</v>
      </c>
    </row>
    <row r="18" spans="1:5" s="54" customFormat="1" ht="18" customHeight="1" x14ac:dyDescent="0.25">
      <c r="A18" s="44">
        <v>2022</v>
      </c>
      <c r="B18" s="95" t="s">
        <v>87</v>
      </c>
      <c r="C18" s="83" t="s">
        <v>87</v>
      </c>
      <c r="D18" s="83" t="s">
        <v>87</v>
      </c>
      <c r="E18" s="84" t="s">
        <v>87</v>
      </c>
    </row>
    <row r="19" spans="1:5" s="54" customFormat="1" ht="18" customHeight="1" x14ac:dyDescent="0.25">
      <c r="A19" s="44">
        <v>2023</v>
      </c>
      <c r="B19" s="95" t="s">
        <v>87</v>
      </c>
      <c r="C19" s="83" t="s">
        <v>87</v>
      </c>
      <c r="D19" s="83" t="s">
        <v>87</v>
      </c>
      <c r="E19" s="84" t="s">
        <v>87</v>
      </c>
    </row>
    <row r="20" spans="1:5" s="54" customFormat="1" ht="18" customHeight="1" x14ac:dyDescent="0.25">
      <c r="A20" s="44">
        <v>2024</v>
      </c>
      <c r="B20" s="95" t="s">
        <v>87</v>
      </c>
      <c r="C20" s="83" t="s">
        <v>87</v>
      </c>
      <c r="D20" s="83" t="s">
        <v>87</v>
      </c>
      <c r="E20" s="84" t="s">
        <v>87</v>
      </c>
    </row>
    <row r="21" spans="1:5" ht="18" customHeight="1" x14ac:dyDescent="0.3">
      <c r="A21" s="44">
        <v>2025</v>
      </c>
      <c r="B21" s="95" t="s">
        <v>87</v>
      </c>
      <c r="C21" s="83" t="s">
        <v>87</v>
      </c>
      <c r="D21" s="83" t="s">
        <v>87</v>
      </c>
      <c r="E21" s="84" t="s">
        <v>87</v>
      </c>
    </row>
    <row r="22" spans="1:5" s="156" customFormat="1" ht="18" customHeight="1" x14ac:dyDescent="0.3">
      <c r="A22" s="44">
        <v>2026</v>
      </c>
      <c r="B22" s="95" t="s">
        <v>87</v>
      </c>
      <c r="C22" s="83" t="s">
        <v>87</v>
      </c>
      <c r="D22" s="83" t="s">
        <v>87</v>
      </c>
      <c r="E22" s="84" t="s">
        <v>87</v>
      </c>
    </row>
    <row r="23" spans="1:5" s="192" customFormat="1" ht="18" customHeight="1" x14ac:dyDescent="0.3">
      <c r="A23" s="44">
        <v>2027</v>
      </c>
      <c r="B23" s="95" t="s">
        <v>87</v>
      </c>
      <c r="C23" s="83" t="s">
        <v>87</v>
      </c>
      <c r="D23" s="83" t="s">
        <v>87</v>
      </c>
      <c r="E23" s="84" t="s">
        <v>87</v>
      </c>
    </row>
    <row r="24" spans="1:5" s="199" customFormat="1" ht="18" customHeight="1" x14ac:dyDescent="0.3">
      <c r="A24" s="44">
        <v>2028</v>
      </c>
      <c r="B24" s="95" t="s">
        <v>87</v>
      </c>
      <c r="C24" s="83" t="s">
        <v>87</v>
      </c>
      <c r="D24" s="83" t="s">
        <v>87</v>
      </c>
      <c r="E24" s="84" t="s">
        <v>87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124</v>
      </c>
      <c r="B26" s="3"/>
      <c r="C26" s="3"/>
    </row>
    <row r="27" spans="1:5" ht="21.75" customHeight="1" x14ac:dyDescent="0.3">
      <c r="A27" s="30" t="s">
        <v>212</v>
      </c>
      <c r="B27" s="3"/>
      <c r="C27" s="3"/>
    </row>
    <row r="28" spans="1:5" ht="21.75" customHeight="1" x14ac:dyDescent="0.3">
      <c r="A28" s="3"/>
      <c r="B28" s="101"/>
      <c r="C28" s="101"/>
    </row>
    <row r="29" spans="1:5" ht="21.75" customHeight="1" x14ac:dyDescent="0.3">
      <c r="A29" s="3"/>
      <c r="B29" s="101"/>
      <c r="C29" s="101"/>
    </row>
    <row r="30" spans="1:5" ht="21.75" customHeight="1" x14ac:dyDescent="0.3">
      <c r="A30" s="215" t="str">
        <f>Headings!F38</f>
        <v>Page 38</v>
      </c>
      <c r="B30" s="216"/>
      <c r="C30" s="216"/>
      <c r="D30" s="216"/>
      <c r="E30" s="22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2.5" customHeight="1" x14ac:dyDescent="0.3">
      <c r="A1" s="227" t="str">
        <f>Headings!E39</f>
        <v>March 2019 Emergency Medical Services (EMS) Property Tax Forecast</v>
      </c>
      <c r="B1" s="230"/>
      <c r="C1" s="230"/>
      <c r="D1" s="230"/>
      <c r="E1" s="230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s="22" customFormat="1" ht="66" customHeight="1" x14ac:dyDescent="0.3">
      <c r="A4" s="21" t="s">
        <v>117</v>
      </c>
      <c r="B4" s="32" t="s">
        <v>89</v>
      </c>
      <c r="C4" s="32" t="s">
        <v>34</v>
      </c>
      <c r="D4" s="21" t="str">
        <f>Headings!E50</f>
        <v>% Change from August 2018 Forecast</v>
      </c>
      <c r="E4" s="33" t="str">
        <f>Headings!F50</f>
        <v>$ Change from August 2018 Forecast</v>
      </c>
    </row>
    <row r="5" spans="1:5" s="54" customFormat="1" ht="18" customHeight="1" x14ac:dyDescent="0.25">
      <c r="A5" s="39">
        <v>2009</v>
      </c>
      <c r="B5" s="40">
        <v>105583802</v>
      </c>
      <c r="C5" s="82" t="s">
        <v>87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102097238</v>
      </c>
      <c r="C6" s="46">
        <v>-3.3021769759721264E-2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98589189</v>
      </c>
      <c r="C7" s="46">
        <v>-3.4359881508253975E-2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95268834</v>
      </c>
      <c r="C8" s="46">
        <v>-3.3678692701285984E-2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93870870</v>
      </c>
      <c r="C9" s="47">
        <v>-1.4673885900608363E-2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113541014.793615</v>
      </c>
      <c r="C10" s="47">
        <v>0.2095447159871322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116769207</v>
      </c>
      <c r="C11" s="47">
        <v>2.8431947805406921E-2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119879727</v>
      </c>
      <c r="C12" s="47">
        <v>2.6638187240579647E-2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123483769</v>
      </c>
      <c r="C13" s="47">
        <v>3.0063815544057793E-2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127489160</v>
      </c>
      <c r="C14" s="47">
        <v>3.2436578770121516E-2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75">
        <v>131539324</v>
      </c>
      <c r="C15" s="57">
        <v>3.1768693118693347E-2</v>
      </c>
      <c r="D15" s="51">
        <v>1.1964688837697857E-3</v>
      </c>
      <c r="E15" s="85">
        <v>157194.62967501581</v>
      </c>
    </row>
    <row r="16" spans="1:5" s="54" customFormat="1" ht="18" customHeight="1" thickTop="1" x14ac:dyDescent="0.25">
      <c r="A16" s="44">
        <v>2020</v>
      </c>
      <c r="B16" s="213" t="s">
        <v>87</v>
      </c>
      <c r="C16" s="209" t="s">
        <v>87</v>
      </c>
      <c r="D16" s="208" t="s">
        <v>87</v>
      </c>
      <c r="E16" s="214" t="s">
        <v>87</v>
      </c>
    </row>
    <row r="17" spans="1:5" s="54" customFormat="1" ht="18" customHeight="1" x14ac:dyDescent="0.25">
      <c r="A17" s="44">
        <v>2021</v>
      </c>
      <c r="B17" s="198" t="s">
        <v>87</v>
      </c>
      <c r="C17" s="96" t="s">
        <v>87</v>
      </c>
      <c r="D17" s="208" t="s">
        <v>87</v>
      </c>
      <c r="E17" s="83" t="s">
        <v>87</v>
      </c>
    </row>
    <row r="18" spans="1:5" s="54" customFormat="1" ht="18" customHeight="1" x14ac:dyDescent="0.25">
      <c r="A18" s="44">
        <v>2022</v>
      </c>
      <c r="B18" s="198" t="s">
        <v>87</v>
      </c>
      <c r="C18" s="96" t="s">
        <v>87</v>
      </c>
      <c r="D18" s="208" t="s">
        <v>87</v>
      </c>
      <c r="E18" s="83" t="s">
        <v>87</v>
      </c>
    </row>
    <row r="19" spans="1:5" s="54" customFormat="1" ht="18" customHeight="1" x14ac:dyDescent="0.25">
      <c r="A19" s="44">
        <v>2023</v>
      </c>
      <c r="B19" s="198" t="s">
        <v>87</v>
      </c>
      <c r="C19" s="96" t="s">
        <v>87</v>
      </c>
      <c r="D19" s="208" t="s">
        <v>87</v>
      </c>
      <c r="E19" s="83" t="s">
        <v>87</v>
      </c>
    </row>
    <row r="20" spans="1:5" s="54" customFormat="1" ht="18" customHeight="1" x14ac:dyDescent="0.25">
      <c r="A20" s="44">
        <v>2024</v>
      </c>
      <c r="B20" s="198" t="s">
        <v>87</v>
      </c>
      <c r="C20" s="96" t="s">
        <v>87</v>
      </c>
      <c r="D20" s="208" t="s">
        <v>87</v>
      </c>
      <c r="E20" s="83" t="s">
        <v>87</v>
      </c>
    </row>
    <row r="21" spans="1:5" ht="18" customHeight="1" x14ac:dyDescent="0.3">
      <c r="A21" s="44">
        <v>2025</v>
      </c>
      <c r="B21" s="198" t="s">
        <v>87</v>
      </c>
      <c r="C21" s="96" t="s">
        <v>87</v>
      </c>
      <c r="D21" s="208" t="s">
        <v>87</v>
      </c>
      <c r="E21" s="83" t="s">
        <v>87</v>
      </c>
    </row>
    <row r="22" spans="1:5" s="156" customFormat="1" ht="18" customHeight="1" x14ac:dyDescent="0.3">
      <c r="A22" s="44">
        <v>2026</v>
      </c>
      <c r="B22" s="198" t="s">
        <v>87</v>
      </c>
      <c r="C22" s="96" t="s">
        <v>87</v>
      </c>
      <c r="D22" s="208" t="s">
        <v>87</v>
      </c>
      <c r="E22" s="84" t="s">
        <v>87</v>
      </c>
    </row>
    <row r="23" spans="1:5" s="192" customFormat="1" ht="18" customHeight="1" x14ac:dyDescent="0.3">
      <c r="A23" s="44">
        <v>2027</v>
      </c>
      <c r="B23" s="198" t="s">
        <v>87</v>
      </c>
      <c r="C23" s="96" t="s">
        <v>87</v>
      </c>
      <c r="D23" s="208" t="s">
        <v>87</v>
      </c>
      <c r="E23" s="84" t="s">
        <v>87</v>
      </c>
    </row>
    <row r="24" spans="1:5" s="199" customFormat="1" ht="18" customHeight="1" x14ac:dyDescent="0.3">
      <c r="A24" s="44">
        <v>2028</v>
      </c>
      <c r="B24" s="198" t="s">
        <v>87</v>
      </c>
      <c r="C24" s="96" t="s">
        <v>87</v>
      </c>
      <c r="D24" s="208" t="s">
        <v>87</v>
      </c>
      <c r="E24" s="84" t="s">
        <v>87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124</v>
      </c>
      <c r="B26" s="3"/>
      <c r="C26" s="3"/>
    </row>
    <row r="27" spans="1:5" ht="21.75" customHeight="1" x14ac:dyDescent="0.3">
      <c r="A27" s="30" t="s">
        <v>213</v>
      </c>
      <c r="B27" s="3"/>
      <c r="C27" s="3"/>
    </row>
    <row r="28" spans="1:5" ht="21.75" customHeight="1" x14ac:dyDescent="0.3">
      <c r="A28" s="30" t="s">
        <v>275</v>
      </c>
      <c r="B28" s="19"/>
      <c r="C28" s="19"/>
    </row>
    <row r="29" spans="1:5" ht="21.75" customHeight="1" x14ac:dyDescent="0.3">
      <c r="A29" s="30"/>
      <c r="B29" s="19"/>
      <c r="C29" s="19"/>
    </row>
    <row r="30" spans="1:5" ht="21.75" customHeight="1" x14ac:dyDescent="0.3">
      <c r="A30" s="215" t="str">
        <f>Headings!F39</f>
        <v>Page 39</v>
      </c>
      <c r="B30" s="216"/>
      <c r="C30" s="216"/>
      <c r="D30" s="216"/>
      <c r="E30" s="22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Headings!E4</f>
        <v>March 2019 Countywide New Construction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  <c r="E4" s="36" t="str">
        <f>Headings!F50</f>
        <v>$ Change from August 2018 Forecast</v>
      </c>
    </row>
    <row r="5" spans="1:5" s="54" customFormat="1" ht="18" customHeight="1" x14ac:dyDescent="0.25">
      <c r="A5" s="39">
        <v>2009</v>
      </c>
      <c r="B5" s="40">
        <v>8005200000</v>
      </c>
      <c r="C5" s="82" t="s">
        <v>87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5205200000</v>
      </c>
      <c r="C6" s="46">
        <v>-0.34977264777894368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2457642885</v>
      </c>
      <c r="C7" s="46">
        <v>-0.52784851974948133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1925434669</v>
      </c>
      <c r="C8" s="46">
        <v>-0.21655229864692083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1983503613</v>
      </c>
      <c r="C9" s="47">
        <v>3.0158875258104123E-2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3406198290</v>
      </c>
      <c r="C10" s="46">
        <v>0.71726346636102645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4994659235</v>
      </c>
      <c r="C11" s="46">
        <v>0.46634423769850453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6111997054</v>
      </c>
      <c r="C12" s="46">
        <v>0.22370651658681173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8438451607.000001</v>
      </c>
      <c r="C13" s="46">
        <v>0.38063738127580593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9789738887</v>
      </c>
      <c r="C14" s="46">
        <v>0.16013450606021817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11561210136</v>
      </c>
      <c r="C15" s="51">
        <v>0.18095183839401208</v>
      </c>
      <c r="D15" s="56">
        <v>8.2860842078190222E-2</v>
      </c>
      <c r="E15" s="85">
        <v>884667327.58879852</v>
      </c>
    </row>
    <row r="16" spans="1:5" s="54" customFormat="1" ht="18" customHeight="1" thickTop="1" x14ac:dyDescent="0.25">
      <c r="A16" s="44">
        <v>2020</v>
      </c>
      <c r="B16" s="45">
        <v>10452560462.339199</v>
      </c>
      <c r="C16" s="46">
        <v>-9.5893912541959558E-2</v>
      </c>
      <c r="D16" s="47">
        <v>5.7898878024610134E-2</v>
      </c>
      <c r="E16" s="48">
        <v>572069349.75098991</v>
      </c>
    </row>
    <row r="17" spans="1:5" s="54" customFormat="1" ht="18" customHeight="1" x14ac:dyDescent="0.25">
      <c r="A17" s="44">
        <v>2021</v>
      </c>
      <c r="B17" s="45">
        <v>9562243893.9739094</v>
      </c>
      <c r="C17" s="46">
        <v>-8.5176887670070811E-2</v>
      </c>
      <c r="D17" s="47">
        <v>7.3044629704199115E-2</v>
      </c>
      <c r="E17" s="48">
        <v>650924057.62200928</v>
      </c>
    </row>
    <row r="18" spans="1:5" s="54" customFormat="1" ht="18" customHeight="1" x14ac:dyDescent="0.25">
      <c r="A18" s="44">
        <v>2022</v>
      </c>
      <c r="B18" s="45">
        <v>9217216605.5682106</v>
      </c>
      <c r="C18" s="46">
        <v>-3.6082251428781631E-2</v>
      </c>
      <c r="D18" s="47">
        <v>5.4900530109952994E-2</v>
      </c>
      <c r="E18" s="48">
        <v>479694590.47595024</v>
      </c>
    </row>
    <row r="19" spans="1:5" s="54" customFormat="1" ht="18" customHeight="1" x14ac:dyDescent="0.25">
      <c r="A19" s="44">
        <v>2023</v>
      </c>
      <c r="B19" s="45">
        <v>8819918940.1828403</v>
      </c>
      <c r="C19" s="46">
        <v>-4.3103865557999277E-2</v>
      </c>
      <c r="D19" s="47">
        <v>2.1400306922853884E-2</v>
      </c>
      <c r="E19" s="48">
        <v>184794317.24790001</v>
      </c>
    </row>
    <row r="20" spans="1:5" s="54" customFormat="1" ht="18" customHeight="1" x14ac:dyDescent="0.25">
      <c r="A20" s="44">
        <v>2024</v>
      </c>
      <c r="B20" s="45">
        <v>8974611411.9497604</v>
      </c>
      <c r="C20" s="46">
        <v>1.7538990189825077E-2</v>
      </c>
      <c r="D20" s="47">
        <v>1.3399026356472055E-2</v>
      </c>
      <c r="E20" s="48">
        <v>118661111.48750114</v>
      </c>
    </row>
    <row r="21" spans="1:5" s="54" customFormat="1" ht="18" customHeight="1" x14ac:dyDescent="0.25">
      <c r="A21" s="44">
        <v>2025</v>
      </c>
      <c r="B21" s="45">
        <v>9249537929.54739</v>
      </c>
      <c r="C21" s="46">
        <v>3.0633807412715708E-2</v>
      </c>
      <c r="D21" s="47">
        <v>1.5084507738117203E-2</v>
      </c>
      <c r="E21" s="48">
        <v>137451340.66045952</v>
      </c>
    </row>
    <row r="22" spans="1:5" s="54" customFormat="1" ht="18" customHeight="1" x14ac:dyDescent="0.25">
      <c r="A22" s="44">
        <v>2026</v>
      </c>
      <c r="B22" s="45">
        <v>9532861660.1449909</v>
      </c>
      <c r="C22" s="46">
        <v>3.0631122630734975E-2</v>
      </c>
      <c r="D22" s="47">
        <v>1.7535695690719333E-2</v>
      </c>
      <c r="E22" s="48">
        <v>164284517.82279205</v>
      </c>
    </row>
    <row r="23" spans="1:5" s="54" customFormat="1" ht="18" customHeight="1" x14ac:dyDescent="0.25">
      <c r="A23" s="44">
        <v>2027</v>
      </c>
      <c r="B23" s="45">
        <v>10042198194.236601</v>
      </c>
      <c r="C23" s="46">
        <v>5.3429552662139779E-2</v>
      </c>
      <c r="D23" s="47">
        <v>1.7487531576941384E-2</v>
      </c>
      <c r="E23" s="48">
        <v>172594997.55387115</v>
      </c>
    </row>
    <row r="24" spans="1:5" s="54" customFormat="1" ht="18" customHeight="1" x14ac:dyDescent="0.25">
      <c r="A24" s="44">
        <v>2028</v>
      </c>
      <c r="B24" s="45">
        <v>10526268067.782101</v>
      </c>
      <c r="C24" s="46">
        <v>4.8203576964186645E-2</v>
      </c>
      <c r="D24" s="83" t="s">
        <v>229</v>
      </c>
      <c r="E24" s="84" t="s">
        <v>229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169</v>
      </c>
      <c r="B26" s="3"/>
      <c r="C26" s="3"/>
    </row>
    <row r="27" spans="1:5" ht="21.75" customHeight="1" x14ac:dyDescent="0.3">
      <c r="A27" s="137" t="s">
        <v>199</v>
      </c>
      <c r="B27" s="3"/>
      <c r="C27" s="3"/>
    </row>
    <row r="28" spans="1:5" ht="21.75" customHeight="1" x14ac:dyDescent="0.3">
      <c r="A28" s="135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15" t="str">
        <f>Headings!F4</f>
        <v>Page 4</v>
      </c>
      <c r="B30" s="216"/>
      <c r="C30" s="216"/>
      <c r="D30" s="216"/>
      <c r="E30" s="22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Headings!E40</f>
        <v>March 2019 Conservation Futures Property Tax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s="22" customFormat="1" ht="66" customHeight="1" x14ac:dyDescent="0.3">
      <c r="A4" s="21" t="s">
        <v>117</v>
      </c>
      <c r="B4" s="32" t="s">
        <v>89</v>
      </c>
      <c r="C4" s="32" t="s">
        <v>34</v>
      </c>
      <c r="D4" s="21" t="str">
        <f>Headings!E50</f>
        <v>% Change from August 2018 Forecast</v>
      </c>
      <c r="E4" s="33" t="str">
        <f>Headings!F50</f>
        <v>$ Change from August 2018 Forecast</v>
      </c>
    </row>
    <row r="5" spans="1:5" s="54" customFormat="1" ht="18" customHeight="1" x14ac:dyDescent="0.25">
      <c r="A5" s="39">
        <v>2009</v>
      </c>
      <c r="B5" s="40">
        <v>16360030</v>
      </c>
      <c r="C5" s="82" t="s">
        <v>87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16738720</v>
      </c>
      <c r="C6" s="46">
        <v>2.3147268067356785E-2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17061273</v>
      </c>
      <c r="C7" s="46">
        <v>1.9269872487263084E-2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17416782</v>
      </c>
      <c r="C8" s="46">
        <v>2.0837190753585588E-2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17566647</v>
      </c>
      <c r="C9" s="47">
        <v>8.6046320152597389E-3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17955638</v>
      </c>
      <c r="C10" s="57">
        <v>2.2143724980640878E-2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18389600</v>
      </c>
      <c r="C11" s="47">
        <v>2.4168564770575163E-2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18877155</v>
      </c>
      <c r="C12" s="47">
        <v>2.6512539696350146E-2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19443654</v>
      </c>
      <c r="C13" s="47">
        <v>3.0009765772437635E-2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20072804</v>
      </c>
      <c r="C14" s="47">
        <v>3.2357601096995481E-2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20712946</v>
      </c>
      <c r="C15" s="56">
        <v>3.189101034414521E-2</v>
      </c>
      <c r="D15" s="56">
        <v>1.3506689700966135E-3</v>
      </c>
      <c r="E15" s="85">
        <v>27938.597644582391</v>
      </c>
    </row>
    <row r="16" spans="1:5" s="54" customFormat="1" ht="18" customHeight="1" thickTop="1" x14ac:dyDescent="0.25">
      <c r="A16" s="44">
        <v>2020</v>
      </c>
      <c r="B16" s="45">
        <v>21294691.311529998</v>
      </c>
      <c r="C16" s="47">
        <v>2.8086072909667026E-2</v>
      </c>
      <c r="D16" s="47">
        <v>2.6130377260187299E-3</v>
      </c>
      <c r="E16" s="48">
        <v>55498.811273343861</v>
      </c>
    </row>
    <row r="17" spans="1:5" s="54" customFormat="1" ht="18" customHeight="1" x14ac:dyDescent="0.25">
      <c r="A17" s="44">
        <v>2021</v>
      </c>
      <c r="B17" s="45">
        <v>21820812.916804221</v>
      </c>
      <c r="C17" s="47">
        <v>2.4706702603824793E-2</v>
      </c>
      <c r="D17" s="47">
        <v>3.4139444777976369E-3</v>
      </c>
      <c r="E17" s="48">
        <v>74241.587102066725</v>
      </c>
    </row>
    <row r="18" spans="1:5" s="54" customFormat="1" ht="18" customHeight="1" x14ac:dyDescent="0.25">
      <c r="A18" s="44">
        <v>2022</v>
      </c>
      <c r="B18" s="45">
        <v>22330084.186597276</v>
      </c>
      <c r="C18" s="47">
        <v>2.3338785394235506E-2</v>
      </c>
      <c r="D18" s="47">
        <v>3.7327278792551599E-3</v>
      </c>
      <c r="E18" s="48">
        <v>83042.154025942087</v>
      </c>
    </row>
    <row r="19" spans="1:5" s="54" customFormat="1" ht="18" customHeight="1" x14ac:dyDescent="0.25">
      <c r="A19" s="44">
        <v>2023</v>
      </c>
      <c r="B19" s="45">
        <v>22832907.732191846</v>
      </c>
      <c r="C19" s="47">
        <v>2.2517763094523691E-2</v>
      </c>
      <c r="D19" s="47">
        <v>4.1637949531094787E-3</v>
      </c>
      <c r="E19" s="48">
        <v>94677.328995469958</v>
      </c>
    </row>
    <row r="20" spans="1:5" s="54" customFormat="1" ht="18" customHeight="1" x14ac:dyDescent="0.25">
      <c r="A20" s="44">
        <v>2024</v>
      </c>
      <c r="B20" s="45">
        <v>23336671.641332347</v>
      </c>
      <c r="C20" s="47">
        <v>2.2063064198794446E-2</v>
      </c>
      <c r="D20" s="47">
        <v>4.1422157339663368E-3</v>
      </c>
      <c r="E20" s="48">
        <v>96266.770718805492</v>
      </c>
    </row>
    <row r="21" spans="1:5" ht="18" customHeight="1" x14ac:dyDescent="0.3">
      <c r="A21" s="44">
        <v>2025</v>
      </c>
      <c r="B21" s="45">
        <v>23842590.991173841</v>
      </c>
      <c r="C21" s="47">
        <v>2.167915620603944E-2</v>
      </c>
      <c r="D21" s="47">
        <v>3.9478814523496997E-3</v>
      </c>
      <c r="E21" s="48">
        <v>93757.578943088651</v>
      </c>
    </row>
    <row r="22" spans="1:5" s="156" customFormat="1" ht="18" customHeight="1" x14ac:dyDescent="0.3">
      <c r="A22" s="44">
        <v>2026</v>
      </c>
      <c r="B22" s="45">
        <v>24367135.621690586</v>
      </c>
      <c r="C22" s="47">
        <v>2.2000319961489323E-2</v>
      </c>
      <c r="D22" s="47">
        <v>4.3009126002517828E-3</v>
      </c>
      <c r="E22" s="48">
        <v>104352.1113169454</v>
      </c>
    </row>
    <row r="23" spans="1:5" s="192" customFormat="1" ht="18" customHeight="1" x14ac:dyDescent="0.3">
      <c r="A23" s="44">
        <v>2027</v>
      </c>
      <c r="B23" s="45">
        <v>24899422.844269127</v>
      </c>
      <c r="C23" s="47">
        <v>2.1844472442001717E-2</v>
      </c>
      <c r="D23" s="47">
        <v>4.3489810215244784E-3</v>
      </c>
      <c r="E23" s="48">
        <v>107818.2180127278</v>
      </c>
    </row>
    <row r="24" spans="1:5" s="199" customFormat="1" ht="18" customHeight="1" x14ac:dyDescent="0.3">
      <c r="A24" s="44">
        <v>2028</v>
      </c>
      <c r="B24" s="45">
        <v>25437903.049050663</v>
      </c>
      <c r="C24" s="47">
        <v>2.1626212308188952E-2</v>
      </c>
      <c r="D24" s="83" t="s">
        <v>229</v>
      </c>
      <c r="E24" s="84" t="s">
        <v>229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124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15" t="str">
        <f>Headings!F40</f>
        <v>Page 40</v>
      </c>
      <c r="B30" s="216"/>
      <c r="C30" s="216"/>
      <c r="D30" s="216"/>
      <c r="E30" s="22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Headings!E41</f>
        <v>March 2019 Unincorporated Area/Roads Property Tax Levy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s="22" customFormat="1" ht="66" customHeight="1" x14ac:dyDescent="0.3">
      <c r="A4" s="21" t="s">
        <v>117</v>
      </c>
      <c r="B4" s="32" t="s">
        <v>89</v>
      </c>
      <c r="C4" s="32" t="s">
        <v>34</v>
      </c>
      <c r="D4" s="21" t="str">
        <f>Headings!E50</f>
        <v>% Change from August 2018 Forecast</v>
      </c>
      <c r="E4" s="33" t="str">
        <f>Headings!F50</f>
        <v>$ Change from August 2018 Forecast</v>
      </c>
    </row>
    <row r="5" spans="1:5" s="54" customFormat="1" ht="18" customHeight="1" x14ac:dyDescent="0.25">
      <c r="A5" s="39">
        <v>2010</v>
      </c>
      <c r="B5" s="40">
        <v>84675096</v>
      </c>
      <c r="C5" s="82" t="s">
        <v>87</v>
      </c>
      <c r="D5" s="52">
        <v>0</v>
      </c>
      <c r="E5" s="43">
        <v>0</v>
      </c>
    </row>
    <row r="6" spans="1:5" s="54" customFormat="1" ht="18" customHeight="1" x14ac:dyDescent="0.25">
      <c r="A6" s="44">
        <v>2011</v>
      </c>
      <c r="B6" s="45">
        <v>86104033</v>
      </c>
      <c r="C6" s="46">
        <v>1.6875528549740393E-2</v>
      </c>
      <c r="D6" s="47">
        <v>0</v>
      </c>
      <c r="E6" s="48">
        <v>0</v>
      </c>
    </row>
    <row r="7" spans="1:5" s="54" customFormat="1" ht="18" customHeight="1" x14ac:dyDescent="0.25">
      <c r="A7" s="44">
        <v>2012</v>
      </c>
      <c r="B7" s="45">
        <v>73706592</v>
      </c>
      <c r="C7" s="46">
        <v>-0.14398211753914014</v>
      </c>
      <c r="D7" s="47">
        <v>0</v>
      </c>
      <c r="E7" s="48">
        <v>0</v>
      </c>
    </row>
    <row r="8" spans="1:5" s="54" customFormat="1" ht="18" customHeight="1" x14ac:dyDescent="0.25">
      <c r="A8" s="44">
        <v>2013</v>
      </c>
      <c r="B8" s="45">
        <v>67537651</v>
      </c>
      <c r="C8" s="46">
        <v>-8.3695919626836091E-2</v>
      </c>
      <c r="D8" s="47">
        <v>0</v>
      </c>
      <c r="E8" s="48">
        <v>0</v>
      </c>
    </row>
    <row r="9" spans="1:5" s="54" customFormat="1" ht="18" customHeight="1" x14ac:dyDescent="0.25">
      <c r="A9" s="44">
        <v>2014</v>
      </c>
      <c r="B9" s="45">
        <v>71721037.701000005</v>
      </c>
      <c r="C9" s="46">
        <v>6.1941548737014962E-2</v>
      </c>
      <c r="D9" s="47">
        <v>0</v>
      </c>
      <c r="E9" s="48">
        <v>0</v>
      </c>
    </row>
    <row r="10" spans="1:5" s="54" customFormat="1" ht="18" customHeight="1" x14ac:dyDescent="0.25">
      <c r="A10" s="44">
        <v>2015</v>
      </c>
      <c r="B10" s="45">
        <v>81182066</v>
      </c>
      <c r="C10" s="46">
        <v>0.13191426954030372</v>
      </c>
      <c r="D10" s="47">
        <v>0</v>
      </c>
      <c r="E10" s="48">
        <v>0</v>
      </c>
    </row>
    <row r="11" spans="1:5" s="54" customFormat="1" ht="18" customHeight="1" x14ac:dyDescent="0.25">
      <c r="A11" s="44">
        <v>2016</v>
      </c>
      <c r="B11" s="45">
        <v>82424494.000000134</v>
      </c>
      <c r="C11" s="46">
        <v>1.5304217559579447E-2</v>
      </c>
      <c r="D11" s="47">
        <v>0</v>
      </c>
      <c r="E11" s="48">
        <v>0</v>
      </c>
    </row>
    <row r="12" spans="1:5" s="54" customFormat="1" ht="18" customHeight="1" x14ac:dyDescent="0.25">
      <c r="A12" s="44">
        <v>2017</v>
      </c>
      <c r="B12" s="45">
        <v>87678035</v>
      </c>
      <c r="C12" s="46">
        <v>6.3737619062603557E-2</v>
      </c>
      <c r="D12" s="47">
        <v>0</v>
      </c>
      <c r="E12" s="48">
        <v>0</v>
      </c>
    </row>
    <row r="13" spans="1:5" s="54" customFormat="1" ht="18" customHeight="1" x14ac:dyDescent="0.25">
      <c r="A13" s="44">
        <v>2018</v>
      </c>
      <c r="B13" s="45">
        <v>89353349</v>
      </c>
      <c r="C13" s="46">
        <v>1.9107567819009574E-2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2019</v>
      </c>
      <c r="B14" s="50">
        <v>91211126</v>
      </c>
      <c r="C14" s="51">
        <v>2.0791352767314919E-2</v>
      </c>
      <c r="D14" s="56">
        <v>1.3526187503740683E-3</v>
      </c>
      <c r="E14" s="85">
        <v>123207.22686509788</v>
      </c>
    </row>
    <row r="15" spans="1:5" s="54" customFormat="1" ht="18" customHeight="1" thickTop="1" x14ac:dyDescent="0.25">
      <c r="A15" s="44">
        <v>2020</v>
      </c>
      <c r="B15" s="45">
        <v>92907355.753293008</v>
      </c>
      <c r="C15" s="46">
        <v>1.8596741731847555E-2</v>
      </c>
      <c r="D15" s="47">
        <v>2.0396691585875537E-3</v>
      </c>
      <c r="E15" s="48">
        <v>189114.53704726696</v>
      </c>
    </row>
    <row r="16" spans="1:5" s="54" customFormat="1" ht="18" customHeight="1" x14ac:dyDescent="0.25">
      <c r="A16" s="44">
        <v>2021</v>
      </c>
      <c r="B16" s="45">
        <v>94499151.304989576</v>
      </c>
      <c r="C16" s="46">
        <v>1.7133148810342114E-2</v>
      </c>
      <c r="D16" s="47">
        <v>2.7758279882175163E-3</v>
      </c>
      <c r="E16" s="48">
        <v>261587.26779589057</v>
      </c>
    </row>
    <row r="17" spans="1:5" s="54" customFormat="1" ht="18" customHeight="1" x14ac:dyDescent="0.25">
      <c r="A17" s="44">
        <v>2022</v>
      </c>
      <c r="B17" s="45">
        <v>96031856.979587182</v>
      </c>
      <c r="C17" s="46">
        <v>1.6219253331184902E-2</v>
      </c>
      <c r="D17" s="47">
        <v>2.7849100520229708E-3</v>
      </c>
      <c r="E17" s="48">
        <v>266697.3556702286</v>
      </c>
    </row>
    <row r="18" spans="1:5" s="54" customFormat="1" ht="18" customHeight="1" x14ac:dyDescent="0.25">
      <c r="A18" s="44">
        <v>2023</v>
      </c>
      <c r="B18" s="45">
        <v>97588363.898609921</v>
      </c>
      <c r="C18" s="46">
        <v>1.6208235141736305E-2</v>
      </c>
      <c r="D18" s="47">
        <v>3.6915253802936032E-3</v>
      </c>
      <c r="E18" s="48">
        <v>358924.94162142277</v>
      </c>
    </row>
    <row r="19" spans="1:5" s="54" customFormat="1" ht="18" customHeight="1" x14ac:dyDescent="0.25">
      <c r="A19" s="44">
        <v>2024</v>
      </c>
      <c r="B19" s="45">
        <v>99160789.269649237</v>
      </c>
      <c r="C19" s="46">
        <v>1.6112836697139477E-2</v>
      </c>
      <c r="D19" s="47">
        <v>3.9699334282177201E-3</v>
      </c>
      <c r="E19" s="48">
        <v>392105.10094241798</v>
      </c>
    </row>
    <row r="20" spans="1:5" s="54" customFormat="1" ht="18" customHeight="1" x14ac:dyDescent="0.25">
      <c r="A20" s="44">
        <v>2025</v>
      </c>
      <c r="B20" s="45">
        <v>100694005.58698362</v>
      </c>
      <c r="C20" s="46">
        <v>1.5461921275808921E-2</v>
      </c>
      <c r="D20" s="47">
        <v>3.6248158762481886E-3</v>
      </c>
      <c r="E20" s="48">
        <v>363678.96082367003</v>
      </c>
    </row>
    <row r="21" spans="1:5" s="54" customFormat="1" ht="18" customHeight="1" x14ac:dyDescent="0.25">
      <c r="A21" s="44">
        <v>2026</v>
      </c>
      <c r="B21" s="45">
        <v>102300729.33837666</v>
      </c>
      <c r="C21" s="46">
        <v>1.5956498522695872E-2</v>
      </c>
      <c r="D21" s="47">
        <v>3.8630049112020615E-3</v>
      </c>
      <c r="E21" s="48">
        <v>393667.48044335842</v>
      </c>
    </row>
    <row r="22" spans="1:5" s="54" customFormat="1" ht="18" customHeight="1" x14ac:dyDescent="0.25">
      <c r="A22" s="44">
        <v>2027</v>
      </c>
      <c r="B22" s="45">
        <v>103935024.60570171</v>
      </c>
      <c r="C22" s="46">
        <v>1.5975401914480436E-2</v>
      </c>
      <c r="D22" s="47">
        <v>3.9775979488871904E-3</v>
      </c>
      <c r="E22" s="48">
        <v>411773.86978930235</v>
      </c>
    </row>
    <row r="23" spans="1:5" s="54" customFormat="1" ht="18" customHeight="1" x14ac:dyDescent="0.25">
      <c r="A23" s="44">
        <v>2028</v>
      </c>
      <c r="B23" s="45">
        <v>105597889.21965632</v>
      </c>
      <c r="C23" s="46">
        <v>1.5999078465252836E-2</v>
      </c>
      <c r="D23" s="83" t="s">
        <v>229</v>
      </c>
      <c r="E23" s="84" t="s">
        <v>229</v>
      </c>
    </row>
    <row r="24" spans="1:5" ht="18" customHeight="1" x14ac:dyDescent="0.3">
      <c r="A24" s="25" t="s">
        <v>4</v>
      </c>
      <c r="B24" s="3"/>
      <c r="C24" s="3"/>
    </row>
    <row r="25" spans="1:5" ht="21.75" customHeight="1" x14ac:dyDescent="0.3">
      <c r="A25" s="30" t="s">
        <v>124</v>
      </c>
      <c r="B25" s="3"/>
      <c r="C25" s="3"/>
    </row>
    <row r="26" spans="1:5" ht="21.75" customHeight="1" x14ac:dyDescent="0.3">
      <c r="A26" s="30" t="s">
        <v>214</v>
      </c>
      <c r="B26" s="3"/>
      <c r="C26" s="3"/>
    </row>
    <row r="27" spans="1:5" ht="21.75" customHeight="1" x14ac:dyDescent="0.3">
      <c r="A27" s="30" t="s">
        <v>226</v>
      </c>
      <c r="B27" s="19"/>
      <c r="C27" s="19"/>
    </row>
    <row r="28" spans="1:5" ht="21.75" customHeight="1" x14ac:dyDescent="0.3">
      <c r="A28" s="79" t="s">
        <v>227</v>
      </c>
    </row>
    <row r="29" spans="1:5" ht="21.75" customHeight="1" x14ac:dyDescent="0.3">
      <c r="A29" s="79"/>
    </row>
    <row r="30" spans="1:5" ht="21.75" customHeight="1" x14ac:dyDescent="0.3">
      <c r="A30" s="215" t="str">
        <f>Headings!F41</f>
        <v>Page 41</v>
      </c>
      <c r="B30" s="216"/>
      <c r="C30" s="216"/>
      <c r="D30" s="216"/>
      <c r="E30" s="22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zoomScale="75" zoomScaleNormal="75" workbookViewId="0">
      <selection activeCell="A25" sqref="A25:E25"/>
    </sheetView>
  </sheetViews>
  <sheetFormatPr defaultColWidth="10.75" defaultRowHeight="21.75" customHeight="1" x14ac:dyDescent="0.3"/>
  <cols>
    <col min="1" max="1" width="7.75" style="109" customWidth="1"/>
    <col min="2" max="2" width="15.25" style="109" customWidth="1"/>
    <col min="3" max="3" width="15.75" style="109" customWidth="1"/>
    <col min="4" max="4" width="17.75" style="109" customWidth="1"/>
    <col min="5" max="5" width="17.75" style="110" customWidth="1"/>
    <col min="6" max="10" width="10.75" style="110"/>
    <col min="11" max="11" width="13.75" style="110" bestFit="1" customWidth="1"/>
    <col min="12" max="16384" width="10.75" style="110"/>
  </cols>
  <sheetData>
    <row r="1" spans="1:5" ht="23.25" x14ac:dyDescent="0.3">
      <c r="A1" s="222" t="s">
        <v>257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s="22" customFormat="1" ht="66" customHeight="1" x14ac:dyDescent="0.3">
      <c r="A4" s="21" t="s">
        <v>117</v>
      </c>
      <c r="B4" s="32" t="s">
        <v>191</v>
      </c>
      <c r="C4" s="33" t="s">
        <v>189</v>
      </c>
      <c r="D4" s="122" t="s">
        <v>192</v>
      </c>
      <c r="E4" s="123" t="s">
        <v>190</v>
      </c>
    </row>
    <row r="5" spans="1:5" s="54" customFormat="1" ht="18" customHeight="1" x14ac:dyDescent="0.25">
      <c r="A5" s="39">
        <v>2011</v>
      </c>
      <c r="B5" s="40"/>
      <c r="C5" s="111"/>
      <c r="D5" s="42"/>
      <c r="E5" s="52"/>
    </row>
    <row r="6" spans="1:5" s="54" customFormat="1" ht="18" customHeight="1" x14ac:dyDescent="0.25">
      <c r="A6" s="44">
        <v>2012</v>
      </c>
      <c r="B6" s="45"/>
      <c r="C6" s="112"/>
      <c r="D6" s="57"/>
      <c r="E6" s="47"/>
    </row>
    <row r="7" spans="1:5" s="54" customFormat="1" ht="18" customHeight="1" x14ac:dyDescent="0.25">
      <c r="A7" s="44">
        <v>2013</v>
      </c>
      <c r="B7" s="45"/>
      <c r="C7" s="112"/>
      <c r="D7" s="57"/>
      <c r="E7" s="47"/>
    </row>
    <row r="8" spans="1:5" s="54" customFormat="1" ht="18" customHeight="1" x14ac:dyDescent="0.25">
      <c r="A8" s="44">
        <v>2014</v>
      </c>
      <c r="B8" s="45"/>
      <c r="C8" s="112"/>
      <c r="D8" s="57"/>
      <c r="E8" s="47"/>
    </row>
    <row r="9" spans="1:5" s="54" customFormat="1" ht="18" customHeight="1" x14ac:dyDescent="0.25">
      <c r="A9" s="44">
        <v>2015</v>
      </c>
      <c r="B9" s="45"/>
      <c r="C9" s="112"/>
      <c r="D9" s="57"/>
      <c r="E9" s="47"/>
    </row>
    <row r="10" spans="1:5" s="54" customFormat="1" ht="18" customHeight="1" x14ac:dyDescent="0.25">
      <c r="A10" s="44">
        <v>2016</v>
      </c>
      <c r="B10" s="64"/>
      <c r="C10" s="165"/>
      <c r="D10" s="45"/>
      <c r="E10" s="76"/>
    </row>
    <row r="11" spans="1:5" s="54" customFormat="1" ht="18" customHeight="1" x14ac:dyDescent="0.25">
      <c r="A11" s="44">
        <v>2017</v>
      </c>
      <c r="B11" s="64"/>
      <c r="C11" s="202"/>
      <c r="D11" s="45"/>
      <c r="E11" s="76"/>
    </row>
    <row r="12" spans="1:5" s="54" customFormat="1" ht="18.75" thickBot="1" x14ac:dyDescent="0.3">
      <c r="A12" s="49">
        <v>2018</v>
      </c>
      <c r="B12" s="71"/>
      <c r="C12" s="203"/>
      <c r="D12" s="50"/>
      <c r="E12" s="75"/>
    </row>
    <row r="13" spans="1:5" s="54" customFormat="1" ht="18.75" thickTop="1" x14ac:dyDescent="0.25">
      <c r="A13" s="44">
        <v>2019</v>
      </c>
      <c r="B13" s="64">
        <v>1.8766658199218742</v>
      </c>
      <c r="C13" s="164"/>
      <c r="D13" s="45"/>
      <c r="E13" s="76"/>
    </row>
    <row r="14" spans="1:5" s="54" customFormat="1" ht="18" customHeight="1" x14ac:dyDescent="0.25">
      <c r="A14" s="44">
        <v>2020</v>
      </c>
      <c r="B14" s="64">
        <v>1.7577811196381037</v>
      </c>
      <c r="C14" s="210"/>
      <c r="D14" s="45"/>
      <c r="E14" s="76"/>
    </row>
    <row r="15" spans="1:5" s="59" customFormat="1" ht="18" customHeight="1" x14ac:dyDescent="0.25">
      <c r="A15" s="193">
        <v>2021</v>
      </c>
      <c r="B15" s="194">
        <v>1.7105499237623238</v>
      </c>
      <c r="C15" s="195"/>
      <c r="D15" s="196"/>
      <c r="E15" s="197"/>
    </row>
    <row r="16" spans="1:5" s="54" customFormat="1" ht="54" customHeight="1" x14ac:dyDescent="0.25">
      <c r="A16" s="128">
        <v>2022</v>
      </c>
      <c r="B16" s="129">
        <v>1.8010322066341813</v>
      </c>
      <c r="C16" s="132" t="s">
        <v>228</v>
      </c>
      <c r="D16" s="130">
        <v>2780667401.0649991</v>
      </c>
      <c r="E16" s="131">
        <v>0</v>
      </c>
    </row>
    <row r="17" spans="1:5" s="54" customFormat="1" ht="36" customHeight="1" x14ac:dyDescent="0.25">
      <c r="A17" s="44">
        <v>2023</v>
      </c>
      <c r="B17" s="64">
        <v>1.7724975235448208</v>
      </c>
      <c r="C17" s="210"/>
      <c r="D17" s="45"/>
      <c r="E17" s="76"/>
    </row>
    <row r="18" spans="1:5" s="54" customFormat="1" ht="18" customHeight="1" x14ac:dyDescent="0.25">
      <c r="A18" s="44">
        <v>2024</v>
      </c>
      <c r="B18" s="64">
        <v>1.7268632813487108</v>
      </c>
      <c r="C18" s="113"/>
      <c r="D18" s="45"/>
      <c r="E18" s="76"/>
    </row>
    <row r="19" spans="1:5" ht="36" customHeight="1" x14ac:dyDescent="0.3">
      <c r="A19" s="128">
        <v>2025</v>
      </c>
      <c r="B19" s="129">
        <v>1.85529254894981</v>
      </c>
      <c r="C19" s="132" t="s">
        <v>220</v>
      </c>
      <c r="D19" s="130">
        <v>6113485934.9405689</v>
      </c>
      <c r="E19" s="131">
        <v>0</v>
      </c>
    </row>
    <row r="20" spans="1:5" ht="21.75" customHeight="1" x14ac:dyDescent="0.3">
      <c r="A20" s="44">
        <v>2026</v>
      </c>
      <c r="B20" s="64">
        <v>1.8002308729975125</v>
      </c>
      <c r="C20" s="113"/>
      <c r="D20" s="45"/>
      <c r="E20" s="114"/>
    </row>
    <row r="21" spans="1:5" ht="21.75" customHeight="1" x14ac:dyDescent="0.3">
      <c r="A21" s="44">
        <v>2027</v>
      </c>
      <c r="B21" s="64">
        <v>1.7551984598108039</v>
      </c>
      <c r="C21" s="113"/>
      <c r="D21" s="45"/>
      <c r="E21" s="114"/>
    </row>
    <row r="22" spans="1:5" ht="21.75" customHeight="1" x14ac:dyDescent="0.3">
      <c r="A22" s="44">
        <v>2028</v>
      </c>
      <c r="B22" s="64">
        <v>1.7132419399177718</v>
      </c>
      <c r="C22" s="113"/>
      <c r="D22" s="45"/>
      <c r="E22" s="114"/>
    </row>
    <row r="23" spans="1:5" ht="21.75" customHeight="1" x14ac:dyDescent="0.3">
      <c r="A23" s="97"/>
    </row>
    <row r="24" spans="1:5" ht="21.75" customHeight="1" x14ac:dyDescent="0.3">
      <c r="A24" s="110"/>
      <c r="B24" s="110"/>
      <c r="C24" s="110"/>
      <c r="D24" s="110"/>
    </row>
    <row r="25" spans="1:5" ht="21.75" customHeight="1" x14ac:dyDescent="0.3">
      <c r="A25" s="215" t="str">
        <f>Headings!F42</f>
        <v>Page 42</v>
      </c>
      <c r="B25" s="223"/>
      <c r="C25" s="223"/>
      <c r="D25" s="223"/>
      <c r="E25" s="223"/>
    </row>
    <row r="27" spans="1:5" ht="21.75" customHeight="1" x14ac:dyDescent="0.3">
      <c r="B27" s="7"/>
      <c r="C27" s="7"/>
    </row>
    <row r="29" spans="1:5" ht="21.75" customHeight="1" x14ac:dyDescent="0.3">
      <c r="A29" s="6"/>
      <c r="B29" s="6"/>
      <c r="C29" s="6"/>
    </row>
    <row r="30" spans="1:5" ht="21.75" customHeight="1" x14ac:dyDescent="0.3">
      <c r="A30" s="6"/>
      <c r="B30" s="6"/>
      <c r="C30" s="6"/>
    </row>
    <row r="31" spans="1:5" ht="21.75" customHeight="1" x14ac:dyDescent="0.3">
      <c r="A31" s="6"/>
      <c r="B31" s="6"/>
      <c r="C31" s="6"/>
    </row>
    <row r="32" spans="1:5" ht="21.75" customHeight="1" x14ac:dyDescent="0.3">
      <c r="A32" s="6"/>
      <c r="B32" s="6"/>
      <c r="C32" s="6"/>
    </row>
  </sheetData>
  <mergeCells count="3">
    <mergeCell ref="A1:E1"/>
    <mergeCell ref="A2:E2"/>
    <mergeCell ref="A25:E25"/>
  </mergeCells>
  <pageMargins left="0.75" right="0.75" top="1" bottom="1" header="0.5" footer="0.5"/>
  <pageSetup scale="98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Headings!E43</f>
        <v>March 2019 Flood District Property Tax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s="22" customFormat="1" ht="66" customHeight="1" x14ac:dyDescent="0.3">
      <c r="A4" s="21" t="s">
        <v>117</v>
      </c>
      <c r="B4" s="32" t="s">
        <v>89</v>
      </c>
      <c r="C4" s="32" t="s">
        <v>34</v>
      </c>
      <c r="D4" s="21" t="str">
        <f>Headings!E50</f>
        <v>% Change from August 2018 Forecast</v>
      </c>
      <c r="E4" s="33" t="str">
        <f>Headings!F50</f>
        <v>$ Change from August 2018 Forecast</v>
      </c>
    </row>
    <row r="5" spans="1:5" s="54" customFormat="1" ht="18" customHeight="1" x14ac:dyDescent="0.25">
      <c r="A5" s="39">
        <v>2009</v>
      </c>
      <c r="B5" s="40" t="s">
        <v>87</v>
      </c>
      <c r="C5" s="41" t="s">
        <v>87</v>
      </c>
      <c r="D5" s="52" t="s">
        <v>87</v>
      </c>
      <c r="E5" s="43" t="s">
        <v>87</v>
      </c>
    </row>
    <row r="6" spans="1:5" s="54" customFormat="1" ht="18" customHeight="1" x14ac:dyDescent="0.25">
      <c r="A6" s="44">
        <v>2010</v>
      </c>
      <c r="B6" s="45" t="s">
        <v>87</v>
      </c>
      <c r="C6" s="46" t="s">
        <v>87</v>
      </c>
      <c r="D6" s="47" t="s">
        <v>87</v>
      </c>
      <c r="E6" s="48" t="s">
        <v>87</v>
      </c>
    </row>
    <row r="7" spans="1:5" s="54" customFormat="1" ht="18" customHeight="1" x14ac:dyDescent="0.25">
      <c r="A7" s="44">
        <v>2011</v>
      </c>
      <c r="B7" s="45">
        <v>36070313</v>
      </c>
      <c r="C7" s="46" t="s">
        <v>87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36896149</v>
      </c>
      <c r="C8" s="46">
        <v>2.2895171439183182E-2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41346031</v>
      </c>
      <c r="C9" s="47">
        <v>0.12060559490910561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52104009</v>
      </c>
      <c r="C10" s="47">
        <v>0.26019372935699692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53571768</v>
      </c>
      <c r="C11" s="47">
        <v>2.8169790159525032E-2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55124711</v>
      </c>
      <c r="C12" s="47">
        <v>2.8988085664822583E-2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55124711</v>
      </c>
      <c r="C13" s="47">
        <v>0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57037253</v>
      </c>
      <c r="C14" s="47">
        <v>3.4694821347907023E-2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58404026</v>
      </c>
      <c r="C15" s="56">
        <v>2.3962812514831233E-2</v>
      </c>
      <c r="D15" s="56">
        <v>-5.9036322828021071E-3</v>
      </c>
      <c r="E15" s="85">
        <v>-346843.53000000119</v>
      </c>
    </row>
    <row r="16" spans="1:5" s="54" customFormat="1" ht="18" customHeight="1" thickTop="1" x14ac:dyDescent="0.25">
      <c r="A16" s="44">
        <v>2020</v>
      </c>
      <c r="B16" s="45">
        <v>60005255.25999999</v>
      </c>
      <c r="C16" s="47">
        <v>2.7416419203703413E-2</v>
      </c>
      <c r="D16" s="47">
        <v>-5.1071825890792732E-3</v>
      </c>
      <c r="E16" s="48">
        <v>-308030.96530000865</v>
      </c>
    </row>
    <row r="17" spans="1:5" s="54" customFormat="1" ht="18" customHeight="1" x14ac:dyDescent="0.25">
      <c r="A17" s="44">
        <v>2021</v>
      </c>
      <c r="B17" s="45">
        <v>61479380.812600002</v>
      </c>
      <c r="C17" s="47">
        <v>2.4566607478173186E-2</v>
      </c>
      <c r="D17" s="47">
        <v>-4.4094559021324864E-3</v>
      </c>
      <c r="E17" s="48">
        <v>-272291.2749530077</v>
      </c>
    </row>
    <row r="18" spans="1:5" s="54" customFormat="1" ht="18" customHeight="1" x14ac:dyDescent="0.25">
      <c r="A18" s="44">
        <v>2022</v>
      </c>
      <c r="B18" s="45">
        <v>62911097.620725997</v>
      </c>
      <c r="C18" s="47">
        <v>2.328775581670417E-2</v>
      </c>
      <c r="D18" s="47">
        <v>-3.9473646343004543E-3</v>
      </c>
      <c r="E18" s="48">
        <v>-249317.18770253658</v>
      </c>
    </row>
    <row r="19" spans="1:5" s="54" customFormat="1" ht="18" customHeight="1" x14ac:dyDescent="0.25">
      <c r="A19" s="44">
        <v>2023</v>
      </c>
      <c r="B19" s="45">
        <v>64318714.596933253</v>
      </c>
      <c r="C19" s="47">
        <v>2.2374700640154011E-2</v>
      </c>
      <c r="D19" s="47">
        <v>-3.6290556393884232E-3</v>
      </c>
      <c r="E19" s="48">
        <v>-234266.35957956314</v>
      </c>
    </row>
    <row r="20" spans="1:5" s="54" customFormat="1" ht="18" customHeight="1" x14ac:dyDescent="0.25">
      <c r="A20" s="44">
        <v>2024</v>
      </c>
      <c r="B20" s="45">
        <v>65729664.742902584</v>
      </c>
      <c r="C20" s="47">
        <v>2.1936852358001024E-2</v>
      </c>
      <c r="D20" s="47">
        <v>-3.5915911981428961E-3</v>
      </c>
      <c r="E20" s="48">
        <v>-236925.02317535132</v>
      </c>
    </row>
    <row r="21" spans="1:5" ht="18" customHeight="1" x14ac:dyDescent="0.3">
      <c r="A21" s="44">
        <v>2025</v>
      </c>
      <c r="B21" s="45">
        <v>67149202.390331611</v>
      </c>
      <c r="C21" s="47">
        <v>2.15966056267205E-2</v>
      </c>
      <c r="D21" s="47">
        <v>-3.747796549076976E-3</v>
      </c>
      <c r="E21" s="48">
        <v>-252608.27340710163</v>
      </c>
    </row>
    <row r="22" spans="1:5" s="156" customFormat="1" ht="18" customHeight="1" x14ac:dyDescent="0.3">
      <c r="A22" s="44">
        <v>2026</v>
      </c>
      <c r="B22" s="45">
        <v>68622442.414234921</v>
      </c>
      <c r="C22" s="47">
        <v>2.1939799304532492E-2</v>
      </c>
      <c r="D22" s="47">
        <v>-3.3672607300518909E-3</v>
      </c>
      <c r="E22" s="48">
        <v>-231850.3561411798</v>
      </c>
    </row>
    <row r="23" spans="1:5" s="192" customFormat="1" ht="18" customHeight="1" x14ac:dyDescent="0.3">
      <c r="A23" s="44">
        <v>2027</v>
      </c>
      <c r="B23" s="45">
        <v>70111393.838377252</v>
      </c>
      <c r="C23" s="47">
        <v>2.1697732866375885E-2</v>
      </c>
      <c r="D23" s="47">
        <v>-3.398510675835964E-3</v>
      </c>
      <c r="E23" s="48">
        <v>-239086.85970261693</v>
      </c>
    </row>
    <row r="24" spans="1:5" s="199" customFormat="1" ht="18" customHeight="1" x14ac:dyDescent="0.3">
      <c r="A24" s="44">
        <v>2028</v>
      </c>
      <c r="B24" s="45">
        <v>71616039.776761025</v>
      </c>
      <c r="C24" s="47">
        <v>2.1460790550710263E-2</v>
      </c>
      <c r="D24" s="83" t="s">
        <v>229</v>
      </c>
      <c r="E24" s="84" t="s">
        <v>229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124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15" t="str">
        <f>Headings!F43</f>
        <v>Page 43</v>
      </c>
      <c r="B30" s="216"/>
      <c r="C30" s="216"/>
      <c r="D30" s="216"/>
      <c r="E30" s="22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41" customWidth="1"/>
    <col min="2" max="2" width="20.75" style="141" customWidth="1"/>
    <col min="3" max="3" width="10.75" style="141" customWidth="1"/>
    <col min="4" max="5" width="17.75" style="142" customWidth="1"/>
    <col min="6" max="16384" width="10.75" style="142"/>
  </cols>
  <sheetData>
    <row r="1" spans="1:5" ht="23.25" x14ac:dyDescent="0.3">
      <c r="A1" s="222" t="str">
        <f>Headings!E44</f>
        <v>March 2019 Marine Levy Property Tax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s="22" customFormat="1" ht="66" customHeight="1" x14ac:dyDescent="0.3">
      <c r="A4" s="21" t="s">
        <v>117</v>
      </c>
      <c r="B4" s="32" t="s">
        <v>89</v>
      </c>
      <c r="C4" s="32" t="s">
        <v>34</v>
      </c>
      <c r="D4" s="21" t="str">
        <f>Headings!E50</f>
        <v>% Change from August 2018 Forecast</v>
      </c>
      <c r="E4" s="33" t="str">
        <f>Headings!F50</f>
        <v>$ Change from August 2018 Forecast</v>
      </c>
    </row>
    <row r="5" spans="1:5" s="54" customFormat="1" ht="18" customHeight="1" x14ac:dyDescent="0.25">
      <c r="A5" s="39">
        <v>2009</v>
      </c>
      <c r="B5" s="40" t="s">
        <v>87</v>
      </c>
      <c r="C5" s="41" t="s">
        <v>87</v>
      </c>
      <c r="D5" s="52" t="s">
        <v>87</v>
      </c>
      <c r="E5" s="43" t="s">
        <v>87</v>
      </c>
    </row>
    <row r="6" spans="1:5" s="54" customFormat="1" ht="18" customHeight="1" x14ac:dyDescent="0.25">
      <c r="A6" s="44">
        <v>2010</v>
      </c>
      <c r="B6" s="45" t="s">
        <v>87</v>
      </c>
      <c r="C6" s="46" t="s">
        <v>87</v>
      </c>
      <c r="D6" s="47" t="s">
        <v>87</v>
      </c>
      <c r="E6" s="48" t="s">
        <v>87</v>
      </c>
    </row>
    <row r="7" spans="1:5" s="54" customFormat="1" ht="18" customHeight="1" x14ac:dyDescent="0.25">
      <c r="A7" s="44">
        <v>2011</v>
      </c>
      <c r="B7" s="45">
        <v>1183252</v>
      </c>
      <c r="C7" s="46" t="s">
        <v>87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1183252</v>
      </c>
      <c r="C8" s="46">
        <v>0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1183252</v>
      </c>
      <c r="C9" s="47">
        <v>0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1183252</v>
      </c>
      <c r="C10" s="47">
        <v>0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1183252</v>
      </c>
      <c r="C11" s="47">
        <v>0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1183252</v>
      </c>
      <c r="C12" s="47">
        <v>0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5769754</v>
      </c>
      <c r="C13" s="47">
        <v>3.8761836024785925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5927796</v>
      </c>
      <c r="C14" s="47">
        <v>2.7391462443632886E-2</v>
      </c>
      <c r="D14" s="5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6117419</v>
      </c>
      <c r="C15" s="56">
        <v>3.1988786388735369E-2</v>
      </c>
      <c r="D15" s="56">
        <v>1.8858861972665952E-3</v>
      </c>
      <c r="E15" s="85">
        <v>11515.040000000037</v>
      </c>
    </row>
    <row r="16" spans="1:5" s="54" customFormat="1" ht="18" customHeight="1" thickTop="1" x14ac:dyDescent="0.25">
      <c r="A16" s="44">
        <v>2020</v>
      </c>
      <c r="B16" s="45">
        <v>6284308.1900000013</v>
      </c>
      <c r="C16" s="47">
        <v>2.7280980753484618E-2</v>
      </c>
      <c r="D16" s="47">
        <v>2.5563918930642249E-3</v>
      </c>
      <c r="E16" s="48">
        <v>16024.190400001593</v>
      </c>
    </row>
    <row r="17" spans="1:5" s="54" customFormat="1" ht="18" customHeight="1" x14ac:dyDescent="0.25">
      <c r="A17" s="44">
        <v>2021</v>
      </c>
      <c r="B17" s="45">
        <v>6438692.271900001</v>
      </c>
      <c r="C17" s="47">
        <v>2.4566599414342249E-2</v>
      </c>
      <c r="D17" s="47">
        <v>3.2594530170166891E-3</v>
      </c>
      <c r="E17" s="48">
        <v>20918.432304001413</v>
      </c>
    </row>
    <row r="18" spans="1:5" s="54" customFormat="1" ht="18" customHeight="1" x14ac:dyDescent="0.25">
      <c r="A18" s="44">
        <v>2022</v>
      </c>
      <c r="B18" s="45">
        <v>6588635.1946190009</v>
      </c>
      <c r="C18" s="47">
        <v>2.3287791431404026E-2</v>
      </c>
      <c r="D18" s="47">
        <v>3.725157906031562E-3</v>
      </c>
      <c r="E18" s="48">
        <v>24452.61662704125</v>
      </c>
    </row>
    <row r="19" spans="1:5" s="54" customFormat="1" ht="18" customHeight="1" x14ac:dyDescent="0.25">
      <c r="A19" s="44">
        <v>2023</v>
      </c>
      <c r="B19" s="45">
        <v>6736053.54656519</v>
      </c>
      <c r="C19" s="47">
        <v>2.2374641726496947E-2</v>
      </c>
      <c r="D19" s="47">
        <v>4.0458347421141738E-3</v>
      </c>
      <c r="E19" s="48">
        <v>27143.142793310806</v>
      </c>
    </row>
    <row r="20" spans="1:5" s="54" customFormat="1" ht="18" customHeight="1" x14ac:dyDescent="0.25">
      <c r="A20" s="44">
        <v>2024</v>
      </c>
      <c r="B20" s="45">
        <v>6883821.082030843</v>
      </c>
      <c r="C20" s="47">
        <v>2.1936811286335622E-2</v>
      </c>
      <c r="D20" s="47">
        <v>4.0834723972122955E-3</v>
      </c>
      <c r="E20" s="48">
        <v>27995.574221245013</v>
      </c>
    </row>
    <row r="21" spans="1:5" ht="18" customHeight="1" x14ac:dyDescent="0.3">
      <c r="A21" s="44">
        <v>2025</v>
      </c>
      <c r="B21" s="45">
        <v>7032488.2928511528</v>
      </c>
      <c r="C21" s="47">
        <v>2.1596611685388289E-2</v>
      </c>
      <c r="D21" s="47">
        <v>3.9261364540048582E-3</v>
      </c>
      <c r="E21" s="48">
        <v>27502.529963458888</v>
      </c>
    </row>
    <row r="22" spans="1:5" s="156" customFormat="1" ht="18" customHeight="1" x14ac:dyDescent="0.3">
      <c r="A22" s="44">
        <v>2026</v>
      </c>
      <c r="B22" s="45">
        <v>7186780.175779664</v>
      </c>
      <c r="C22" s="47">
        <v>2.1939870569760656E-2</v>
      </c>
      <c r="D22" s="47">
        <v>4.3096438188257036E-3</v>
      </c>
      <c r="E22" s="48">
        <v>30839.555263093673</v>
      </c>
    </row>
    <row r="23" spans="1:5" s="192" customFormat="1" ht="18" customHeight="1" x14ac:dyDescent="0.3">
      <c r="A23" s="44">
        <v>2027</v>
      </c>
      <c r="B23" s="45">
        <v>7342716.9775374616</v>
      </c>
      <c r="C23" s="47">
        <v>2.1697728042847864E-2</v>
      </c>
      <c r="D23" s="47">
        <v>4.2780846533070349E-3</v>
      </c>
      <c r="E23" s="48">
        <v>31278.950815724209</v>
      </c>
    </row>
    <row r="24" spans="1:5" s="199" customFormat="1" ht="18" customHeight="1" x14ac:dyDescent="0.3">
      <c r="A24" s="44">
        <v>2028</v>
      </c>
      <c r="B24" s="45">
        <v>7500297.1473128358</v>
      </c>
      <c r="C24" s="47">
        <v>2.1460744062100856E-2</v>
      </c>
      <c r="D24" s="83" t="s">
        <v>229</v>
      </c>
      <c r="E24" s="84" t="s">
        <v>229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124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42"/>
      <c r="C28" s="142"/>
    </row>
    <row r="29" spans="1:5" ht="21.75" customHeight="1" x14ac:dyDescent="0.3">
      <c r="A29" s="3"/>
      <c r="B29" s="142"/>
      <c r="C29" s="142"/>
    </row>
    <row r="30" spans="1:5" ht="21.75" customHeight="1" x14ac:dyDescent="0.3">
      <c r="A30" s="215" t="str">
        <f>Headings!F44</f>
        <v>Page 44</v>
      </c>
      <c r="B30" s="216"/>
      <c r="C30" s="216"/>
      <c r="D30" s="216"/>
      <c r="E30" s="22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7" ht="23.25" x14ac:dyDescent="0.3">
      <c r="A1" s="222" t="str">
        <f>Headings!E45</f>
        <v>March 2019 Transit Property Tax Forecast</v>
      </c>
      <c r="B1" s="223"/>
      <c r="C1" s="223"/>
      <c r="D1" s="223"/>
      <c r="E1" s="223"/>
    </row>
    <row r="2" spans="1:7" ht="21.75" customHeight="1" x14ac:dyDescent="0.3">
      <c r="A2" s="222" t="s">
        <v>93</v>
      </c>
      <c r="B2" s="223"/>
      <c r="C2" s="223"/>
      <c r="D2" s="223"/>
      <c r="E2" s="223"/>
    </row>
    <row r="4" spans="1:7" s="22" customFormat="1" ht="66" customHeight="1" x14ac:dyDescent="0.3">
      <c r="A4" s="21" t="s">
        <v>117</v>
      </c>
      <c r="B4" s="32" t="s">
        <v>89</v>
      </c>
      <c r="C4" s="32" t="s">
        <v>34</v>
      </c>
      <c r="D4" s="21" t="str">
        <f>Headings!E50</f>
        <v>% Change from August 2018 Forecast</v>
      </c>
      <c r="E4" s="33" t="str">
        <f>Headings!F50</f>
        <v>$ Change from August 2018 Forecast</v>
      </c>
    </row>
    <row r="5" spans="1:7" s="54" customFormat="1" ht="18" customHeight="1" x14ac:dyDescent="0.25">
      <c r="A5" s="39">
        <v>2009</v>
      </c>
      <c r="B5" s="40" t="s">
        <v>87</v>
      </c>
      <c r="C5" s="41" t="s">
        <v>87</v>
      </c>
      <c r="D5" s="52" t="s">
        <v>87</v>
      </c>
      <c r="E5" s="43" t="s">
        <v>87</v>
      </c>
    </row>
    <row r="6" spans="1:7" s="54" customFormat="1" ht="18" customHeight="1" x14ac:dyDescent="0.25">
      <c r="A6" s="44">
        <v>2010</v>
      </c>
      <c r="B6" s="45">
        <v>22122922</v>
      </c>
      <c r="C6" s="46" t="s">
        <v>87</v>
      </c>
      <c r="D6" s="47">
        <v>0</v>
      </c>
      <c r="E6" s="48">
        <v>0</v>
      </c>
    </row>
    <row r="7" spans="1:7" s="54" customFormat="1" ht="18" customHeight="1" x14ac:dyDescent="0.25">
      <c r="A7" s="44">
        <v>2011</v>
      </c>
      <c r="B7" s="45">
        <v>22623470</v>
      </c>
      <c r="C7" s="46">
        <v>2.2625763450234926E-2</v>
      </c>
      <c r="D7" s="47">
        <v>0</v>
      </c>
      <c r="E7" s="48">
        <v>0</v>
      </c>
    </row>
    <row r="8" spans="1:7" s="54" customFormat="1" ht="18" customHeight="1" x14ac:dyDescent="0.25">
      <c r="A8" s="44">
        <v>2012</v>
      </c>
      <c r="B8" s="45">
        <v>23823382</v>
      </c>
      <c r="C8" s="46">
        <v>5.3038371213611324E-2</v>
      </c>
      <c r="D8" s="47">
        <v>0</v>
      </c>
      <c r="E8" s="48">
        <v>0</v>
      </c>
    </row>
    <row r="9" spans="1:7" s="54" customFormat="1" ht="18" customHeight="1" x14ac:dyDescent="0.25">
      <c r="A9" s="44">
        <v>2013</v>
      </c>
      <c r="B9" s="45">
        <v>23473405</v>
      </c>
      <c r="C9" s="47">
        <v>-1.4690483492226236E-2</v>
      </c>
      <c r="D9" s="47">
        <v>0</v>
      </c>
      <c r="E9" s="48">
        <v>0</v>
      </c>
    </row>
    <row r="10" spans="1:7" s="54" customFormat="1" ht="18" customHeight="1" x14ac:dyDescent="0.25">
      <c r="A10" s="44">
        <v>2014</v>
      </c>
      <c r="B10" s="45">
        <v>25426081.857224997</v>
      </c>
      <c r="C10" s="47">
        <v>8.3186774872456626E-2</v>
      </c>
      <c r="D10" s="47">
        <v>0</v>
      </c>
      <c r="E10" s="48">
        <v>0</v>
      </c>
      <c r="F10" s="59"/>
      <c r="G10" s="78"/>
    </row>
    <row r="11" spans="1:7" s="54" customFormat="1" ht="18" customHeight="1" x14ac:dyDescent="0.25">
      <c r="A11" s="44">
        <v>2015</v>
      </c>
      <c r="B11" s="45">
        <v>26253065</v>
      </c>
      <c r="C11" s="47">
        <v>3.2524993328455265E-2</v>
      </c>
      <c r="D11" s="47">
        <v>0</v>
      </c>
      <c r="E11" s="48">
        <v>0</v>
      </c>
    </row>
    <row r="12" spans="1:7" s="54" customFormat="1" ht="18" customHeight="1" x14ac:dyDescent="0.25">
      <c r="A12" s="44">
        <v>2016</v>
      </c>
      <c r="B12" s="45">
        <v>26951390</v>
      </c>
      <c r="C12" s="47">
        <v>2.6599751305228514E-2</v>
      </c>
      <c r="D12" s="47">
        <v>0</v>
      </c>
      <c r="E12" s="48">
        <v>0</v>
      </c>
    </row>
    <row r="13" spans="1:7" s="54" customFormat="1" ht="18" customHeight="1" x14ac:dyDescent="0.25">
      <c r="A13" s="44">
        <v>2017</v>
      </c>
      <c r="B13" s="45">
        <v>23315897</v>
      </c>
      <c r="C13" s="47">
        <v>-0.13489074218435482</v>
      </c>
      <c r="D13" s="47">
        <v>0</v>
      </c>
      <c r="E13" s="48">
        <v>0</v>
      </c>
    </row>
    <row r="14" spans="1:7" s="54" customFormat="1" ht="18" customHeight="1" x14ac:dyDescent="0.25">
      <c r="A14" s="44">
        <v>2018</v>
      </c>
      <c r="B14" s="45">
        <v>23641990</v>
      </c>
      <c r="C14" s="47">
        <v>1.3985865523423735E-2</v>
      </c>
      <c r="D14" s="47">
        <v>0</v>
      </c>
      <c r="E14" s="48">
        <v>0</v>
      </c>
    </row>
    <row r="15" spans="1:7" s="54" customFormat="1" ht="18" customHeight="1" thickBot="1" x14ac:dyDescent="0.3">
      <c r="A15" s="49">
        <v>2019</v>
      </c>
      <c r="B15" s="50">
        <v>29355710</v>
      </c>
      <c r="C15" s="56">
        <v>0.2416767793235679</v>
      </c>
      <c r="D15" s="56">
        <v>6.5409728035725756E-4</v>
      </c>
      <c r="E15" s="85">
        <v>19188.938641376793</v>
      </c>
    </row>
    <row r="16" spans="1:7" s="54" customFormat="1" ht="18" customHeight="1" thickTop="1" x14ac:dyDescent="0.25">
      <c r="A16" s="44">
        <v>2020</v>
      </c>
      <c r="B16" s="45">
        <v>30167608.549105946</v>
      </c>
      <c r="C16" s="47">
        <v>2.7657261538077016E-2</v>
      </c>
      <c r="D16" s="47">
        <v>1.491742837986143E-3</v>
      </c>
      <c r="E16" s="48">
        <v>44935.282107044011</v>
      </c>
    </row>
    <row r="17" spans="1:5" s="54" customFormat="1" ht="18" customHeight="1" x14ac:dyDescent="0.25">
      <c r="A17" s="44">
        <v>2021</v>
      </c>
      <c r="B17" s="45">
        <v>30911962.813868966</v>
      </c>
      <c r="C17" s="47">
        <v>2.4673956623090687E-2</v>
      </c>
      <c r="D17" s="47">
        <v>2.1514074486976842E-3</v>
      </c>
      <c r="E17" s="48">
        <v>66361.456519760191</v>
      </c>
    </row>
    <row r="18" spans="1:5" s="54" customFormat="1" ht="18" customHeight="1" x14ac:dyDescent="0.25">
      <c r="A18" s="44">
        <v>2022</v>
      </c>
      <c r="B18" s="45">
        <v>31633114.981110368</v>
      </c>
      <c r="C18" s="47">
        <v>2.3329226021126415E-2</v>
      </c>
      <c r="D18" s="47">
        <v>2.5308989438939111E-3</v>
      </c>
      <c r="E18" s="48">
        <v>79858.104505416006</v>
      </c>
    </row>
    <row r="19" spans="1:5" s="54" customFormat="1" ht="18" customHeight="1" x14ac:dyDescent="0.25">
      <c r="A19" s="44">
        <v>2023</v>
      </c>
      <c r="B19" s="45">
        <v>32344273.809884597</v>
      </c>
      <c r="C19" s="47">
        <v>2.2481466943704342E-2</v>
      </c>
      <c r="D19" s="47">
        <v>2.8658887714654302E-3</v>
      </c>
      <c r="E19" s="48">
        <v>92430.196470741183</v>
      </c>
    </row>
    <row r="20" spans="1:5" s="54" customFormat="1" ht="18" customHeight="1" x14ac:dyDescent="0.25">
      <c r="A20" s="44">
        <v>2024</v>
      </c>
      <c r="B20" s="45">
        <v>33056934.787863553</v>
      </c>
      <c r="C20" s="47">
        <v>2.2033605767991071E-2</v>
      </c>
      <c r="D20" s="47">
        <v>2.8978371817371951E-3</v>
      </c>
      <c r="E20" s="48">
        <v>95516.822542686015</v>
      </c>
    </row>
    <row r="21" spans="1:5" ht="18" customHeight="1" x14ac:dyDescent="0.3">
      <c r="A21" s="44">
        <v>2025</v>
      </c>
      <c r="B21" s="45">
        <v>33774553.710367858</v>
      </c>
      <c r="C21" s="47">
        <v>2.1708574225332233E-2</v>
      </c>
      <c r="D21" s="47">
        <v>2.7306032805829439E-3</v>
      </c>
      <c r="E21" s="48">
        <v>91973.763301953673</v>
      </c>
    </row>
    <row r="22" spans="1:5" s="156" customFormat="1" ht="18" customHeight="1" x14ac:dyDescent="0.3">
      <c r="A22" s="44">
        <v>2026</v>
      </c>
      <c r="B22" s="45">
        <v>34519293.933978997</v>
      </c>
      <c r="C22" s="47">
        <v>2.2050334994730747E-2</v>
      </c>
      <c r="D22" s="47">
        <v>3.1304160822978044E-3</v>
      </c>
      <c r="E22" s="48">
        <v>107722.5365197435</v>
      </c>
    </row>
    <row r="23" spans="1:5" s="192" customFormat="1" ht="18" customHeight="1" x14ac:dyDescent="0.3">
      <c r="A23" s="44">
        <v>2027</v>
      </c>
      <c r="B23" s="45">
        <v>35271890.71995572</v>
      </c>
      <c r="C23" s="47">
        <v>2.1802206830073834E-2</v>
      </c>
      <c r="D23" s="47">
        <v>3.101635462812169E-3</v>
      </c>
      <c r="E23" s="48">
        <v>109062.27567555755</v>
      </c>
    </row>
    <row r="24" spans="1:5" s="199" customFormat="1" ht="18" customHeight="1" x14ac:dyDescent="0.3">
      <c r="A24" s="44">
        <v>2028</v>
      </c>
      <c r="B24" s="45">
        <v>36032570.895592697</v>
      </c>
      <c r="C24" s="47">
        <v>2.1566186561317702E-2</v>
      </c>
      <c r="D24" s="83" t="s">
        <v>229</v>
      </c>
      <c r="E24" s="84" t="s">
        <v>229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124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15" t="str">
        <f>Headings!F45</f>
        <v>Page 45</v>
      </c>
      <c r="B30" s="216"/>
      <c r="C30" s="216"/>
      <c r="D30" s="216"/>
      <c r="E30" s="22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+Headings!E46</f>
        <v>March 2019 UTGO Bond Property Tax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s="22" customFormat="1" ht="66" customHeight="1" x14ac:dyDescent="0.3">
      <c r="A4" s="21" t="s">
        <v>117</v>
      </c>
      <c r="B4" s="32" t="s">
        <v>89</v>
      </c>
      <c r="C4" s="32" t="s">
        <v>34</v>
      </c>
      <c r="D4" s="21" t="str">
        <f>Headings!E50</f>
        <v>% Change from August 2018 Forecast</v>
      </c>
      <c r="E4" s="33" t="str">
        <f>Headings!F50</f>
        <v>$ Change from August 2018 Forecast</v>
      </c>
    </row>
    <row r="5" spans="1:5" s="54" customFormat="1" ht="18" customHeight="1" x14ac:dyDescent="0.25">
      <c r="A5" s="39">
        <v>2009</v>
      </c>
      <c r="B5" s="40">
        <v>39300000</v>
      </c>
      <c r="C5" s="86" t="s">
        <v>87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25050000</v>
      </c>
      <c r="C6" s="57">
        <v>-0.36259541984732824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23500000</v>
      </c>
      <c r="C7" s="57">
        <v>-6.187624750498999E-2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22460000</v>
      </c>
      <c r="C8" s="57">
        <v>-4.4255319148936212E-2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21040000</v>
      </c>
      <c r="C9" s="57">
        <v>-6.3223508459483546E-2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19630000</v>
      </c>
      <c r="C10" s="57">
        <v>-6.7015209125475317E-2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11620000</v>
      </c>
      <c r="C11" s="57">
        <v>-0.40804890473764643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16820000</v>
      </c>
      <c r="C12" s="57">
        <v>0.44750430292598975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16880000</v>
      </c>
      <c r="C13" s="57">
        <v>3.5671819262781401E-3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17300000</v>
      </c>
      <c r="C14" s="57">
        <v>2.4881516587677677E-2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17910000</v>
      </c>
      <c r="C15" s="58">
        <v>3.5260115606936315E-2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13620000</v>
      </c>
      <c r="C16" s="57">
        <v>-0.23953098827470687</v>
      </c>
      <c r="D16" s="47">
        <v>0</v>
      </c>
      <c r="E16" s="48">
        <v>0</v>
      </c>
    </row>
    <row r="17" spans="1:5" s="54" customFormat="1" ht="18" customHeight="1" x14ac:dyDescent="0.25">
      <c r="A17" s="44">
        <v>2021</v>
      </c>
      <c r="B17" s="45">
        <v>13950000</v>
      </c>
      <c r="C17" s="57">
        <v>2.4229074889867919E-2</v>
      </c>
      <c r="D17" s="47">
        <v>0</v>
      </c>
      <c r="E17" s="48">
        <v>0</v>
      </c>
    </row>
    <row r="18" spans="1:5" s="54" customFormat="1" ht="18" customHeight="1" x14ac:dyDescent="0.25">
      <c r="A18" s="44">
        <v>2022</v>
      </c>
      <c r="B18" s="45">
        <v>14270000</v>
      </c>
      <c r="C18" s="57">
        <v>2.2939068100358506E-2</v>
      </c>
      <c r="D18" s="47">
        <v>0</v>
      </c>
      <c r="E18" s="48">
        <v>0</v>
      </c>
    </row>
    <row r="19" spans="1:5" s="54" customFormat="1" ht="18" customHeight="1" x14ac:dyDescent="0.25">
      <c r="A19" s="44">
        <v>2023</v>
      </c>
      <c r="B19" s="45">
        <v>14610000</v>
      </c>
      <c r="C19" s="57">
        <v>2.3826208829712758E-2</v>
      </c>
      <c r="D19" s="47">
        <v>0</v>
      </c>
      <c r="E19" s="48">
        <v>0</v>
      </c>
    </row>
    <row r="20" spans="1:5" s="54" customFormat="1" ht="18" customHeight="1" x14ac:dyDescent="0.25">
      <c r="A20" s="44">
        <v>2024</v>
      </c>
      <c r="B20" s="95" t="s">
        <v>87</v>
      </c>
      <c r="C20" s="96" t="s">
        <v>87</v>
      </c>
      <c r="D20" s="83" t="s">
        <v>87</v>
      </c>
      <c r="E20" s="84" t="s">
        <v>87</v>
      </c>
    </row>
    <row r="21" spans="1:5" ht="18" customHeight="1" x14ac:dyDescent="0.3">
      <c r="A21" s="44">
        <v>2025</v>
      </c>
      <c r="B21" s="95" t="s">
        <v>87</v>
      </c>
      <c r="C21" s="96" t="s">
        <v>87</v>
      </c>
      <c r="D21" s="83" t="s">
        <v>87</v>
      </c>
      <c r="E21" s="84" t="s">
        <v>87</v>
      </c>
    </row>
    <row r="22" spans="1:5" s="156" customFormat="1" ht="18" customHeight="1" x14ac:dyDescent="0.3">
      <c r="A22" s="44">
        <v>2026</v>
      </c>
      <c r="B22" s="95" t="s">
        <v>87</v>
      </c>
      <c r="C22" s="96" t="s">
        <v>87</v>
      </c>
      <c r="D22" s="83" t="s">
        <v>87</v>
      </c>
      <c r="E22" s="84" t="s">
        <v>87</v>
      </c>
    </row>
    <row r="23" spans="1:5" s="192" customFormat="1" ht="18" customHeight="1" x14ac:dyDescent="0.3">
      <c r="A23" s="44">
        <v>2027</v>
      </c>
      <c r="B23" s="95" t="s">
        <v>87</v>
      </c>
      <c r="C23" s="96" t="s">
        <v>87</v>
      </c>
      <c r="D23" s="83" t="s">
        <v>87</v>
      </c>
      <c r="E23" s="84" t="s">
        <v>87</v>
      </c>
    </row>
    <row r="24" spans="1:5" s="199" customFormat="1" ht="18" customHeight="1" x14ac:dyDescent="0.3">
      <c r="A24" s="44">
        <v>2028</v>
      </c>
      <c r="B24" s="95" t="s">
        <v>87</v>
      </c>
      <c r="C24" s="96" t="s">
        <v>87</v>
      </c>
      <c r="D24" s="83" t="s">
        <v>87</v>
      </c>
      <c r="E24" s="84" t="s">
        <v>87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135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15" t="str">
        <f>+Headings!F46</f>
        <v>Page 46</v>
      </c>
      <c r="B30" s="216"/>
      <c r="C30" s="216"/>
      <c r="D30" s="216"/>
      <c r="E30" s="223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05" customWidth="1"/>
    <col min="2" max="2" width="22.75" style="205" customWidth="1"/>
    <col min="3" max="3" width="15.25" style="205" customWidth="1"/>
    <col min="4" max="4" width="20.625" style="206" customWidth="1"/>
    <col min="5" max="16384" width="10.75" style="206"/>
  </cols>
  <sheetData>
    <row r="1" spans="1:4" ht="23.25" x14ac:dyDescent="0.3">
      <c r="A1" s="222" t="str">
        <f>Headings!E47</f>
        <v>March 2019 King County Inflation + Population Index Forecast</v>
      </c>
      <c r="B1" s="224"/>
      <c r="C1" s="224"/>
      <c r="D1" s="224"/>
    </row>
    <row r="2" spans="1:4" ht="21.75" customHeight="1" x14ac:dyDescent="0.3">
      <c r="A2" s="222" t="s">
        <v>93</v>
      </c>
      <c r="B2" s="223"/>
      <c r="C2" s="223"/>
      <c r="D2" s="223"/>
    </row>
    <row r="4" spans="1:4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</row>
    <row r="5" spans="1:4" s="54" customFormat="1" ht="18" customHeight="1" x14ac:dyDescent="0.25">
      <c r="A5" s="39">
        <v>2009</v>
      </c>
      <c r="B5" s="86" t="s">
        <v>87</v>
      </c>
      <c r="C5" s="82" t="s">
        <v>87</v>
      </c>
      <c r="D5" s="92" t="s">
        <v>87</v>
      </c>
    </row>
    <row r="6" spans="1:4" s="54" customFormat="1" ht="18" customHeight="1" x14ac:dyDescent="0.25">
      <c r="A6" s="44">
        <v>2010</v>
      </c>
      <c r="B6" s="96" t="s">
        <v>87</v>
      </c>
      <c r="C6" s="133" t="s">
        <v>87</v>
      </c>
      <c r="D6" s="83" t="s">
        <v>87</v>
      </c>
    </row>
    <row r="7" spans="1:4" s="54" customFormat="1" ht="18" customHeight="1" x14ac:dyDescent="0.25">
      <c r="A7" s="44">
        <v>2011</v>
      </c>
      <c r="B7" s="96" t="s">
        <v>87</v>
      </c>
      <c r="C7" s="212" t="s">
        <v>87</v>
      </c>
      <c r="D7" s="83" t="s">
        <v>87</v>
      </c>
    </row>
    <row r="8" spans="1:4" s="54" customFormat="1" ht="18" customHeight="1" x14ac:dyDescent="0.25">
      <c r="A8" s="44">
        <v>2012</v>
      </c>
      <c r="B8" s="96" t="s">
        <v>87</v>
      </c>
      <c r="C8" s="133" t="s">
        <v>87</v>
      </c>
      <c r="D8" s="83" t="s">
        <v>87</v>
      </c>
    </row>
    <row r="9" spans="1:4" s="54" customFormat="1" ht="18" customHeight="1" x14ac:dyDescent="0.25">
      <c r="A9" s="44">
        <v>2013</v>
      </c>
      <c r="B9" s="96" t="s">
        <v>87</v>
      </c>
      <c r="C9" s="133" t="s">
        <v>87</v>
      </c>
      <c r="D9" s="83" t="s">
        <v>87</v>
      </c>
    </row>
    <row r="10" spans="1:4" s="54" customFormat="1" ht="18" customHeight="1" x14ac:dyDescent="0.25">
      <c r="A10" s="44">
        <v>2014</v>
      </c>
      <c r="B10" s="96" t="s">
        <v>87</v>
      </c>
      <c r="C10" s="133" t="s">
        <v>87</v>
      </c>
      <c r="D10" s="83" t="s">
        <v>87</v>
      </c>
    </row>
    <row r="11" spans="1:4" s="54" customFormat="1" ht="18" customHeight="1" x14ac:dyDescent="0.25">
      <c r="A11" s="44">
        <v>2015</v>
      </c>
      <c r="B11" s="57">
        <v>1.040051614861903</v>
      </c>
      <c r="C11" s="133" t="s">
        <v>87</v>
      </c>
      <c r="D11" s="83" t="s">
        <v>87</v>
      </c>
    </row>
    <row r="12" spans="1:4" s="54" customFormat="1" ht="18" customHeight="1" x14ac:dyDescent="0.25">
      <c r="A12" s="44">
        <v>2016</v>
      </c>
      <c r="B12" s="57">
        <v>1.030173353066604</v>
      </c>
      <c r="C12" s="46">
        <v>-9.8782617952990481E-3</v>
      </c>
      <c r="D12" s="83" t="s">
        <v>229</v>
      </c>
    </row>
    <row r="13" spans="1:4" s="54" customFormat="1" ht="18" customHeight="1" x14ac:dyDescent="0.25">
      <c r="A13" s="44">
        <v>2017</v>
      </c>
      <c r="B13" s="57">
        <v>1.0457380240985195</v>
      </c>
      <c r="C13" s="46">
        <v>1.55646710319155E-2</v>
      </c>
      <c r="D13" s="83" t="s">
        <v>229</v>
      </c>
    </row>
    <row r="14" spans="1:4" s="54" customFormat="1" ht="18" customHeight="1" x14ac:dyDescent="0.25">
      <c r="A14" s="44">
        <v>2018</v>
      </c>
      <c r="B14" s="57">
        <v>1.0520428163051867</v>
      </c>
      <c r="C14" s="46">
        <v>6.3047922066672424E-3</v>
      </c>
      <c r="D14" s="83" t="s">
        <v>229</v>
      </c>
    </row>
    <row r="15" spans="1:4" s="54" customFormat="1" ht="18" customHeight="1" thickBot="1" x14ac:dyDescent="0.3">
      <c r="A15" s="49">
        <v>2019</v>
      </c>
      <c r="B15" s="58">
        <v>1.0519233496610036</v>
      </c>
      <c r="C15" s="51">
        <v>-1.1946664418305275E-4</v>
      </c>
      <c r="D15" s="94" t="s">
        <v>229</v>
      </c>
    </row>
    <row r="16" spans="1:4" s="54" customFormat="1" ht="18" customHeight="1" thickTop="1" x14ac:dyDescent="0.25">
      <c r="A16" s="44">
        <v>2020</v>
      </c>
      <c r="B16" s="57">
        <v>1.0391798064886912</v>
      </c>
      <c r="C16" s="46">
        <v>-1.274354317231241E-2</v>
      </c>
      <c r="D16" s="83" t="s">
        <v>229</v>
      </c>
    </row>
    <row r="17" spans="1:4" s="54" customFormat="1" ht="18" customHeight="1" x14ac:dyDescent="0.25">
      <c r="A17" s="44">
        <v>2021</v>
      </c>
      <c r="B17" s="57">
        <v>1.0354531493465127</v>
      </c>
      <c r="C17" s="46">
        <v>-3.7266571421785688E-3</v>
      </c>
      <c r="D17" s="83" t="s">
        <v>229</v>
      </c>
    </row>
    <row r="18" spans="1:4" s="54" customFormat="1" ht="18" customHeight="1" x14ac:dyDescent="0.25">
      <c r="A18" s="44">
        <v>2022</v>
      </c>
      <c r="B18" s="57">
        <v>1.0323802841901117</v>
      </c>
      <c r="C18" s="46">
        <v>-3.0728651564009279E-3</v>
      </c>
      <c r="D18" s="83" t="s">
        <v>229</v>
      </c>
    </row>
    <row r="19" spans="1:4" s="54" customFormat="1" ht="18" customHeight="1" x14ac:dyDescent="0.25">
      <c r="A19" s="44">
        <v>2023</v>
      </c>
      <c r="B19" s="57">
        <v>1.0326754125313908</v>
      </c>
      <c r="C19" s="46">
        <v>2.9512834127909393E-4</v>
      </c>
      <c r="D19" s="83" t="s">
        <v>229</v>
      </c>
    </row>
    <row r="20" spans="1:4" s="54" customFormat="1" ht="18" customHeight="1" x14ac:dyDescent="0.25">
      <c r="A20" s="44">
        <v>2024</v>
      </c>
      <c r="B20" s="57">
        <v>1.032227158811361</v>
      </c>
      <c r="C20" s="46">
        <v>-4.4825372002987862E-4</v>
      </c>
      <c r="D20" s="83" t="s">
        <v>229</v>
      </c>
    </row>
    <row r="21" spans="1:4" ht="18" customHeight="1" x14ac:dyDescent="0.3">
      <c r="A21" s="44">
        <v>2025</v>
      </c>
      <c r="B21" s="57">
        <v>1.0344367917728383</v>
      </c>
      <c r="C21" s="46">
        <v>2.2096329614773591E-3</v>
      </c>
      <c r="D21" s="83" t="s">
        <v>229</v>
      </c>
    </row>
    <row r="22" spans="1:4" ht="18" customHeight="1" x14ac:dyDescent="0.3">
      <c r="A22" s="44">
        <v>2026</v>
      </c>
      <c r="B22" s="57">
        <v>1.0338844467908639</v>
      </c>
      <c r="C22" s="46">
        <v>-5.5234498197442861E-4</v>
      </c>
      <c r="D22" s="83" t="s">
        <v>229</v>
      </c>
    </row>
    <row r="23" spans="1:4" ht="18" customHeight="1" x14ac:dyDescent="0.3">
      <c r="A23" s="44">
        <v>2027</v>
      </c>
      <c r="B23" s="57">
        <v>1.0337228478160232</v>
      </c>
      <c r="C23" s="46">
        <v>-1.6159897484069319E-4</v>
      </c>
      <c r="D23" s="83" t="s">
        <v>229</v>
      </c>
    </row>
    <row r="24" spans="1:4" ht="18" customHeight="1" x14ac:dyDescent="0.3">
      <c r="A24" s="44">
        <v>2028</v>
      </c>
      <c r="B24" s="57">
        <v>1.0338138928678557</v>
      </c>
      <c r="C24" s="46">
        <v>9.1045051832550072E-5</v>
      </c>
      <c r="D24" s="83" t="s">
        <v>229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268</v>
      </c>
      <c r="B26" s="3"/>
      <c r="C26" s="3"/>
    </row>
    <row r="27" spans="1:4" ht="21.75" customHeight="1" x14ac:dyDescent="0.3">
      <c r="A27" s="79" t="s">
        <v>269</v>
      </c>
      <c r="B27" s="3"/>
      <c r="C27" s="3"/>
    </row>
    <row r="28" spans="1:4" ht="21.75" customHeight="1" x14ac:dyDescent="0.3">
      <c r="A28" s="79" t="s">
        <v>273</v>
      </c>
      <c r="B28" s="3"/>
      <c r="C28" s="3"/>
    </row>
    <row r="29" spans="1:4" ht="21.75" customHeight="1" x14ac:dyDescent="0.3">
      <c r="A29" s="3"/>
      <c r="B29" s="206"/>
      <c r="C29" s="206"/>
    </row>
    <row r="30" spans="1:4" ht="21.75" customHeight="1" x14ac:dyDescent="0.3">
      <c r="A30" s="215" t="str">
        <f>Headings!H47</f>
        <v>Page 47</v>
      </c>
      <c r="B30" s="216"/>
      <c r="C30" s="216"/>
      <c r="D30" s="216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zoomScale="75" zoomScaleNormal="75" workbookViewId="0">
      <selection activeCell="A30" sqref="A30:C30"/>
    </sheetView>
  </sheetViews>
  <sheetFormatPr defaultColWidth="10.75" defaultRowHeight="21.75" customHeight="1" x14ac:dyDescent="0.3"/>
  <cols>
    <col min="1" max="1" width="29.125" style="173" customWidth="1"/>
    <col min="2" max="3" width="22.5" style="173" customWidth="1"/>
    <col min="4" max="16384" width="10.75" style="174"/>
  </cols>
  <sheetData>
    <row r="1" spans="1:4" ht="21.75" customHeight="1" x14ac:dyDescent="0.3">
      <c r="A1" s="232"/>
      <c r="B1" s="232"/>
      <c r="C1" s="232"/>
    </row>
    <row r="2" spans="1:4" ht="22.5" customHeight="1" x14ac:dyDescent="0.3">
      <c r="A2" s="232" t="s">
        <v>230</v>
      </c>
      <c r="B2" s="232"/>
      <c r="C2" s="232"/>
    </row>
    <row r="4" spans="1:4" s="22" customFormat="1" ht="21.75" customHeight="1" x14ac:dyDescent="0.3">
      <c r="A4" s="188" t="s">
        <v>29</v>
      </c>
      <c r="B4" s="189" t="s">
        <v>90</v>
      </c>
      <c r="C4" s="190" t="s">
        <v>263</v>
      </c>
      <c r="D4" s="175"/>
    </row>
    <row r="5" spans="1:4" s="54" customFormat="1" ht="18" customHeight="1" x14ac:dyDescent="0.25">
      <c r="A5" s="183" t="s">
        <v>26</v>
      </c>
      <c r="B5" s="184">
        <v>43100</v>
      </c>
      <c r="C5" s="185">
        <v>177</v>
      </c>
      <c r="D5" s="59"/>
    </row>
    <row r="6" spans="1:4" s="54" customFormat="1" ht="18" customHeight="1" x14ac:dyDescent="0.25">
      <c r="A6" s="180" t="s">
        <v>27</v>
      </c>
      <c r="B6" s="181">
        <v>43100</v>
      </c>
      <c r="C6" s="182">
        <v>19252.387378009073</v>
      </c>
      <c r="D6" s="59"/>
    </row>
    <row r="7" spans="1:4" s="54" customFormat="1" ht="18" customHeight="1" x14ac:dyDescent="0.25">
      <c r="A7" s="180" t="s">
        <v>133</v>
      </c>
      <c r="B7" s="181">
        <v>44196</v>
      </c>
      <c r="C7" s="182">
        <v>17113.910172413714</v>
      </c>
      <c r="D7" s="59"/>
    </row>
    <row r="8" spans="1:4" s="54" customFormat="1" ht="18" customHeight="1" x14ac:dyDescent="0.25">
      <c r="A8" s="180" t="s">
        <v>194</v>
      </c>
      <c r="B8" s="181">
        <v>44196</v>
      </c>
      <c r="C8" s="182">
        <v>22783.007151919293</v>
      </c>
      <c r="D8" s="59"/>
    </row>
    <row r="9" spans="1:4" s="54" customFormat="1" ht="18" customHeight="1" x14ac:dyDescent="0.25">
      <c r="A9" s="44"/>
      <c r="B9" s="112"/>
      <c r="C9" s="46"/>
      <c r="D9" s="59"/>
    </row>
    <row r="10" spans="1:4" s="54" customFormat="1" ht="21.75" customHeight="1" x14ac:dyDescent="0.25">
      <c r="A10" s="187" t="s">
        <v>110</v>
      </c>
      <c r="B10" s="112"/>
      <c r="C10" s="46"/>
      <c r="D10" s="59"/>
    </row>
    <row r="11" spans="1:4" s="54" customFormat="1" ht="18" customHeight="1" x14ac:dyDescent="0.25">
      <c r="A11" s="179" t="s">
        <v>69</v>
      </c>
      <c r="B11" s="112"/>
      <c r="C11" s="46"/>
      <c r="D11" s="59"/>
    </row>
    <row r="12" spans="1:4" s="54" customFormat="1" ht="18" customHeight="1" x14ac:dyDescent="0.25">
      <c r="A12" s="179" t="s">
        <v>221</v>
      </c>
      <c r="B12" s="112"/>
      <c r="C12" s="46"/>
      <c r="D12" s="59"/>
    </row>
    <row r="13" spans="1:4" s="54" customFormat="1" ht="18" customHeight="1" x14ac:dyDescent="0.25">
      <c r="A13" s="44"/>
      <c r="B13" s="112"/>
      <c r="C13" s="46"/>
      <c r="D13" s="59"/>
    </row>
    <row r="14" spans="1:4" s="54" customFormat="1" ht="21.75" customHeight="1" x14ac:dyDescent="0.25">
      <c r="A14" s="187" t="s">
        <v>129</v>
      </c>
      <c r="B14" s="112"/>
      <c r="C14" s="46"/>
      <c r="D14" s="59"/>
    </row>
    <row r="15" spans="1:4" s="54" customFormat="1" ht="18" customHeight="1" x14ac:dyDescent="0.25">
      <c r="A15" s="179" t="s">
        <v>35</v>
      </c>
      <c r="B15" s="112"/>
      <c r="C15" s="46"/>
      <c r="D15" s="59"/>
    </row>
    <row r="16" spans="1:4" s="54" customFormat="1" ht="18" customHeight="1" x14ac:dyDescent="0.25">
      <c r="A16" s="179" t="s">
        <v>222</v>
      </c>
      <c r="B16" s="112"/>
      <c r="C16" s="46"/>
      <c r="D16" s="59"/>
    </row>
    <row r="17" spans="1:4" s="54" customFormat="1" ht="18" customHeight="1" x14ac:dyDescent="0.25">
      <c r="A17" s="191" t="s">
        <v>231</v>
      </c>
      <c r="B17" s="112"/>
      <c r="C17" s="46"/>
      <c r="D17" s="59"/>
    </row>
    <row r="18" spans="1:4" s="54" customFormat="1" ht="18" customHeight="1" x14ac:dyDescent="0.25">
      <c r="A18" s="191" t="s">
        <v>232</v>
      </c>
      <c r="B18" s="112"/>
      <c r="C18" s="46"/>
      <c r="D18" s="59"/>
    </row>
    <row r="19" spans="1:4" s="54" customFormat="1" ht="18" customHeight="1" x14ac:dyDescent="0.25">
      <c r="A19" s="179" t="s">
        <v>223</v>
      </c>
      <c r="B19" s="112"/>
      <c r="C19" s="46"/>
      <c r="D19" s="59"/>
    </row>
    <row r="20" spans="1:4" s="54" customFormat="1" ht="18" customHeight="1" x14ac:dyDescent="0.25">
      <c r="A20" s="44"/>
      <c r="B20" s="112"/>
      <c r="C20" s="46"/>
      <c r="D20" s="59"/>
    </row>
    <row r="21" spans="1:4" s="54" customFormat="1" ht="21.75" customHeight="1" x14ac:dyDescent="0.25">
      <c r="A21" s="187" t="s">
        <v>151</v>
      </c>
      <c r="B21" s="112"/>
      <c r="C21" s="46"/>
      <c r="D21" s="59"/>
    </row>
    <row r="22" spans="1:4" s="54" customFormat="1" ht="18" customHeight="1" x14ac:dyDescent="0.25">
      <c r="A22" s="44" t="s">
        <v>224</v>
      </c>
      <c r="B22" s="176"/>
      <c r="C22" s="133"/>
      <c r="D22" s="59"/>
    </row>
    <row r="23" spans="1:4" ht="18" customHeight="1" x14ac:dyDescent="0.3">
      <c r="A23" s="179" t="s">
        <v>153</v>
      </c>
      <c r="B23" s="176"/>
      <c r="C23" s="133"/>
      <c r="D23" s="10"/>
    </row>
    <row r="24" spans="1:4" ht="18" customHeight="1" x14ac:dyDescent="0.3">
      <c r="A24" s="44"/>
      <c r="B24" s="176"/>
      <c r="C24" s="133"/>
      <c r="D24" s="10"/>
    </row>
    <row r="25" spans="1:4" ht="21.75" customHeight="1" x14ac:dyDescent="0.3">
      <c r="A25" s="186" t="s">
        <v>76</v>
      </c>
      <c r="B25" s="177"/>
      <c r="C25" s="177"/>
      <c r="D25" s="10"/>
    </row>
    <row r="26" spans="1:4" ht="18" customHeight="1" x14ac:dyDescent="0.3">
      <c r="A26" s="178" t="s">
        <v>9</v>
      </c>
      <c r="B26" s="177"/>
      <c r="C26" s="177"/>
      <c r="D26" s="10"/>
    </row>
    <row r="27" spans="1:4" ht="18" customHeight="1" x14ac:dyDescent="0.3">
      <c r="A27" s="178" t="s">
        <v>245</v>
      </c>
      <c r="B27" s="177"/>
      <c r="C27" s="177"/>
      <c r="D27" s="10"/>
    </row>
    <row r="28" spans="1:4" ht="66" customHeight="1" x14ac:dyDescent="0.3">
      <c r="A28" s="3"/>
      <c r="B28" s="174"/>
      <c r="C28" s="174"/>
    </row>
    <row r="29" spans="1:4" ht="18" customHeight="1" x14ac:dyDescent="0.3">
      <c r="A29" s="3"/>
      <c r="B29" s="174"/>
      <c r="C29" s="174"/>
    </row>
    <row r="30" spans="1:4" ht="21.75" customHeight="1" x14ac:dyDescent="0.3">
      <c r="A30" s="215" t="str">
        <f>Headings!H48</f>
        <v>Page 48</v>
      </c>
      <c r="B30" s="215"/>
      <c r="C30" s="215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23"/>
      <c r="B38" s="6"/>
    </row>
    <row r="39" spans="1:2" ht="21.75" customHeight="1" x14ac:dyDescent="0.3">
      <c r="A39" s="6"/>
      <c r="B39" s="6"/>
    </row>
  </sheetData>
  <mergeCells count="3">
    <mergeCell ref="A1:C1"/>
    <mergeCell ref="A2:C2"/>
    <mergeCell ref="A30:C30"/>
  </mergeCells>
  <pageMargins left="0.75" right="0.75" top="1" bottom="1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37" zoomScale="75" zoomScaleNormal="75" workbookViewId="0">
      <selection activeCell="C48" sqref="C48"/>
    </sheetView>
  </sheetViews>
  <sheetFormatPr defaultColWidth="10.75" defaultRowHeight="20.25" x14ac:dyDescent="0.3"/>
  <cols>
    <col min="1" max="2" width="10.75" style="12"/>
    <col min="3" max="3" width="34.75" style="12" bestFit="1" customWidth="1"/>
    <col min="4" max="4" width="10.75" style="12"/>
    <col min="5" max="5" width="57.25" style="12" bestFit="1" customWidth="1"/>
    <col min="6" max="6" width="10.75" style="12"/>
    <col min="7" max="7" width="30.625" style="12" bestFit="1" customWidth="1"/>
    <col min="8" max="8" width="9.5" style="12" bestFit="1" customWidth="1"/>
    <col min="9" max="16384" width="10.75" style="12"/>
  </cols>
  <sheetData>
    <row r="1" spans="1:8" x14ac:dyDescent="0.3">
      <c r="A1" s="12" t="s">
        <v>256</v>
      </c>
      <c r="B1" s="20" t="s">
        <v>97</v>
      </c>
      <c r="C1" s="20" t="s">
        <v>96</v>
      </c>
      <c r="D1" s="20" t="s">
        <v>98</v>
      </c>
      <c r="E1" s="20" t="s">
        <v>99</v>
      </c>
    </row>
    <row r="2" spans="1:8" x14ac:dyDescent="0.3">
      <c r="A2" s="12" t="s">
        <v>256</v>
      </c>
      <c r="B2" s="12">
        <v>2019</v>
      </c>
      <c r="C2" s="10" t="s">
        <v>68</v>
      </c>
      <c r="D2" s="12" t="s">
        <v>97</v>
      </c>
      <c r="E2" s="12" t="str">
        <f>CONCATENATE(Headings!A2," ",Headings!B2," ",Headings!C2," ",Headings!D2)</f>
        <v>March 2019 Countywide Assessed Value Forecast</v>
      </c>
      <c r="F2" s="12" t="str">
        <f>H2</f>
        <v>Page 2</v>
      </c>
      <c r="G2" s="12" t="str">
        <f>CONCATENATE(A2," ",B2," ",D2," ",H2)</f>
        <v>March 2019 Forecast Page 2</v>
      </c>
      <c r="H2" s="12" t="s">
        <v>70</v>
      </c>
    </row>
    <row r="3" spans="1:8" x14ac:dyDescent="0.3">
      <c r="A3" s="12" t="s">
        <v>256</v>
      </c>
      <c r="B3" s="12">
        <v>2019</v>
      </c>
      <c r="C3" s="10" t="s">
        <v>83</v>
      </c>
      <c r="D3" s="12" t="s">
        <v>97</v>
      </c>
      <c r="E3" s="12" t="str">
        <f>CONCATENATE(Headings!A3," ",Headings!B3," ",Headings!C3," ",Headings!D3)</f>
        <v>March 2019 Unincorporated Assessed Value Forecast</v>
      </c>
      <c r="F3" s="12" t="str">
        <f t="shared" ref="F3:F45" si="0">H3</f>
        <v>Page 3</v>
      </c>
      <c r="G3" s="12" t="str">
        <f t="shared" ref="G3:G45" si="1">CONCATENATE(A3," ",B3," ",D3," ",H3)</f>
        <v>March 2019 Forecast Page 3</v>
      </c>
      <c r="H3" s="12" t="s">
        <v>71</v>
      </c>
    </row>
    <row r="4" spans="1:8" x14ac:dyDescent="0.3">
      <c r="A4" s="12" t="s">
        <v>256</v>
      </c>
      <c r="B4" s="12">
        <v>2019</v>
      </c>
      <c r="C4" s="10" t="s">
        <v>104</v>
      </c>
      <c r="D4" s="12" t="s">
        <v>97</v>
      </c>
      <c r="E4" s="12" t="str">
        <f>CONCATENATE(Headings!A4," ",Headings!B4," ",Headings!C4," ",Headings!D4)</f>
        <v>March 2019 Countywide New Construction Forecast</v>
      </c>
      <c r="F4" s="12" t="str">
        <f t="shared" si="0"/>
        <v>Page 4</v>
      </c>
      <c r="G4" s="12" t="str">
        <f t="shared" si="1"/>
        <v>March 2019 Forecast Page 4</v>
      </c>
      <c r="H4" s="12" t="s">
        <v>72</v>
      </c>
    </row>
    <row r="5" spans="1:8" x14ac:dyDescent="0.3">
      <c r="A5" s="12" t="s">
        <v>256</v>
      </c>
      <c r="B5" s="12">
        <v>2019</v>
      </c>
      <c r="C5" s="10" t="s">
        <v>82</v>
      </c>
      <c r="D5" s="12" t="s">
        <v>97</v>
      </c>
      <c r="E5" s="12" t="str">
        <f>CONCATENATE(Headings!A5," ",Headings!B5," ",Headings!C5," ",Headings!D5)</f>
        <v>March 2019 Unincorporated New Construction Forecast</v>
      </c>
      <c r="F5" s="12" t="str">
        <f t="shared" si="0"/>
        <v>Page 5</v>
      </c>
      <c r="G5" s="12" t="str">
        <f t="shared" si="1"/>
        <v>March 2019 Forecast Page 5</v>
      </c>
      <c r="H5" s="12" t="s">
        <v>73</v>
      </c>
    </row>
    <row r="6" spans="1:8" x14ac:dyDescent="0.3">
      <c r="A6" s="12" t="s">
        <v>256</v>
      </c>
      <c r="B6" s="12">
        <v>2019</v>
      </c>
      <c r="C6" s="10" t="s">
        <v>28</v>
      </c>
      <c r="D6" s="12" t="s">
        <v>97</v>
      </c>
      <c r="E6" s="12" t="str">
        <f>CONCATENATE(Headings!A6," ",Headings!B6," ",Headings!C6," ",Headings!D6)</f>
        <v>March 2019 King County Sales and Use Taxbase Forecast</v>
      </c>
      <c r="F6" s="12" t="str">
        <f t="shared" si="0"/>
        <v>Page 6</v>
      </c>
      <c r="G6" s="12" t="str">
        <f t="shared" si="1"/>
        <v>March 2019 Forecast Page 6</v>
      </c>
      <c r="H6" s="12" t="s">
        <v>17</v>
      </c>
    </row>
    <row r="7" spans="1:8" x14ac:dyDescent="0.3">
      <c r="A7" s="12" t="s">
        <v>256</v>
      </c>
      <c r="B7" s="12">
        <v>2019</v>
      </c>
      <c r="C7" s="10" t="s">
        <v>95</v>
      </c>
      <c r="D7" s="12" t="s">
        <v>97</v>
      </c>
      <c r="E7" s="12" t="str">
        <f>CONCATENATE(Headings!A7," ",Headings!B7," ",Headings!C7," ",Headings!D7)</f>
        <v>March 2019 Local and Option Sales Tax Forecast</v>
      </c>
      <c r="F7" s="12" t="str">
        <f t="shared" si="0"/>
        <v>Page 7</v>
      </c>
      <c r="G7" s="12" t="str">
        <f t="shared" si="1"/>
        <v>March 2019 Forecast Page 7</v>
      </c>
      <c r="H7" s="12" t="s">
        <v>125</v>
      </c>
    </row>
    <row r="8" spans="1:8" x14ac:dyDescent="0.3">
      <c r="A8" s="12" t="s">
        <v>256</v>
      </c>
      <c r="B8" s="12">
        <v>2019</v>
      </c>
      <c r="C8" s="10" t="s">
        <v>51</v>
      </c>
      <c r="D8" s="12" t="s">
        <v>97</v>
      </c>
      <c r="E8" s="12" t="str">
        <f>CONCATENATE(Headings!A8," ",Headings!B8," ",Headings!C8," ",Headings!D8)</f>
        <v>March 2019 Metro Transit Sales Tax Forecast</v>
      </c>
      <c r="F8" s="12" t="str">
        <f t="shared" si="0"/>
        <v>Page 8</v>
      </c>
      <c r="G8" s="12" t="str">
        <f t="shared" si="1"/>
        <v>March 2019 Forecast Page 8</v>
      </c>
      <c r="H8" s="12" t="s">
        <v>126</v>
      </c>
    </row>
    <row r="9" spans="1:8" x14ac:dyDescent="0.3">
      <c r="A9" s="12" t="s">
        <v>256</v>
      </c>
      <c r="B9" s="12">
        <v>2019</v>
      </c>
      <c r="C9" s="10" t="s">
        <v>38</v>
      </c>
      <c r="D9" s="12" t="s">
        <v>97</v>
      </c>
      <c r="E9" s="12" t="str">
        <f>CONCATENATE(Headings!A9," ",Headings!B9," ",Headings!C9," ",Headings!D9)</f>
        <v>March 2019 Mental Health Sales Tax Forecast</v>
      </c>
      <c r="F9" s="12" t="str">
        <f t="shared" si="0"/>
        <v>Page 9</v>
      </c>
      <c r="G9" s="12" t="str">
        <f t="shared" si="1"/>
        <v>March 2019 Forecast Page 9</v>
      </c>
      <c r="H9" s="12" t="s">
        <v>127</v>
      </c>
    </row>
    <row r="10" spans="1:8" x14ac:dyDescent="0.3">
      <c r="A10" s="12" t="s">
        <v>256</v>
      </c>
      <c r="B10" s="12">
        <v>2019</v>
      </c>
      <c r="C10" s="10" t="s">
        <v>94</v>
      </c>
      <c r="D10" s="12" t="s">
        <v>97</v>
      </c>
      <c r="E10" s="12" t="str">
        <f>CONCATENATE(Headings!A10," ",Headings!B10," ",Headings!C10," ",Headings!D10)</f>
        <v>March 2019 Criminal Justice Sales Tax Forecast</v>
      </c>
      <c r="F10" s="12" t="str">
        <f t="shared" si="0"/>
        <v>Page 10</v>
      </c>
      <c r="G10" s="12" t="str">
        <f t="shared" si="1"/>
        <v>March 2019 Forecast Page 10</v>
      </c>
      <c r="H10" s="12" t="s">
        <v>91</v>
      </c>
    </row>
    <row r="11" spans="1:8" x14ac:dyDescent="0.3">
      <c r="A11" s="12" t="s">
        <v>256</v>
      </c>
      <c r="B11" s="12">
        <v>2019</v>
      </c>
      <c r="C11" s="10" t="s">
        <v>108</v>
      </c>
      <c r="D11" s="12" t="s">
        <v>97</v>
      </c>
      <c r="E11" s="12" t="str">
        <f>CONCATENATE(Headings!A11," ",Headings!B11," ",Headings!C11," ",Headings!D11)</f>
        <v>March 2019 Hotel Sales Tax Forecast</v>
      </c>
      <c r="F11" s="12" t="str">
        <f t="shared" si="0"/>
        <v>Page 11</v>
      </c>
      <c r="G11" s="12" t="str">
        <f t="shared" si="1"/>
        <v>March 2019 Forecast Page 11</v>
      </c>
      <c r="H11" s="12" t="s">
        <v>77</v>
      </c>
    </row>
    <row r="12" spans="1:8" x14ac:dyDescent="0.3">
      <c r="A12" s="12" t="s">
        <v>256</v>
      </c>
      <c r="B12" s="12">
        <v>2019</v>
      </c>
      <c r="C12" s="10" t="s">
        <v>103</v>
      </c>
      <c r="D12" s="12" t="s">
        <v>97</v>
      </c>
      <c r="E12" s="12" t="str">
        <f>CONCATENATE(Headings!A12," ",Headings!B12," ",Headings!C12," ",Headings!D12)</f>
        <v>March 2019 Rental Car Sales Tax Forecast</v>
      </c>
      <c r="F12" s="12" t="str">
        <f t="shared" si="0"/>
        <v>Page 12</v>
      </c>
      <c r="G12" s="12" t="str">
        <f t="shared" si="1"/>
        <v>March 2019 Forecast Page 12</v>
      </c>
      <c r="H12" s="12" t="s">
        <v>78</v>
      </c>
    </row>
    <row r="13" spans="1:8" x14ac:dyDescent="0.3">
      <c r="A13" s="12" t="s">
        <v>256</v>
      </c>
      <c r="B13" s="12">
        <v>2019</v>
      </c>
      <c r="C13" s="10" t="s">
        <v>115</v>
      </c>
      <c r="D13" s="12" t="s">
        <v>97</v>
      </c>
      <c r="E13" s="12" t="str">
        <f>CONCATENATE(Headings!A13," ",Headings!B13," ",Headings!C13," ",Headings!D13)</f>
        <v>March 2019 Real Estate Excise Tax (REET 1) Forecast</v>
      </c>
      <c r="F13" s="12" t="str">
        <f t="shared" si="0"/>
        <v>Page 13</v>
      </c>
      <c r="G13" s="12" t="str">
        <f t="shared" si="1"/>
        <v>March 2019 Forecast Page 13</v>
      </c>
      <c r="H13" s="12" t="s">
        <v>79</v>
      </c>
    </row>
    <row r="14" spans="1:8" x14ac:dyDescent="0.3">
      <c r="A14" s="12" t="s">
        <v>256</v>
      </c>
      <c r="B14" s="12">
        <v>2019</v>
      </c>
      <c r="C14" s="10" t="s">
        <v>114</v>
      </c>
      <c r="D14" s="12" t="s">
        <v>97</v>
      </c>
      <c r="E14" s="12" t="str">
        <f>CONCATENATE(Headings!A14," ",Headings!B14," ",Headings!C14," ",Headings!D14)</f>
        <v>March 2019 Investment Pool Nominal Rate of Return Forecast</v>
      </c>
      <c r="F14" s="12" t="str">
        <f t="shared" si="0"/>
        <v>Page 14</v>
      </c>
      <c r="G14" s="12" t="str">
        <f t="shared" si="1"/>
        <v>March 2019 Forecast Page 14</v>
      </c>
      <c r="H14" s="12" t="s">
        <v>80</v>
      </c>
    </row>
    <row r="15" spans="1:8" x14ac:dyDescent="0.3">
      <c r="A15" s="12" t="s">
        <v>256</v>
      </c>
      <c r="B15" s="12">
        <v>2019</v>
      </c>
      <c r="C15" s="10" t="s">
        <v>62</v>
      </c>
      <c r="D15" s="12" t="s">
        <v>97</v>
      </c>
      <c r="E15" s="12" t="str">
        <f>CONCATENATE(Headings!A15," ",Headings!B15," ",Headings!C15," ",Headings!D15)</f>
        <v>March 2019 Investment Pool Real Rate of Return Forecast</v>
      </c>
      <c r="F15" s="12" t="str">
        <f t="shared" si="0"/>
        <v>Page 15</v>
      </c>
      <c r="G15" s="12" t="str">
        <f t="shared" si="1"/>
        <v>March 2019 Forecast Page 15</v>
      </c>
      <c r="H15" s="12" t="s">
        <v>81</v>
      </c>
    </row>
    <row r="16" spans="1:8" x14ac:dyDescent="0.3">
      <c r="A16" s="12" t="s">
        <v>256</v>
      </c>
      <c r="B16" s="12">
        <v>2019</v>
      </c>
      <c r="C16" s="10" t="s">
        <v>64</v>
      </c>
      <c r="D16" s="12" t="s">
        <v>97</v>
      </c>
      <c r="E16" s="12" t="str">
        <f>CONCATENATE(Headings!A16," ",Headings!B16," ",Headings!C16," ",Headings!D16)</f>
        <v>March 2019 National CPI-U Forecast</v>
      </c>
      <c r="F16" s="12" t="str">
        <f t="shared" si="0"/>
        <v>Page 16</v>
      </c>
      <c r="G16" s="12" t="str">
        <f t="shared" si="1"/>
        <v>March 2019 Forecast Page 16</v>
      </c>
      <c r="H16" s="12" t="s">
        <v>57</v>
      </c>
    </row>
    <row r="17" spans="1:8" x14ac:dyDescent="0.3">
      <c r="A17" s="12" t="s">
        <v>256</v>
      </c>
      <c r="B17" s="12">
        <v>2019</v>
      </c>
      <c r="C17" s="10" t="s">
        <v>10</v>
      </c>
      <c r="D17" s="12" t="s">
        <v>97</v>
      </c>
      <c r="E17" s="12" t="str">
        <f>CONCATENATE(Headings!A17," ",Headings!B17," ",Headings!C17," ",Headings!D17)</f>
        <v>March 2019 National CPI-W Forecast</v>
      </c>
      <c r="F17" s="12" t="str">
        <f t="shared" si="0"/>
        <v>Page 17</v>
      </c>
      <c r="G17" s="12" t="str">
        <f t="shared" si="1"/>
        <v>March 2019 Forecast Page 17</v>
      </c>
      <c r="H17" s="12" t="s">
        <v>58</v>
      </c>
    </row>
    <row r="18" spans="1:8" x14ac:dyDescent="0.3">
      <c r="A18" s="12" t="s">
        <v>256</v>
      </c>
      <c r="B18" s="12">
        <v>2019</v>
      </c>
      <c r="C18" s="10" t="s">
        <v>5</v>
      </c>
      <c r="D18" s="12" t="s">
        <v>97</v>
      </c>
      <c r="E18" s="12" t="str">
        <f>CONCATENATE(Headings!A18," ",Headings!B18," ",Headings!C18," ",Headings!D18)</f>
        <v>March 2019 Seattle Annual CPI-U Forecast</v>
      </c>
      <c r="F18" s="12" t="str">
        <f t="shared" si="0"/>
        <v>Page 18</v>
      </c>
      <c r="G18" s="12" t="str">
        <f t="shared" si="1"/>
        <v>March 2019 Forecast Page 18</v>
      </c>
      <c r="H18" s="12" t="s">
        <v>52</v>
      </c>
    </row>
    <row r="19" spans="1:8" x14ac:dyDescent="0.3">
      <c r="A19" s="12" t="s">
        <v>256</v>
      </c>
      <c r="B19" s="12">
        <v>2019</v>
      </c>
      <c r="C19" s="10" t="s">
        <v>181</v>
      </c>
      <c r="D19" s="12" t="s">
        <v>97</v>
      </c>
      <c r="E19" s="12" t="str">
        <f>CONCATENATE(Headings!A19," ",Headings!B19," ",Headings!C19," ",Headings!D19)</f>
        <v>March 2019 June-June Seattle CPI-W Forecast</v>
      </c>
      <c r="F19" s="12" t="str">
        <f t="shared" si="0"/>
        <v>Page 19</v>
      </c>
      <c r="G19" s="12" t="str">
        <f t="shared" si="1"/>
        <v>March 2019 Forecast Page 19</v>
      </c>
      <c r="H19" s="12" t="s">
        <v>53</v>
      </c>
    </row>
    <row r="20" spans="1:8" x14ac:dyDescent="0.3">
      <c r="A20" s="12" t="s">
        <v>256</v>
      </c>
      <c r="B20" s="12">
        <v>2019</v>
      </c>
      <c r="C20" s="10" t="s">
        <v>36</v>
      </c>
      <c r="D20" s="12" t="s">
        <v>97</v>
      </c>
      <c r="E20" s="12" t="str">
        <f>CONCATENATE(Headings!A20," ",Headings!B20," ",Headings!C20," ",Headings!D20)</f>
        <v>March 2019 Outyear COLA Comparison Forecast</v>
      </c>
      <c r="F20" s="12" t="str">
        <f t="shared" si="0"/>
        <v>Page 20</v>
      </c>
      <c r="G20" s="12" t="str">
        <f t="shared" si="1"/>
        <v>March 2019 Forecast Page 20</v>
      </c>
      <c r="H20" s="12" t="s">
        <v>54</v>
      </c>
    </row>
    <row r="21" spans="1:8" x14ac:dyDescent="0.3">
      <c r="A21" s="12" t="s">
        <v>256</v>
      </c>
      <c r="B21" s="12">
        <v>2019</v>
      </c>
      <c r="C21" s="10" t="s">
        <v>106</v>
      </c>
      <c r="D21" s="12" t="s">
        <v>97</v>
      </c>
      <c r="E21" s="12" t="str">
        <f>CONCATENATE(Headings!A21," ",Headings!B21," ",Headings!C21," ",Headings!D21)</f>
        <v>March 2019 Pharmaceuticals PPI Forecast</v>
      </c>
      <c r="F21" s="12" t="str">
        <f t="shared" si="0"/>
        <v>Page 21</v>
      </c>
      <c r="G21" s="12" t="str">
        <f t="shared" si="1"/>
        <v>March 2019 Forecast Page 21</v>
      </c>
      <c r="H21" s="12" t="s">
        <v>59</v>
      </c>
    </row>
    <row r="22" spans="1:8" x14ac:dyDescent="0.3">
      <c r="A22" s="12" t="s">
        <v>256</v>
      </c>
      <c r="B22" s="12">
        <v>2019</v>
      </c>
      <c r="C22" s="10" t="s">
        <v>107</v>
      </c>
      <c r="D22" s="12" t="s">
        <v>97</v>
      </c>
      <c r="E22" s="12" t="str">
        <f>CONCATENATE(Headings!A22," ",Headings!B22," ",Headings!C22," ",Headings!D22)</f>
        <v>March 2019 Transportation CPI Forecast</v>
      </c>
      <c r="F22" s="12" t="str">
        <f t="shared" si="0"/>
        <v>Page 22</v>
      </c>
      <c r="G22" s="12" t="str">
        <f t="shared" si="1"/>
        <v>March 2019 Forecast Page 22</v>
      </c>
      <c r="H22" s="12" t="s">
        <v>60</v>
      </c>
    </row>
    <row r="23" spans="1:8" x14ac:dyDescent="0.3">
      <c r="A23" s="12" t="s">
        <v>256</v>
      </c>
      <c r="B23" s="12">
        <v>2019</v>
      </c>
      <c r="C23" s="10" t="s">
        <v>11</v>
      </c>
      <c r="D23" s="12" t="s">
        <v>97</v>
      </c>
      <c r="E23" s="12" t="str">
        <f>CONCATENATE(Headings!A23," ",Headings!B23," ",Headings!C23," ",Headings!D23)</f>
        <v>March 2019 Retail Gas Forecast</v>
      </c>
      <c r="F23" s="12" t="str">
        <f t="shared" si="0"/>
        <v>Page 23</v>
      </c>
      <c r="G23" s="12" t="str">
        <f t="shared" si="1"/>
        <v>March 2019 Forecast Page 23</v>
      </c>
      <c r="H23" s="12" t="s">
        <v>137</v>
      </c>
    </row>
    <row r="24" spans="1:8" x14ac:dyDescent="0.3">
      <c r="A24" s="12" t="s">
        <v>256</v>
      </c>
      <c r="B24" s="12">
        <v>2019</v>
      </c>
      <c r="C24" s="10" t="s">
        <v>18</v>
      </c>
      <c r="D24" s="12" t="s">
        <v>97</v>
      </c>
      <c r="E24" s="12" t="str">
        <f>CONCATENATE(Headings!A24," ",Headings!B24," ",Headings!C24," ",Headings!D24)</f>
        <v>March 2019 Diesel and Gasoline Forecast</v>
      </c>
      <c r="F24" s="12" t="str">
        <f t="shared" si="0"/>
        <v>Page 24</v>
      </c>
      <c r="G24" s="12" t="str">
        <f t="shared" si="1"/>
        <v>March 2019 Forecast Page 24</v>
      </c>
      <c r="H24" s="12" t="s">
        <v>138</v>
      </c>
    </row>
    <row r="25" spans="1:8" x14ac:dyDescent="0.3">
      <c r="A25" s="12" t="s">
        <v>256</v>
      </c>
      <c r="B25" s="12">
        <v>2019</v>
      </c>
      <c r="C25" s="10" t="s">
        <v>7</v>
      </c>
      <c r="D25" s="12" t="s">
        <v>97</v>
      </c>
      <c r="E25" s="12" t="str">
        <f>CONCATENATE(Headings!A25," ",Headings!B25," ",Headings!C25," ",Headings!D25)</f>
        <v>March 2019 Recorded Documents Forecast</v>
      </c>
      <c r="F25" s="12" t="str">
        <f t="shared" si="0"/>
        <v>Page 25</v>
      </c>
      <c r="G25" s="12" t="str">
        <f t="shared" si="1"/>
        <v>March 2019 Forecast Page 25</v>
      </c>
      <c r="H25" s="12" t="s">
        <v>152</v>
      </c>
    </row>
    <row r="26" spans="1:8" x14ac:dyDescent="0.3">
      <c r="A26" s="12" t="s">
        <v>256</v>
      </c>
      <c r="B26" s="12">
        <v>2019</v>
      </c>
      <c r="C26" s="10" t="s">
        <v>141</v>
      </c>
      <c r="D26" s="12" t="s">
        <v>97</v>
      </c>
      <c r="E26" s="12" t="str">
        <f>CONCATENATE(Headings!A26," ",Headings!B26," ",Headings!C26," ",Headings!D26)</f>
        <v>March 2019 Gambling Tax Forecast</v>
      </c>
      <c r="F26" s="12" t="str">
        <f t="shared" si="0"/>
        <v>Page 26</v>
      </c>
      <c r="G26" s="12" t="str">
        <f t="shared" si="1"/>
        <v>March 2019 Forecast Page 26</v>
      </c>
      <c r="H26" s="12" t="s">
        <v>32</v>
      </c>
    </row>
    <row r="27" spans="1:8" x14ac:dyDescent="0.3">
      <c r="A27" s="12" t="s">
        <v>256</v>
      </c>
      <c r="B27" s="12">
        <v>2019</v>
      </c>
      <c r="C27" s="10" t="s">
        <v>142</v>
      </c>
      <c r="D27" s="12" t="s">
        <v>97</v>
      </c>
      <c r="E27" s="12" t="str">
        <f>CONCATENATE(Headings!A27," ",Headings!B27," ",Headings!C27," ",Headings!D27)</f>
        <v>March 2019 E-911 Tax Forecast</v>
      </c>
      <c r="F27" s="12" t="str">
        <f t="shared" si="0"/>
        <v>Page 27</v>
      </c>
      <c r="G27" s="12" t="str">
        <f t="shared" si="1"/>
        <v>March 2019 Forecast Page 27</v>
      </c>
      <c r="H27" s="12" t="s">
        <v>45</v>
      </c>
    </row>
    <row r="28" spans="1:8" x14ac:dyDescent="0.3">
      <c r="A28" s="12" t="s">
        <v>256</v>
      </c>
      <c r="B28" s="12">
        <v>2019</v>
      </c>
      <c r="C28" s="12" t="s">
        <v>218</v>
      </c>
      <c r="D28" s="12" t="s">
        <v>97</v>
      </c>
      <c r="E28" s="12" t="str">
        <f>CONCATENATE(Headings!A28," ",Headings!B28," ",Headings!C28," ",Headings!D28)</f>
        <v>March 2019 Penalties and Interest on Delinquent Property Taxes Forecast</v>
      </c>
      <c r="F28" s="12" t="str">
        <f t="shared" si="0"/>
        <v>Page 28</v>
      </c>
      <c r="G28" s="12" t="str">
        <f>CONCATENATE(A28," ",B28," ",D28," ",H28)</f>
        <v>March 2019 Forecast Page 28</v>
      </c>
      <c r="H28" s="12" t="s">
        <v>46</v>
      </c>
    </row>
    <row r="29" spans="1:8" x14ac:dyDescent="0.3">
      <c r="A29" s="12" t="s">
        <v>256</v>
      </c>
      <c r="B29" s="12">
        <v>2019</v>
      </c>
      <c r="C29" s="10" t="s">
        <v>123</v>
      </c>
      <c r="D29" s="12" t="s">
        <v>97</v>
      </c>
      <c r="E29" s="12" t="str">
        <f>CONCATENATE(Headings!A29," ",Headings!B29," ",Headings!C29," ",Headings!D29)</f>
        <v>March 2019 Current Expense Property Tax Forecast</v>
      </c>
      <c r="F29" s="12" t="str">
        <f t="shared" si="0"/>
        <v>Page 29</v>
      </c>
      <c r="G29" s="12" t="str">
        <f t="shared" si="1"/>
        <v>March 2019 Forecast Page 29</v>
      </c>
      <c r="H29" s="12" t="s">
        <v>47</v>
      </c>
    </row>
    <row r="30" spans="1:8" x14ac:dyDescent="0.3">
      <c r="A30" s="12" t="s">
        <v>256</v>
      </c>
      <c r="B30" s="12">
        <v>2019</v>
      </c>
      <c r="C30" s="77" t="s">
        <v>161</v>
      </c>
      <c r="D30" s="12" t="s">
        <v>97</v>
      </c>
      <c r="E30" s="12" t="str">
        <f>CONCATENATE(Headings!A30," ",Headings!B30," ",Headings!C30," ",Headings!D30)</f>
        <v>March 2019 Dev. Disabilities &amp; Mental Health Property Tax Forecast</v>
      </c>
      <c r="F30" s="12" t="str">
        <f t="shared" si="0"/>
        <v>Page 30</v>
      </c>
      <c r="G30" s="12" t="str">
        <f t="shared" si="1"/>
        <v>March 2019 Forecast Page 30</v>
      </c>
      <c r="H30" s="12" t="s">
        <v>48</v>
      </c>
    </row>
    <row r="31" spans="1:8" x14ac:dyDescent="0.3">
      <c r="A31" s="12" t="s">
        <v>256</v>
      </c>
      <c r="B31" s="12">
        <v>2019</v>
      </c>
      <c r="C31" s="10" t="s">
        <v>20</v>
      </c>
      <c r="D31" s="12" t="s">
        <v>97</v>
      </c>
      <c r="E31" s="12" t="str">
        <f>CONCATENATE(Headings!A31," ",Headings!B31," ",Headings!C31," ",Headings!D31)</f>
        <v>March 2019 Veterans Aid Property Tax Forecast</v>
      </c>
      <c r="F31" s="12" t="str">
        <f t="shared" si="0"/>
        <v>Page 31</v>
      </c>
      <c r="G31" s="12" t="str">
        <f t="shared" si="1"/>
        <v>March 2019 Forecast Page 31</v>
      </c>
      <c r="H31" s="12" t="s">
        <v>49</v>
      </c>
    </row>
    <row r="32" spans="1:8" x14ac:dyDescent="0.3">
      <c r="A32" s="12" t="s">
        <v>256</v>
      </c>
      <c r="B32" s="12">
        <v>2019</v>
      </c>
      <c r="C32" s="35" t="s">
        <v>118</v>
      </c>
      <c r="D32" s="12" t="s">
        <v>97</v>
      </c>
      <c r="E32" s="12" t="str">
        <f>CONCATENATE(Headings!A32," ",Headings!B32," ",Headings!C32," ",Headings!D32)</f>
        <v>March 2019 Inter County River Improvement Property Tax Forecast</v>
      </c>
      <c r="F32" s="12" t="str">
        <f t="shared" si="0"/>
        <v>Page 32</v>
      </c>
      <c r="G32" s="12" t="str">
        <f t="shared" si="1"/>
        <v>March 2019 Forecast Page 32</v>
      </c>
      <c r="H32" s="12" t="s">
        <v>50</v>
      </c>
    </row>
    <row r="33" spans="1:8" x14ac:dyDescent="0.3">
      <c r="A33" s="12" t="s">
        <v>256</v>
      </c>
      <c r="B33" s="12">
        <v>2019</v>
      </c>
      <c r="C33" s="10" t="s">
        <v>24</v>
      </c>
      <c r="D33" s="12" t="s">
        <v>97</v>
      </c>
      <c r="E33" s="12" t="str">
        <f>CONCATENATE(Headings!A33," ",Headings!B33," ",Headings!C33," ",Headings!D33)</f>
        <v>March 2019 AFIS Lid Lift Forecast</v>
      </c>
      <c r="F33" s="12" t="str">
        <f t="shared" si="0"/>
        <v>Page 33</v>
      </c>
      <c r="G33" s="12" t="str">
        <f t="shared" si="1"/>
        <v>March 2019 Forecast Page 33</v>
      </c>
      <c r="H33" s="12" t="s">
        <v>148</v>
      </c>
    </row>
    <row r="34" spans="1:8" x14ac:dyDescent="0.3">
      <c r="A34" s="12" t="s">
        <v>256</v>
      </c>
      <c r="B34" s="12">
        <v>2019</v>
      </c>
      <c r="C34" s="10" t="s">
        <v>140</v>
      </c>
      <c r="D34" s="12" t="s">
        <v>97</v>
      </c>
      <c r="E34" s="12" t="str">
        <f>CONCATENATE(Headings!A34," ",Headings!B34," ",Headings!C34," ",Headings!D34)</f>
        <v>March 2019 Parks Lid Lift Forecast</v>
      </c>
      <c r="F34" s="12" t="str">
        <f t="shared" si="0"/>
        <v>Page 34</v>
      </c>
      <c r="G34" s="12" t="str">
        <f t="shared" si="1"/>
        <v>March 2019 Forecast Page 34</v>
      </c>
      <c r="H34" s="12" t="s">
        <v>149</v>
      </c>
    </row>
    <row r="35" spans="1:8" x14ac:dyDescent="0.3">
      <c r="A35" s="12" t="s">
        <v>256</v>
      </c>
      <c r="B35" s="12">
        <v>2019</v>
      </c>
      <c r="C35" s="10" t="s">
        <v>25</v>
      </c>
      <c r="D35" s="12" t="s">
        <v>97</v>
      </c>
      <c r="E35" s="12" t="str">
        <f>CONCATENATE(Headings!A35," ",Headings!B35," ",Headings!C35," ",Headings!D35)</f>
        <v>March 2019 Children and Family Justice Center Lid Lift Forecast</v>
      </c>
      <c r="F35" s="12" t="str">
        <f t="shared" si="0"/>
        <v>Page 35</v>
      </c>
      <c r="G35" s="12" t="str">
        <f t="shared" si="1"/>
        <v>March 2019 Forecast Page 35</v>
      </c>
      <c r="H35" s="12" t="s">
        <v>120</v>
      </c>
    </row>
    <row r="36" spans="1:8" x14ac:dyDescent="0.3">
      <c r="A36" s="12" t="s">
        <v>256</v>
      </c>
      <c r="B36" s="12">
        <v>2019</v>
      </c>
      <c r="C36" s="10" t="s">
        <v>40</v>
      </c>
      <c r="D36" s="12" t="s">
        <v>97</v>
      </c>
      <c r="E36" s="12" t="str">
        <f>CONCATENATE(Headings!A36," ",Headings!B36," ",Headings!C36," ",Headings!D36)</f>
        <v>March 2019 Veterans and Human Services Lid Lift Forecast</v>
      </c>
      <c r="F36" s="12" t="str">
        <f t="shared" si="0"/>
        <v>Page 36</v>
      </c>
      <c r="G36" s="12" t="str">
        <f t="shared" si="1"/>
        <v>March 2019 Forecast Page 36</v>
      </c>
      <c r="H36" s="12" t="s">
        <v>121</v>
      </c>
    </row>
    <row r="37" spans="1:8" x14ac:dyDescent="0.3">
      <c r="A37" s="12" t="s">
        <v>256</v>
      </c>
      <c r="B37" s="12">
        <v>2019</v>
      </c>
      <c r="C37" s="10" t="s">
        <v>177</v>
      </c>
      <c r="D37" s="12" t="s">
        <v>97</v>
      </c>
      <c r="E37" s="12" t="str">
        <f>CONCATENATE(Headings!A37," ",Headings!B37," ",Headings!C37," ",Headings!D37)</f>
        <v>March 2019 PSERN Forecast</v>
      </c>
      <c r="F37" s="12" t="str">
        <f t="shared" si="0"/>
        <v>Page 37</v>
      </c>
      <c r="G37" s="12" t="str">
        <f t="shared" si="1"/>
        <v>March 2019 Forecast Page 37</v>
      </c>
      <c r="H37" s="12" t="s">
        <v>0</v>
      </c>
    </row>
    <row r="38" spans="1:8" x14ac:dyDescent="0.3">
      <c r="A38" s="12" t="s">
        <v>256</v>
      </c>
      <c r="B38" s="12">
        <v>2019</v>
      </c>
      <c r="C38" s="10" t="s">
        <v>193</v>
      </c>
      <c r="D38" s="12" t="s">
        <v>97</v>
      </c>
      <c r="E38" s="12" t="str">
        <f>CONCATENATE(Headings!A38," ",Headings!B38," ",Headings!C38," ",Headings!D38)</f>
        <v>March 2019 Best Start For Kids Forecast</v>
      </c>
      <c r="F38" s="12" t="str">
        <f t="shared" si="0"/>
        <v>Page 38</v>
      </c>
      <c r="G38" s="12" t="str">
        <f t="shared" si="1"/>
        <v>March 2019 Forecast Page 38</v>
      </c>
      <c r="H38" s="12" t="s">
        <v>1</v>
      </c>
    </row>
    <row r="39" spans="1:8" x14ac:dyDescent="0.3">
      <c r="A39" s="12" t="s">
        <v>256</v>
      </c>
      <c r="B39" s="12">
        <v>2019</v>
      </c>
      <c r="C39" s="10" t="s">
        <v>55</v>
      </c>
      <c r="D39" s="12" t="s">
        <v>97</v>
      </c>
      <c r="E39" s="12" t="str">
        <f>CONCATENATE(Headings!A39," ",Headings!B39," ",Headings!C39," ",Headings!D39)</f>
        <v>March 2019 Emergency Medical Services (EMS) Property Tax Forecast</v>
      </c>
      <c r="F39" s="12" t="str">
        <f t="shared" si="0"/>
        <v>Page 39</v>
      </c>
      <c r="G39" s="12" t="str">
        <f t="shared" si="1"/>
        <v>March 2019 Forecast Page 39</v>
      </c>
      <c r="H39" s="12" t="s">
        <v>2</v>
      </c>
    </row>
    <row r="40" spans="1:8" x14ac:dyDescent="0.3">
      <c r="A40" s="12" t="s">
        <v>256</v>
      </c>
      <c r="B40" s="12">
        <v>2019</v>
      </c>
      <c r="C40" s="10" t="s">
        <v>74</v>
      </c>
      <c r="D40" s="12" t="s">
        <v>97</v>
      </c>
      <c r="E40" s="12" t="str">
        <f>CONCATENATE(Headings!A40," ",Headings!B40," ",Headings!C40," ",Headings!D40)</f>
        <v>March 2019 Conservation Futures Property Tax Forecast</v>
      </c>
      <c r="F40" s="12" t="str">
        <f t="shared" si="0"/>
        <v>Page 40</v>
      </c>
      <c r="G40" s="12" t="str">
        <f t="shared" si="1"/>
        <v>March 2019 Forecast Page 40</v>
      </c>
      <c r="H40" s="12" t="s">
        <v>3</v>
      </c>
    </row>
    <row r="41" spans="1:8" x14ac:dyDescent="0.3">
      <c r="A41" s="12" t="s">
        <v>256</v>
      </c>
      <c r="B41" s="12">
        <v>2019</v>
      </c>
      <c r="C41" s="10" t="s">
        <v>23</v>
      </c>
      <c r="D41" s="12" t="s">
        <v>97</v>
      </c>
      <c r="E41" s="12" t="str">
        <f>CONCATENATE(Headings!A41," ",Headings!B41," ",Headings!C41," ",Headings!D41)</f>
        <v>March 2019 Unincorporated Area/Roads Property Tax Levy Forecast</v>
      </c>
      <c r="F41" s="12" t="str">
        <f t="shared" si="0"/>
        <v>Page 41</v>
      </c>
      <c r="G41" s="12" t="str">
        <f>CONCATENATE(A41," ",B41," ",D41," ",H41)</f>
        <v>March 2019 Forecast Page 41</v>
      </c>
      <c r="H41" s="12" t="s">
        <v>112</v>
      </c>
    </row>
    <row r="42" spans="1:8" x14ac:dyDescent="0.3">
      <c r="A42" s="12" t="s">
        <v>256</v>
      </c>
      <c r="B42" s="12">
        <v>2019</v>
      </c>
      <c r="C42" s="10"/>
      <c r="F42" s="12" t="str">
        <f>H42</f>
        <v>Page 42</v>
      </c>
      <c r="G42" s="12" t="str">
        <f>CONCATENATE(A42," ",B42," ",D42," ",H42)</f>
        <v>March 2019  Page 42</v>
      </c>
      <c r="H42" s="12" t="s">
        <v>143</v>
      </c>
    </row>
    <row r="43" spans="1:8" x14ac:dyDescent="0.3">
      <c r="A43" s="12" t="s">
        <v>256</v>
      </c>
      <c r="B43" s="12">
        <v>2019</v>
      </c>
      <c r="C43" s="10" t="s">
        <v>75</v>
      </c>
      <c r="D43" s="12" t="s">
        <v>97</v>
      </c>
      <c r="E43" s="12" t="str">
        <f>CONCATENATE(Headings!A43," ",Headings!B43," ",Headings!C43," ",Headings!D43)</f>
        <v>March 2019 Flood District Property Tax Forecast</v>
      </c>
      <c r="F43" s="12" t="str">
        <f t="shared" si="0"/>
        <v>Page 43</v>
      </c>
      <c r="G43" s="12" t="str">
        <f t="shared" si="1"/>
        <v>March 2019 Forecast Page 43</v>
      </c>
      <c r="H43" s="12" t="s">
        <v>122</v>
      </c>
    </row>
    <row r="44" spans="1:8" x14ac:dyDescent="0.3">
      <c r="A44" s="12" t="s">
        <v>256</v>
      </c>
      <c r="B44" s="12">
        <v>2019</v>
      </c>
      <c r="C44" s="10" t="s">
        <v>216</v>
      </c>
      <c r="D44" s="12" t="s">
        <v>97</v>
      </c>
      <c r="E44" s="12" t="str">
        <f>CONCATENATE(Headings!A44," ",Headings!B44," ",Headings!C44," ",Headings!D44)</f>
        <v>March 2019 Marine Levy Property Tax Forecast</v>
      </c>
      <c r="F44" s="12" t="str">
        <f t="shared" si="0"/>
        <v>Page 44</v>
      </c>
      <c r="G44" s="12" t="str">
        <f>CONCATENATE(A44," ",B44," ",D44," ",H44)</f>
        <v>March 2019 Forecast Page 44</v>
      </c>
      <c r="H44" s="12" t="s">
        <v>178</v>
      </c>
    </row>
    <row r="45" spans="1:8" x14ac:dyDescent="0.3">
      <c r="A45" s="12" t="s">
        <v>256</v>
      </c>
      <c r="B45" s="12">
        <v>2019</v>
      </c>
      <c r="C45" s="10" t="s">
        <v>22</v>
      </c>
      <c r="D45" s="12" t="s">
        <v>97</v>
      </c>
      <c r="E45" s="12" t="str">
        <f>CONCATENATE(Headings!A45," ",Headings!B45," ",Headings!C45," ",Headings!D45)</f>
        <v>March 2019 Transit Property Tax Forecast</v>
      </c>
      <c r="F45" s="12" t="str">
        <f t="shared" si="0"/>
        <v>Page 45</v>
      </c>
      <c r="G45" s="12" t="str">
        <f t="shared" si="1"/>
        <v>March 2019 Forecast Page 45</v>
      </c>
      <c r="H45" s="12" t="s">
        <v>183</v>
      </c>
    </row>
    <row r="46" spans="1:8" x14ac:dyDescent="0.3">
      <c r="A46" s="12" t="s">
        <v>256</v>
      </c>
      <c r="B46" s="12">
        <v>2019</v>
      </c>
      <c r="C46" s="10" t="s">
        <v>66</v>
      </c>
      <c r="D46" s="12" t="s">
        <v>97</v>
      </c>
      <c r="E46" s="12" t="str">
        <f>CONCATENATE(Headings!A46," ",Headings!B46," ",Headings!C46," ",Headings!D46)</f>
        <v>March 2019 UTGO Bond Property Tax Forecast</v>
      </c>
      <c r="F46" s="12" t="str">
        <f>H46</f>
        <v>Page 46</v>
      </c>
      <c r="G46" s="12" t="str">
        <f>CONCATENATE(A46," ",B46," ",D46," ",H46)</f>
        <v>March 2019 Forecast Page 46</v>
      </c>
      <c r="H46" s="12" t="s">
        <v>186</v>
      </c>
    </row>
    <row r="47" spans="1:8" x14ac:dyDescent="0.3">
      <c r="A47" s="12" t="s">
        <v>256</v>
      </c>
      <c r="B47" s="12">
        <v>2019</v>
      </c>
      <c r="C47" s="12" t="s">
        <v>272</v>
      </c>
      <c r="D47" s="12" t="s">
        <v>97</v>
      </c>
      <c r="E47" s="12" t="str">
        <f>CONCATENATE(Headings!A47," ",Headings!B47," ",Headings!C47," ",Headings!D47)</f>
        <v>March 2019 King County Inflation + Population Index Forecast</v>
      </c>
      <c r="F47" s="12" t="str">
        <f t="shared" ref="F47" si="2">H47</f>
        <v>Page 47</v>
      </c>
      <c r="G47" s="12" t="str">
        <f t="shared" ref="G47" si="3">CONCATENATE(A47," ",B47," ",D47," ",H47)</f>
        <v>March 2019 Forecast Page 47</v>
      </c>
      <c r="H47" s="12" t="s">
        <v>195</v>
      </c>
    </row>
    <row r="48" spans="1:8" x14ac:dyDescent="0.3">
      <c r="A48" s="12" t="s">
        <v>256</v>
      </c>
      <c r="B48" s="12">
        <v>2019</v>
      </c>
      <c r="C48" s="10" t="s">
        <v>230</v>
      </c>
      <c r="D48" s="12" t="s">
        <v>150</v>
      </c>
      <c r="E48" s="12" t="str">
        <f>CONCATENATE(Headings!A48," ",Headings!B48," ",Headings!C48," ",Headings!D48)</f>
        <v>March 2019 Annexation Assumptions Appendix</v>
      </c>
      <c r="F48" s="12" t="str">
        <f>H48</f>
        <v>Page 48</v>
      </c>
      <c r="G48" s="12" t="str">
        <f>CONCATENATE(A48," ",B48," ",D48," ",H48)</f>
        <v>March 2019 Appendix Page 48</v>
      </c>
      <c r="H48" s="12" t="s">
        <v>262</v>
      </c>
    </row>
    <row r="49" spans="3:6" x14ac:dyDescent="0.3">
      <c r="C49" s="10"/>
    </row>
    <row r="50" spans="3:6" x14ac:dyDescent="0.3">
      <c r="C50" s="10"/>
      <c r="E50" s="12" t="s">
        <v>255</v>
      </c>
      <c r="F50" s="12" t="s">
        <v>253</v>
      </c>
    </row>
    <row r="51" spans="3:6" x14ac:dyDescent="0.3">
      <c r="F51" s="12" t="s">
        <v>254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Headings!E5</f>
        <v>March 2019 Unincorporated New Construction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  <c r="E4" s="36" t="str">
        <f>Headings!F50</f>
        <v>$ Change from August 2018 Forecast</v>
      </c>
    </row>
    <row r="5" spans="1:5" s="54" customFormat="1" ht="18" customHeight="1" x14ac:dyDescent="0.25">
      <c r="A5" s="39">
        <v>2009</v>
      </c>
      <c r="B5" s="40">
        <v>821583000</v>
      </c>
      <c r="C5" s="82" t="s">
        <v>87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304665097</v>
      </c>
      <c r="C6" s="46">
        <v>-0.62917307563569347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267511475.00000003</v>
      </c>
      <c r="C7" s="46">
        <v>-0.1219490593633703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180324673</v>
      </c>
      <c r="C8" s="46">
        <v>-0.32591798912551329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198251903</v>
      </c>
      <c r="C9" s="47">
        <v>9.9416400993556753E-2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299208000</v>
      </c>
      <c r="C10" s="46">
        <v>0.50923141454031851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251120765</v>
      </c>
      <c r="C11" s="46">
        <v>-0.16071507112109307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311033282</v>
      </c>
      <c r="C12" s="46">
        <v>0.23858049731570397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333644251</v>
      </c>
      <c r="C13" s="46">
        <v>7.2696300712925099E-2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368351577</v>
      </c>
      <c r="C14" s="46">
        <v>0.10402494841728882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451503571</v>
      </c>
      <c r="C15" s="51">
        <v>0.22574083889425012</v>
      </c>
      <c r="D15" s="56">
        <v>0.12392962508925609</v>
      </c>
      <c r="E15" s="85">
        <v>49784850.431401968</v>
      </c>
    </row>
    <row r="16" spans="1:5" s="54" customFormat="1" ht="18" customHeight="1" thickTop="1" x14ac:dyDescent="0.25">
      <c r="A16" s="44">
        <v>2020</v>
      </c>
      <c r="B16" s="45">
        <v>408207127.05014509</v>
      </c>
      <c r="C16" s="46">
        <v>-9.5893912541956228E-2</v>
      </c>
      <c r="D16" s="47">
        <v>9.8020948914043782E-2</v>
      </c>
      <c r="E16" s="48">
        <v>36440880.282388091</v>
      </c>
    </row>
    <row r="17" spans="1:5" s="54" customFormat="1" ht="18" customHeight="1" x14ac:dyDescent="0.25">
      <c r="A17" s="44">
        <v>2021</v>
      </c>
      <c r="B17" s="45">
        <v>373437314.4432711</v>
      </c>
      <c r="C17" s="46">
        <v>-8.5176887670074364E-2</v>
      </c>
      <c r="D17" s="47">
        <v>0.16514902117085484</v>
      </c>
      <c r="E17" s="48">
        <v>52931261.004711747</v>
      </c>
    </row>
    <row r="18" spans="1:5" s="54" customFormat="1" ht="18" customHeight="1" x14ac:dyDescent="0.25">
      <c r="A18" s="44">
        <v>2022</v>
      </c>
      <c r="B18" s="45">
        <v>342123114.69541788</v>
      </c>
      <c r="C18" s="46">
        <v>-8.3853965677043174E-2</v>
      </c>
      <c r="D18" s="47">
        <v>8.8679208564447443E-2</v>
      </c>
      <c r="E18" s="48">
        <v>27867903.422900081</v>
      </c>
    </row>
    <row r="19" spans="1:5" s="54" customFormat="1" ht="18" customHeight="1" x14ac:dyDescent="0.25">
      <c r="A19" s="44">
        <v>2023</v>
      </c>
      <c r="B19" s="45">
        <v>327376285.9553023</v>
      </c>
      <c r="C19" s="46">
        <v>-4.3103865558000276E-2</v>
      </c>
      <c r="D19" s="47">
        <v>0.16745836599404496</v>
      </c>
      <c r="E19" s="48">
        <v>46958332.312429368</v>
      </c>
    </row>
    <row r="20" spans="1:5" s="54" customFormat="1" ht="18" customHeight="1" x14ac:dyDescent="0.25">
      <c r="A20" s="44">
        <v>2024</v>
      </c>
      <c r="B20" s="45">
        <v>333118135.42305338</v>
      </c>
      <c r="C20" s="46">
        <v>1.7538990189823966E-2</v>
      </c>
      <c r="D20" s="47">
        <v>0.15831291942174919</v>
      </c>
      <c r="E20" s="48">
        <v>45529065.287021399</v>
      </c>
    </row>
    <row r="21" spans="1:5" ht="18" customHeight="1" x14ac:dyDescent="0.3">
      <c r="A21" s="44">
        <v>2025</v>
      </c>
      <c r="B21" s="45">
        <v>309465647.16681439</v>
      </c>
      <c r="C21" s="46">
        <v>-7.1003304056684868E-2</v>
      </c>
      <c r="D21" s="47">
        <v>4.5821106287153635E-2</v>
      </c>
      <c r="E21" s="48">
        <v>13558780.011043251</v>
      </c>
    </row>
    <row r="22" spans="1:5" s="156" customFormat="1" ht="18" customHeight="1" x14ac:dyDescent="0.3">
      <c r="A22" s="44">
        <v>2026</v>
      </c>
      <c r="B22" s="45">
        <v>319366117.71224713</v>
      </c>
      <c r="C22" s="46">
        <v>3.1992147225620826E-2</v>
      </c>
      <c r="D22" s="47">
        <v>4.9730934905111379E-2</v>
      </c>
      <c r="E22" s="48">
        <v>15129949.097176552</v>
      </c>
    </row>
    <row r="23" spans="1:5" s="192" customFormat="1" ht="18" customHeight="1" x14ac:dyDescent="0.3">
      <c r="A23" s="44">
        <v>2027</v>
      </c>
      <c r="B23" s="45">
        <v>335663310.91713452</v>
      </c>
      <c r="C23" s="46">
        <v>5.102981281054797E-2</v>
      </c>
      <c r="D23" s="47">
        <v>4.7290045745648657E-2</v>
      </c>
      <c r="E23" s="48">
        <v>15156769.02772963</v>
      </c>
    </row>
    <row r="24" spans="1:5" s="199" customFormat="1" ht="18" customHeight="1" x14ac:dyDescent="0.3">
      <c r="A24" s="44">
        <v>2028</v>
      </c>
      <c r="B24" s="45">
        <v>351117700.98368812</v>
      </c>
      <c r="C24" s="46">
        <v>4.6041344299224907E-2</v>
      </c>
      <c r="D24" s="83" t="s">
        <v>229</v>
      </c>
      <c r="E24" s="84" t="s">
        <v>229</v>
      </c>
    </row>
    <row r="25" spans="1:5" s="115" customFormat="1" ht="21.75" customHeight="1" x14ac:dyDescent="0.3">
      <c r="A25" s="25" t="s">
        <v>4</v>
      </c>
      <c r="B25" s="3"/>
      <c r="C25" s="3"/>
    </row>
    <row r="26" spans="1:5" ht="21.75" customHeight="1" x14ac:dyDescent="0.3">
      <c r="A26" s="136" t="s">
        <v>119</v>
      </c>
      <c r="B26" s="3"/>
      <c r="C26" s="3"/>
    </row>
    <row r="27" spans="1:5" ht="21.75" customHeight="1" x14ac:dyDescent="0.3">
      <c r="A27" s="137" t="s">
        <v>200</v>
      </c>
      <c r="B27" s="3"/>
      <c r="C27" s="3"/>
    </row>
    <row r="28" spans="1:5" ht="21.75" customHeight="1" x14ac:dyDescent="0.3">
      <c r="A28" s="135"/>
      <c r="B28" s="3"/>
      <c r="C28" s="3"/>
    </row>
    <row r="29" spans="1:5" ht="21.75" customHeight="1" x14ac:dyDescent="0.3">
      <c r="A29" s="138"/>
      <c r="B29" s="3"/>
      <c r="C29" s="3"/>
    </row>
    <row r="30" spans="1:5" ht="21.75" customHeight="1" x14ac:dyDescent="0.3">
      <c r="A30" s="215" t="str">
        <f>Headings!F5</f>
        <v>Page 5</v>
      </c>
      <c r="B30" s="216"/>
      <c r="C30" s="216"/>
      <c r="D30" s="216"/>
      <c r="E30" s="223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Headings!E6</f>
        <v>March 2019 King County Sales and Use Taxbase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  <c r="E4" s="36" t="str">
        <f>Headings!F50</f>
        <v>$ Change from August 2018 Forecast</v>
      </c>
    </row>
    <row r="5" spans="1:5" s="54" customFormat="1" ht="18" customHeight="1" x14ac:dyDescent="0.25">
      <c r="A5" s="39">
        <v>2009</v>
      </c>
      <c r="B5" s="40">
        <v>40783082660</v>
      </c>
      <c r="C5" s="82" t="s">
        <v>87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40506885020</v>
      </c>
      <c r="C6" s="46">
        <v>-6.772358095208264E-3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42349096619</v>
      </c>
      <c r="C7" s="46">
        <v>4.5478974699990404E-2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45178847087</v>
      </c>
      <c r="C8" s="46">
        <v>6.6819618218973531E-2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48553937855.999901</v>
      </c>
      <c r="C9" s="47">
        <v>7.4705110612950154E-2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52335343480</v>
      </c>
      <c r="C10" s="46">
        <v>7.788051373330207E-2</v>
      </c>
      <c r="D10" s="47">
        <v>0</v>
      </c>
      <c r="E10" s="48">
        <v>0</v>
      </c>
    </row>
    <row r="11" spans="1:5" s="59" customFormat="1" ht="18" customHeight="1" x14ac:dyDescent="0.25">
      <c r="A11" s="44">
        <v>2015</v>
      </c>
      <c r="B11" s="45">
        <v>57615757460</v>
      </c>
      <c r="C11" s="46">
        <v>0.10089575474015788</v>
      </c>
      <c r="D11" s="47">
        <v>0</v>
      </c>
      <c r="E11" s="48">
        <v>0</v>
      </c>
    </row>
    <row r="12" spans="1:5" s="59" customFormat="1" ht="18" customHeight="1" x14ac:dyDescent="0.25">
      <c r="A12" s="44">
        <v>2016</v>
      </c>
      <c r="B12" s="45">
        <v>62234630016.999901</v>
      </c>
      <c r="C12" s="46">
        <v>8.0166828670204859E-2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65826124662</v>
      </c>
      <c r="C13" s="46">
        <v>5.7708941854704543E-2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2018</v>
      </c>
      <c r="B14" s="50">
        <v>72499999999.999893</v>
      </c>
      <c r="C14" s="51">
        <v>0.10138642328207093</v>
      </c>
      <c r="D14" s="56">
        <v>2.3933456383625984E-2</v>
      </c>
      <c r="E14" s="85">
        <v>1694617532.9998932</v>
      </c>
    </row>
    <row r="15" spans="1:5" s="54" customFormat="1" ht="18" customHeight="1" thickTop="1" x14ac:dyDescent="0.25">
      <c r="A15" s="44">
        <v>2019</v>
      </c>
      <c r="B15" s="45">
        <v>74992508347.204208</v>
      </c>
      <c r="C15" s="46">
        <v>3.4379425478680226E-2</v>
      </c>
      <c r="D15" s="47">
        <v>2.4021034843564104E-2</v>
      </c>
      <c r="E15" s="48">
        <v>1759141262.4542999</v>
      </c>
    </row>
    <row r="16" spans="1:5" s="54" customFormat="1" ht="18" customHeight="1" x14ac:dyDescent="0.25">
      <c r="A16" s="44">
        <v>2020</v>
      </c>
      <c r="B16" s="45">
        <v>76420426840.526901</v>
      </c>
      <c r="C16" s="46">
        <v>1.9040815206655681E-2</v>
      </c>
      <c r="D16" s="47">
        <v>2.4496757881748099E-2</v>
      </c>
      <c r="E16" s="48">
        <v>1827290012.5158997</v>
      </c>
    </row>
    <row r="17" spans="1:5" s="54" customFormat="1" ht="18" customHeight="1" x14ac:dyDescent="0.25">
      <c r="A17" s="44">
        <v>2021</v>
      </c>
      <c r="B17" s="45">
        <v>79255996889.589294</v>
      </c>
      <c r="C17" s="46">
        <v>3.7104870599317996E-2</v>
      </c>
      <c r="D17" s="47">
        <v>2.5699324984150618E-2</v>
      </c>
      <c r="E17" s="48">
        <v>1985792104.3672943</v>
      </c>
    </row>
    <row r="18" spans="1:5" s="54" customFormat="1" ht="18" customHeight="1" x14ac:dyDescent="0.25">
      <c r="A18" s="44">
        <v>2022</v>
      </c>
      <c r="B18" s="45">
        <v>82068974555.371307</v>
      </c>
      <c r="C18" s="46">
        <v>3.5492300597779858E-2</v>
      </c>
      <c r="D18" s="47">
        <v>1.9873633788667577E-2</v>
      </c>
      <c r="E18" s="48">
        <v>1599226307.7397003</v>
      </c>
    </row>
    <row r="19" spans="1:5" s="54" customFormat="1" ht="18" customHeight="1" x14ac:dyDescent="0.25">
      <c r="A19" s="44">
        <v>2023</v>
      </c>
      <c r="B19" s="45">
        <v>85403834140.603409</v>
      </c>
      <c r="C19" s="46">
        <v>4.0634839210548446E-2</v>
      </c>
      <c r="D19" s="47">
        <v>2.7784213011938785E-2</v>
      </c>
      <c r="E19" s="48">
        <v>2308732017.6334076</v>
      </c>
    </row>
    <row r="20" spans="1:5" s="54" customFormat="1" ht="18" customHeight="1" x14ac:dyDescent="0.25">
      <c r="A20" s="44">
        <v>2024</v>
      </c>
      <c r="B20" s="45">
        <v>89236333200.782806</v>
      </c>
      <c r="C20" s="46">
        <v>4.4875023454682639E-2</v>
      </c>
      <c r="D20" s="47">
        <v>3.1638055182051428E-2</v>
      </c>
      <c r="E20" s="48">
        <v>2736680776.6238098</v>
      </c>
    </row>
    <row r="21" spans="1:5" s="54" customFormat="1" ht="18" customHeight="1" x14ac:dyDescent="0.25">
      <c r="A21" s="44">
        <v>2025</v>
      </c>
      <c r="B21" s="45">
        <v>92413673885.410599</v>
      </c>
      <c r="C21" s="46">
        <v>3.5605908161631117E-2</v>
      </c>
      <c r="D21" s="47">
        <v>1.9540976689733869E-2</v>
      </c>
      <c r="E21" s="48">
        <v>1771241655.3091888</v>
      </c>
    </row>
    <row r="22" spans="1:5" s="54" customFormat="1" ht="18" customHeight="1" x14ac:dyDescent="0.25">
      <c r="A22" s="44">
        <v>2026</v>
      </c>
      <c r="B22" s="45">
        <v>95772414326.844696</v>
      </c>
      <c r="C22" s="46">
        <v>3.6344626289815052E-2</v>
      </c>
      <c r="D22" s="47">
        <v>2.0214590989265258E-2</v>
      </c>
      <c r="E22" s="48">
        <v>1897640163.9132996</v>
      </c>
    </row>
    <row r="23" spans="1:5" s="54" customFormat="1" ht="18" customHeight="1" x14ac:dyDescent="0.25">
      <c r="A23" s="44">
        <v>2027</v>
      </c>
      <c r="B23" s="45">
        <v>99577972314.2202</v>
      </c>
      <c r="C23" s="46">
        <v>3.973542918515327E-2</v>
      </c>
      <c r="D23" s="47">
        <v>2.4194313016132396E-2</v>
      </c>
      <c r="E23" s="48">
        <v>2352308151.9434967</v>
      </c>
    </row>
    <row r="24" spans="1:5" s="54" customFormat="1" ht="18" customHeight="1" x14ac:dyDescent="0.25">
      <c r="A24" s="44">
        <v>2028</v>
      </c>
      <c r="B24" s="45">
        <v>103284394146.201</v>
      </c>
      <c r="C24" s="46">
        <v>3.7221302521456501E-2</v>
      </c>
      <c r="D24" s="83" t="s">
        <v>229</v>
      </c>
      <c r="E24" s="84" t="s">
        <v>229</v>
      </c>
    </row>
    <row r="25" spans="1:5" ht="21.75" customHeight="1" x14ac:dyDescent="0.3">
      <c r="A25" s="25" t="s">
        <v>4</v>
      </c>
      <c r="B25" s="31"/>
      <c r="C25" s="5"/>
      <c r="D25" s="5"/>
    </row>
    <row r="26" spans="1:5" ht="21.75" customHeight="1" x14ac:dyDescent="0.3">
      <c r="A26" s="139" t="s">
        <v>159</v>
      </c>
      <c r="B26" s="31"/>
      <c r="C26" s="5"/>
      <c r="D26" s="5"/>
    </row>
    <row r="27" spans="1:5" ht="21.75" customHeight="1" x14ac:dyDescent="0.3">
      <c r="A27" s="137" t="s">
        <v>247</v>
      </c>
      <c r="B27" s="3"/>
      <c r="C27" s="3"/>
    </row>
    <row r="28" spans="1:5" ht="21.75" customHeight="1" x14ac:dyDescent="0.3">
      <c r="A28" s="137" t="s">
        <v>246</v>
      </c>
      <c r="B28" s="3"/>
      <c r="C28" s="3"/>
    </row>
    <row r="29" spans="1:5" ht="21.75" customHeight="1" x14ac:dyDescent="0.3">
      <c r="A29" s="137" t="s">
        <v>265</v>
      </c>
    </row>
    <row r="30" spans="1:5" ht="21.75" customHeight="1" x14ac:dyDescent="0.3">
      <c r="A30" s="215" t="str">
        <f>Headings!F6</f>
        <v>Page 6</v>
      </c>
      <c r="B30" s="216"/>
      <c r="C30" s="216"/>
      <c r="D30" s="216"/>
      <c r="E30" s="223"/>
    </row>
    <row r="32" spans="1:5" ht="21.75" customHeight="1" x14ac:dyDescent="0.3">
      <c r="A32" s="211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Headings!E7</f>
        <v>March 2019 Local and Option Sales Tax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  <c r="E4" s="36" t="str">
        <f>Headings!F50</f>
        <v>$ Change from August 2018 Forecast</v>
      </c>
    </row>
    <row r="5" spans="1:5" s="54" customFormat="1" ht="18" customHeight="1" x14ac:dyDescent="0.25">
      <c r="A5" s="39">
        <v>2010</v>
      </c>
      <c r="B5" s="40">
        <v>76040263.195849806</v>
      </c>
      <c r="C5" s="82" t="s">
        <v>87</v>
      </c>
      <c r="D5" s="52">
        <v>0</v>
      </c>
      <c r="E5" s="43">
        <v>0</v>
      </c>
    </row>
    <row r="6" spans="1:5" s="54" customFormat="1" ht="18" customHeight="1" x14ac:dyDescent="0.25">
      <c r="A6" s="44">
        <v>2011</v>
      </c>
      <c r="B6" s="45">
        <v>81032753.428631201</v>
      </c>
      <c r="C6" s="46">
        <v>6.5655877859374323E-2</v>
      </c>
      <c r="D6" s="47">
        <v>0</v>
      </c>
      <c r="E6" s="48">
        <v>0</v>
      </c>
    </row>
    <row r="7" spans="1:5" s="54" customFormat="1" ht="18" customHeight="1" x14ac:dyDescent="0.25">
      <c r="A7" s="44">
        <v>2012</v>
      </c>
      <c r="B7" s="45">
        <v>83194188.868622601</v>
      </c>
      <c r="C7" s="46">
        <v>2.6673602321745982E-2</v>
      </c>
      <c r="D7" s="47">
        <v>0</v>
      </c>
      <c r="E7" s="48">
        <v>0</v>
      </c>
    </row>
    <row r="8" spans="1:5" s="54" customFormat="1" ht="18" customHeight="1" x14ac:dyDescent="0.25">
      <c r="A8" s="44">
        <v>2013</v>
      </c>
      <c r="B8" s="45">
        <v>89323495.415051565</v>
      </c>
      <c r="C8" s="47">
        <v>7.3674695670248758E-2</v>
      </c>
      <c r="D8" s="47">
        <v>0</v>
      </c>
      <c r="E8" s="48">
        <v>0</v>
      </c>
    </row>
    <row r="9" spans="1:5" s="54" customFormat="1" ht="18" customHeight="1" x14ac:dyDescent="0.25">
      <c r="A9" s="44">
        <v>2014</v>
      </c>
      <c r="B9" s="45">
        <v>96310935</v>
      </c>
      <c r="C9" s="46">
        <v>7.8226222031286596E-2</v>
      </c>
      <c r="D9" s="47">
        <v>0</v>
      </c>
      <c r="E9" s="48">
        <v>0</v>
      </c>
    </row>
    <row r="10" spans="1:5" s="54" customFormat="1" ht="18" customHeight="1" x14ac:dyDescent="0.25">
      <c r="A10" s="44">
        <v>2015</v>
      </c>
      <c r="B10" s="45">
        <v>104719894.34955275</v>
      </c>
      <c r="C10" s="46">
        <v>8.7310535917367593E-2</v>
      </c>
      <c r="D10" s="47">
        <v>0</v>
      </c>
      <c r="E10" s="48">
        <v>0</v>
      </c>
    </row>
    <row r="11" spans="1:5" s="54" customFormat="1" ht="18" customHeight="1" x14ac:dyDescent="0.25">
      <c r="A11" s="44">
        <v>2016</v>
      </c>
      <c r="B11" s="45">
        <v>112704885.56955276</v>
      </c>
      <c r="C11" s="46">
        <v>7.6250948013242725E-2</v>
      </c>
      <c r="D11" s="47">
        <v>0</v>
      </c>
      <c r="E11" s="48">
        <v>0</v>
      </c>
    </row>
    <row r="12" spans="1:5" s="54" customFormat="1" ht="18" customHeight="1" x14ac:dyDescent="0.25">
      <c r="A12" s="44">
        <v>2017</v>
      </c>
      <c r="B12" s="45">
        <v>118621545.57999998</v>
      </c>
      <c r="C12" s="46">
        <v>5.2496925759229152E-2</v>
      </c>
      <c r="D12" s="47">
        <v>0</v>
      </c>
      <c r="E12" s="48">
        <v>0</v>
      </c>
    </row>
    <row r="13" spans="1:5" s="54" customFormat="1" ht="18" customHeight="1" thickBot="1" x14ac:dyDescent="0.3">
      <c r="A13" s="49">
        <v>2018</v>
      </c>
      <c r="B13" s="50">
        <v>131938848.68000002</v>
      </c>
      <c r="C13" s="51">
        <v>0.11226715210027893</v>
      </c>
      <c r="D13" s="56">
        <v>8.4803178833525727E-3</v>
      </c>
      <c r="E13" s="85">
        <v>1109474.6800000221</v>
      </c>
    </row>
    <row r="14" spans="1:5" s="54" customFormat="1" ht="18" customHeight="1" thickTop="1" x14ac:dyDescent="0.25">
      <c r="A14" s="44">
        <v>2019</v>
      </c>
      <c r="B14" s="45">
        <v>136138897.21045327</v>
      </c>
      <c r="C14" s="46">
        <v>3.1833296807370903E-2</v>
      </c>
      <c r="D14" s="47">
        <v>2.3574928819518171E-2</v>
      </c>
      <c r="E14" s="48">
        <v>3135544.571227029</v>
      </c>
    </row>
    <row r="15" spans="1:5" s="54" customFormat="1" ht="18" customHeight="1" x14ac:dyDescent="0.25">
      <c r="A15" s="44">
        <v>2020</v>
      </c>
      <c r="B15" s="45">
        <v>138731092.79467538</v>
      </c>
      <c r="C15" s="46">
        <v>1.9040815206655459E-2</v>
      </c>
      <c r="D15" s="47">
        <v>3.0949987173968241E-2</v>
      </c>
      <c r="E15" s="48">
        <v>4164824.2844405472</v>
      </c>
    </row>
    <row r="16" spans="1:5" s="54" customFormat="1" ht="18" customHeight="1" x14ac:dyDescent="0.25">
      <c r="A16" s="44">
        <v>2021</v>
      </c>
      <c r="B16" s="45">
        <v>143878692.04092383</v>
      </c>
      <c r="C16" s="46">
        <v>3.710487059931844E-2</v>
      </c>
      <c r="D16" s="47">
        <v>5.8343632113033284E-2</v>
      </c>
      <c r="E16" s="48">
        <v>7931644.527005136</v>
      </c>
    </row>
    <row r="17" spans="1:5" s="54" customFormat="1" ht="18" customHeight="1" x14ac:dyDescent="0.25">
      <c r="A17" s="44">
        <v>2022</v>
      </c>
      <c r="B17" s="45">
        <v>145503653.0329183</v>
      </c>
      <c r="C17" s="46">
        <v>1.1293965554901364E-2</v>
      </c>
      <c r="D17" s="47">
        <v>2.7740657201698271E-2</v>
      </c>
      <c r="E17" s="48">
        <v>3927417.8092468679</v>
      </c>
    </row>
    <row r="18" spans="1:5" s="54" customFormat="1" ht="18" customHeight="1" x14ac:dyDescent="0.25">
      <c r="A18" s="44">
        <v>2023</v>
      </c>
      <c r="B18" s="45">
        <v>151416170.5784584</v>
      </c>
      <c r="C18" s="46">
        <v>4.0634839210548668E-2</v>
      </c>
      <c r="D18" s="47">
        <v>6.0647050352180987E-2</v>
      </c>
      <c r="E18" s="48">
        <v>8657869.8523293436</v>
      </c>
    </row>
    <row r="19" spans="1:5" s="54" customFormat="1" ht="18" customHeight="1" x14ac:dyDescent="0.25">
      <c r="A19" s="44">
        <v>2024</v>
      </c>
      <c r="B19" s="45">
        <v>158210974.78458491</v>
      </c>
      <c r="C19" s="46">
        <v>4.4875023454682417E-2</v>
      </c>
      <c r="D19" s="47">
        <v>6.4624117015108506E-2</v>
      </c>
      <c r="E19" s="48">
        <v>9603619.1404522657</v>
      </c>
    </row>
    <row r="20" spans="1:5" s="54" customFormat="1" ht="18" customHeight="1" x14ac:dyDescent="0.25">
      <c r="A20" s="44">
        <v>2025</v>
      </c>
      <c r="B20" s="45">
        <v>159809869.59280142</v>
      </c>
      <c r="C20" s="46">
        <v>1.0106092895221241E-2</v>
      </c>
      <c r="D20" s="47">
        <v>2.6233299464850646E-2</v>
      </c>
      <c r="E20" s="48">
        <v>4085172.610022366</v>
      </c>
    </row>
    <row r="21" spans="1:5" s="54" customFormat="1" ht="18" customHeight="1" x14ac:dyDescent="0.25">
      <c r="A21" s="44">
        <v>2026</v>
      </c>
      <c r="B21" s="45">
        <v>165618099.58057591</v>
      </c>
      <c r="C21" s="46">
        <v>3.6344626289815274E-2</v>
      </c>
      <c r="D21" s="47">
        <v>2.6911335405514158E-2</v>
      </c>
      <c r="E21" s="48">
        <v>4340203.553480804</v>
      </c>
    </row>
    <row r="22" spans="1:5" s="54" customFormat="1" ht="18" customHeight="1" x14ac:dyDescent="0.25">
      <c r="A22" s="44">
        <v>2027</v>
      </c>
      <c r="B22" s="45">
        <v>172199005.8482396</v>
      </c>
      <c r="C22" s="46">
        <v>3.9735429185153492E-2</v>
      </c>
      <c r="D22" s="47">
        <v>3.0917180545594558E-2</v>
      </c>
      <c r="E22" s="48">
        <v>5164243.8927677274</v>
      </c>
    </row>
    <row r="23" spans="1:5" s="54" customFormat="1" ht="18" customHeight="1" x14ac:dyDescent="0.25">
      <c r="A23" s="44">
        <v>2028</v>
      </c>
      <c r="B23" s="45">
        <v>178608477.13881093</v>
      </c>
      <c r="C23" s="46">
        <v>3.7221302521456279E-2</v>
      </c>
      <c r="D23" s="83" t="s">
        <v>229</v>
      </c>
      <c r="E23" s="84" t="s">
        <v>229</v>
      </c>
    </row>
    <row r="24" spans="1:5" s="54" customFormat="1" ht="18" customHeight="1" x14ac:dyDescent="0.25">
      <c r="A24" s="25" t="s">
        <v>4</v>
      </c>
      <c r="B24" s="112"/>
      <c r="C24" s="46"/>
      <c r="D24" s="133"/>
      <c r="E24" s="134"/>
    </row>
    <row r="25" spans="1:5" ht="21.75" customHeight="1" x14ac:dyDescent="0.3">
      <c r="A25" s="30" t="s">
        <v>61</v>
      </c>
      <c r="B25" s="3"/>
      <c r="C25" s="3"/>
    </row>
    <row r="26" spans="1:5" s="29" customFormat="1" ht="21.75" customHeight="1" x14ac:dyDescent="0.25">
      <c r="A26" s="79" t="s">
        <v>171</v>
      </c>
      <c r="B26" s="30"/>
      <c r="C26" s="30"/>
    </row>
    <row r="27" spans="1:5" ht="21.75" customHeight="1" x14ac:dyDescent="0.3">
      <c r="A27" s="137" t="s">
        <v>241</v>
      </c>
      <c r="B27" s="3"/>
      <c r="C27" s="3"/>
      <c r="D27" s="127"/>
      <c r="E27" s="127"/>
    </row>
    <row r="28" spans="1:5" ht="21.75" customHeight="1" x14ac:dyDescent="0.3">
      <c r="A28" s="137" t="s">
        <v>250</v>
      </c>
      <c r="B28" s="3"/>
      <c r="C28" s="3"/>
      <c r="D28" s="127"/>
      <c r="E28" s="127"/>
    </row>
    <row r="29" spans="1:5" ht="21.75" customHeight="1" x14ac:dyDescent="0.3">
      <c r="A29" s="137"/>
    </row>
    <row r="30" spans="1:5" ht="21.75" customHeight="1" x14ac:dyDescent="0.3">
      <c r="A30" s="215" t="str">
        <f>Headings!F7</f>
        <v>Page 7</v>
      </c>
      <c r="B30" s="215"/>
      <c r="C30" s="215"/>
      <c r="D30" s="215"/>
      <c r="E30" s="215"/>
    </row>
    <row r="32" spans="1:5" ht="21.75" customHeight="1" x14ac:dyDescent="0.3">
      <c r="A32" s="211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Headings!E8</f>
        <v>March 2019 Metro Transit Sales Tax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  <c r="E4" s="36" t="str">
        <f>Headings!F50</f>
        <v>$ Change from August 2018 Forecast</v>
      </c>
    </row>
    <row r="5" spans="1:5" s="54" customFormat="1" ht="18" customHeight="1" x14ac:dyDescent="0.25">
      <c r="A5" s="39">
        <v>2009</v>
      </c>
      <c r="B5" s="40">
        <v>376904265.79065436</v>
      </c>
      <c r="C5" s="82" t="s">
        <v>87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375199113.66660088</v>
      </c>
      <c r="C6" s="46">
        <v>-4.5240987667689581E-3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399483215.29509997</v>
      </c>
      <c r="C7" s="46">
        <v>6.4723238259239979E-2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412549491.71823603</v>
      </c>
      <c r="C8" s="46">
        <v>3.2707948476593529E-2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442835694.9931376</v>
      </c>
      <c r="C9" s="47">
        <v>7.3412290847243433E-2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479433577.19999999</v>
      </c>
      <c r="C10" s="46">
        <v>8.2644381698791403E-2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526663507.63999999</v>
      </c>
      <c r="C11" s="46">
        <v>9.8511937181858356E-2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566774755.12</v>
      </c>
      <c r="C12" s="46">
        <v>7.6161053306579296E-2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590585094.28999996</v>
      </c>
      <c r="C13" s="46">
        <v>4.2010232380513823E-2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2018</v>
      </c>
      <c r="B14" s="50">
        <v>651379306.69999993</v>
      </c>
      <c r="C14" s="51">
        <v>0.10293895494109395</v>
      </c>
      <c r="D14" s="56">
        <v>1.5400581801551683E-2</v>
      </c>
      <c r="E14" s="85">
        <v>9879470.6999999285</v>
      </c>
    </row>
    <row r="15" spans="1:5" s="54" customFormat="1" ht="18" customHeight="1" thickTop="1" x14ac:dyDescent="0.25">
      <c r="A15" s="44">
        <v>2019</v>
      </c>
      <c r="B15" s="45">
        <v>673444078.82365775</v>
      </c>
      <c r="C15" s="46">
        <v>3.387392245455545E-2</v>
      </c>
      <c r="D15" s="47">
        <v>1.6812445769474937E-2</v>
      </c>
      <c r="E15" s="48">
        <v>11135034.883870482</v>
      </c>
    </row>
    <row r="16" spans="1:5" s="54" customFormat="1" ht="18" customHeight="1" x14ac:dyDescent="0.25">
      <c r="A16" s="44">
        <v>2020</v>
      </c>
      <c r="B16" s="45">
        <v>686267003.0805552</v>
      </c>
      <c r="C16" s="46">
        <v>1.9040815206655237E-2</v>
      </c>
      <c r="D16" s="47">
        <v>1.7284819958583775E-2</v>
      </c>
      <c r="E16" s="48">
        <v>11660452.765084267</v>
      </c>
    </row>
    <row r="17" spans="1:5" s="54" customFormat="1" ht="18" customHeight="1" x14ac:dyDescent="0.25">
      <c r="A17" s="44">
        <v>2021</v>
      </c>
      <c r="B17" s="45">
        <v>711730851.42644095</v>
      </c>
      <c r="C17" s="46">
        <v>3.7104870599317996E-2</v>
      </c>
      <c r="D17" s="47">
        <v>1.8478921598090281E-2</v>
      </c>
      <c r="E17" s="48">
        <v>12913393.025173664</v>
      </c>
    </row>
    <row r="18" spans="1:5" s="54" customFormat="1" ht="18" customHeight="1" x14ac:dyDescent="0.25">
      <c r="A18" s="44">
        <v>2022</v>
      </c>
      <c r="B18" s="45">
        <v>736991816.74998212</v>
      </c>
      <c r="C18" s="46">
        <v>3.549230059778008E-2</v>
      </c>
      <c r="D18" s="47">
        <v>1.2694240315950456E-2</v>
      </c>
      <c r="E18" s="48">
        <v>9238278.3077688217</v>
      </c>
    </row>
    <row r="19" spans="1:5" s="54" customFormat="1" ht="18" customHeight="1" x14ac:dyDescent="0.25">
      <c r="A19" s="44">
        <v>2023</v>
      </c>
      <c r="B19" s="45">
        <v>766939360.72310781</v>
      </c>
      <c r="C19" s="46">
        <v>4.0634839210548668E-2</v>
      </c>
      <c r="D19" s="47">
        <v>2.0549133070860703E-2</v>
      </c>
      <c r="E19" s="48">
        <v>15442606.798712254</v>
      </c>
    </row>
    <row r="20" spans="1:5" s="54" customFormat="1" ht="18" customHeight="1" x14ac:dyDescent="0.25">
      <c r="A20" s="44">
        <v>2024</v>
      </c>
      <c r="B20" s="45">
        <v>801355782.52387655</v>
      </c>
      <c r="C20" s="46">
        <v>4.4875023454682639E-2</v>
      </c>
      <c r="D20" s="47">
        <v>2.4375846145363367E-2</v>
      </c>
      <c r="E20" s="48">
        <v>19068904.578337073</v>
      </c>
    </row>
    <row r="21" spans="1:5" s="54" customFormat="1" ht="18" customHeight="1" x14ac:dyDescent="0.25">
      <c r="A21" s="44">
        <v>2025</v>
      </c>
      <c r="B21" s="45">
        <v>829888782.92121351</v>
      </c>
      <c r="C21" s="46">
        <v>3.5605908161630895E-2</v>
      </c>
      <c r="D21" s="47">
        <v>1.2363924954390315E-2</v>
      </c>
      <c r="E21" s="48">
        <v>10135369.682390213</v>
      </c>
    </row>
    <row r="22" spans="1:5" s="54" customFormat="1" ht="18" customHeight="1" x14ac:dyDescent="0.25">
      <c r="A22" s="44">
        <v>2026</v>
      </c>
      <c r="B22" s="45">
        <v>860050780.59859467</v>
      </c>
      <c r="C22" s="46">
        <v>3.6344626289815274E-2</v>
      </c>
      <c r="D22" s="47">
        <v>1.3032797350665426E-2</v>
      </c>
      <c r="E22" s="48">
        <v>11064664.011014342</v>
      </c>
    </row>
    <row r="23" spans="1:5" s="54" customFormat="1" ht="18" customHeight="1" x14ac:dyDescent="0.25">
      <c r="A23" s="44">
        <v>2027</v>
      </c>
      <c r="B23" s="45">
        <v>894225267.48670602</v>
      </c>
      <c r="C23" s="46">
        <v>3.9735429185153492E-2</v>
      </c>
      <c r="D23" s="47">
        <v>1.6984504151532187E-2</v>
      </c>
      <c r="E23" s="48">
        <v>14934320.735500455</v>
      </c>
    </row>
    <row r="24" spans="1:5" s="54" customFormat="1" ht="18" customHeight="1" x14ac:dyDescent="0.25">
      <c r="A24" s="44">
        <v>2028</v>
      </c>
      <c r="B24" s="45">
        <v>927509496.69015908</v>
      </c>
      <c r="C24" s="46">
        <v>3.7221302521456501E-2</v>
      </c>
      <c r="D24" s="83" t="s">
        <v>229</v>
      </c>
      <c r="E24" s="84" t="s">
        <v>229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26" t="s">
        <v>37</v>
      </c>
      <c r="B26" s="3"/>
      <c r="C26" s="3"/>
    </row>
    <row r="27" spans="1:5" ht="21.75" customHeight="1" x14ac:dyDescent="0.3">
      <c r="A27" s="30" t="s">
        <v>201</v>
      </c>
      <c r="B27" s="3"/>
      <c r="C27" s="3"/>
    </row>
    <row r="28" spans="1:5" ht="21.75" customHeight="1" x14ac:dyDescent="0.3">
      <c r="A28" s="137" t="s">
        <v>241</v>
      </c>
      <c r="B28" s="3"/>
      <c r="C28" s="3"/>
    </row>
    <row r="29" spans="1:5" ht="21.75" customHeight="1" x14ac:dyDescent="0.3">
      <c r="A29" s="137"/>
      <c r="B29" s="157"/>
    </row>
    <row r="30" spans="1:5" ht="21.75" customHeight="1" x14ac:dyDescent="0.3">
      <c r="A30" s="215" t="str">
        <f>Headings!F8</f>
        <v>Page 8</v>
      </c>
      <c r="B30" s="216"/>
      <c r="C30" s="216"/>
      <c r="D30" s="216"/>
      <c r="E30" s="223"/>
    </row>
    <row r="31" spans="1:5" ht="21.75" customHeight="1" x14ac:dyDescent="0.3">
      <c r="A31" s="3"/>
      <c r="B31" s="3"/>
      <c r="C31" s="3"/>
    </row>
    <row r="32" spans="1:5" ht="21.75" customHeight="1" x14ac:dyDescent="0.3">
      <c r="A32" s="211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22" t="str">
        <f>Headings!E9</f>
        <v>March 2019 Mental Health Sales Tax Forecast</v>
      </c>
      <c r="B1" s="223"/>
      <c r="C1" s="223"/>
      <c r="D1" s="223"/>
      <c r="E1" s="223"/>
    </row>
    <row r="2" spans="1:5" ht="21.75" customHeight="1" x14ac:dyDescent="0.3">
      <c r="A2" s="222" t="s">
        <v>93</v>
      </c>
      <c r="B2" s="223"/>
      <c r="C2" s="223"/>
      <c r="D2" s="223"/>
      <c r="E2" s="223"/>
    </row>
    <row r="4" spans="1:5" ht="66" customHeight="1" x14ac:dyDescent="0.3">
      <c r="A4" s="21" t="s">
        <v>117</v>
      </c>
      <c r="B4" s="32" t="s">
        <v>89</v>
      </c>
      <c r="C4" s="32" t="s">
        <v>34</v>
      </c>
      <c r="D4" s="24" t="str">
        <f>Headings!E50</f>
        <v>% Change from August 2018 Forecast</v>
      </c>
      <c r="E4" s="36" t="str">
        <f>Headings!F50</f>
        <v>$ Change from August 2018 Forecast</v>
      </c>
    </row>
    <row r="5" spans="1:5" ht="18" customHeight="1" x14ac:dyDescent="0.3">
      <c r="A5" s="39">
        <v>2009</v>
      </c>
      <c r="B5" s="40">
        <v>41773812.241183825</v>
      </c>
      <c r="C5" s="82" t="s">
        <v>87</v>
      </c>
      <c r="D5" s="52">
        <v>0</v>
      </c>
      <c r="E5" s="43">
        <v>0</v>
      </c>
    </row>
    <row r="6" spans="1:5" ht="18" customHeight="1" x14ac:dyDescent="0.3">
      <c r="A6" s="44">
        <v>2010</v>
      </c>
      <c r="B6" s="45">
        <v>40717980.148511201</v>
      </c>
      <c r="C6" s="46">
        <v>-2.5274975780920084E-2</v>
      </c>
      <c r="D6" s="47">
        <v>0</v>
      </c>
      <c r="E6" s="48">
        <v>0</v>
      </c>
    </row>
    <row r="7" spans="1:5" ht="18" customHeight="1" x14ac:dyDescent="0.3">
      <c r="A7" s="44">
        <v>2011</v>
      </c>
      <c r="B7" s="45">
        <v>43099477.537233301</v>
      </c>
      <c r="C7" s="46">
        <v>5.8487611125012329E-2</v>
      </c>
      <c r="D7" s="47">
        <v>0</v>
      </c>
      <c r="E7" s="48">
        <v>0</v>
      </c>
    </row>
    <row r="8" spans="1:5" ht="18" customHeight="1" x14ac:dyDescent="0.3">
      <c r="A8" s="44">
        <v>2012</v>
      </c>
      <c r="B8" s="45">
        <v>45000360</v>
      </c>
      <c r="C8" s="46">
        <v>4.4104536096163605E-2</v>
      </c>
      <c r="D8" s="47">
        <v>0</v>
      </c>
      <c r="E8" s="48">
        <v>0</v>
      </c>
    </row>
    <row r="9" spans="1:5" ht="18" customHeight="1" x14ac:dyDescent="0.3">
      <c r="A9" s="44">
        <v>2013</v>
      </c>
      <c r="B9" s="45">
        <v>48298262.639202163</v>
      </c>
      <c r="C9" s="47">
        <v>7.3286139026491393E-2</v>
      </c>
      <c r="D9" s="47">
        <v>0</v>
      </c>
      <c r="E9" s="48">
        <v>0</v>
      </c>
    </row>
    <row r="10" spans="1:5" ht="18" customHeight="1" x14ac:dyDescent="0.3">
      <c r="A10" s="44">
        <v>2014</v>
      </c>
      <c r="B10" s="45">
        <v>52288413.001330756</v>
      </c>
      <c r="C10" s="46">
        <v>8.2614780410132482E-2</v>
      </c>
      <c r="D10" s="47">
        <v>0</v>
      </c>
      <c r="E10" s="48">
        <v>0</v>
      </c>
    </row>
    <row r="11" spans="1:5" ht="18" customHeight="1" x14ac:dyDescent="0.3">
      <c r="A11" s="44">
        <v>2015</v>
      </c>
      <c r="B11" s="45">
        <v>57487652.461434349</v>
      </c>
      <c r="C11" s="46">
        <v>9.9433873810078621E-2</v>
      </c>
      <c r="D11" s="47">
        <v>0</v>
      </c>
      <c r="E11" s="48">
        <v>0</v>
      </c>
    </row>
    <row r="12" spans="1:5" ht="18" customHeight="1" x14ac:dyDescent="0.3">
      <c r="A12" s="44">
        <v>2016</v>
      </c>
      <c r="B12" s="45">
        <v>61907549.661434352</v>
      </c>
      <c r="C12" s="46">
        <v>7.6884287507914761E-2</v>
      </c>
      <c r="D12" s="47">
        <v>0</v>
      </c>
      <c r="E12" s="48">
        <v>0</v>
      </c>
    </row>
    <row r="13" spans="1:5" ht="18" customHeight="1" x14ac:dyDescent="0.3">
      <c r="A13" s="44">
        <v>2017</v>
      </c>
      <c r="B13" s="45">
        <v>64979113.680000007</v>
      </c>
      <c r="C13" s="46">
        <v>4.9615338280447174E-2</v>
      </c>
      <c r="D13" s="47">
        <v>0</v>
      </c>
      <c r="E13" s="48">
        <v>0</v>
      </c>
    </row>
    <row r="14" spans="1:5" ht="18" customHeight="1" thickBot="1" x14ac:dyDescent="0.35">
      <c r="A14" s="49">
        <v>2018</v>
      </c>
      <c r="B14" s="50">
        <v>71198451.760000005</v>
      </c>
      <c r="C14" s="51">
        <v>9.5712879535847728E-2</v>
      </c>
      <c r="D14" s="56">
        <v>6.7466751680165249E-3</v>
      </c>
      <c r="E14" s="85">
        <v>477133.76000000536</v>
      </c>
    </row>
    <row r="15" spans="1:5" ht="18" customHeight="1" thickTop="1" x14ac:dyDescent="0.3">
      <c r="A15" s="44">
        <v>2019</v>
      </c>
      <c r="B15" s="45">
        <v>73405404.59177871</v>
      </c>
      <c r="C15" s="46">
        <v>3.0997202568646243E-2</v>
      </c>
      <c r="D15" s="47">
        <v>1.6812445769475381E-2</v>
      </c>
      <c r="E15" s="48">
        <v>1213718.8023419082</v>
      </c>
    </row>
    <row r="16" spans="1:5" ht="18" customHeight="1" x14ac:dyDescent="0.3">
      <c r="A16" s="44">
        <v>2020</v>
      </c>
      <c r="B16" s="45">
        <v>74803103.335780531</v>
      </c>
      <c r="C16" s="46">
        <v>1.9040815206655237E-2</v>
      </c>
      <c r="D16" s="47">
        <v>1.7284819958583997E-2</v>
      </c>
      <c r="E16" s="48">
        <v>1270989.3513941914</v>
      </c>
    </row>
    <row r="17" spans="1:5" ht="18" customHeight="1" x14ac:dyDescent="0.3">
      <c r="A17" s="44">
        <v>2021</v>
      </c>
      <c r="B17" s="45">
        <v>77578662.80548206</v>
      </c>
      <c r="C17" s="46">
        <v>3.7104870599317774E-2</v>
      </c>
      <c r="D17" s="47">
        <v>1.8478921598090059E-2</v>
      </c>
      <c r="E17" s="48">
        <v>1407559.8397439122</v>
      </c>
    </row>
    <row r="18" spans="1:5" ht="18" customHeight="1" x14ac:dyDescent="0.3">
      <c r="A18" s="44">
        <v>2022</v>
      </c>
      <c r="B18" s="45">
        <v>80332108.025748044</v>
      </c>
      <c r="C18" s="46">
        <v>3.549230059778008E-2</v>
      </c>
      <c r="D18" s="47">
        <v>1.2694240315950456E-2</v>
      </c>
      <c r="E18" s="48">
        <v>1006972.3355467916</v>
      </c>
    </row>
    <row r="19" spans="1:5" ht="18" customHeight="1" x14ac:dyDescent="0.3">
      <c r="A19" s="44">
        <v>2023</v>
      </c>
      <c r="B19" s="45">
        <v>83596390.318818733</v>
      </c>
      <c r="C19" s="46">
        <v>4.0634839210548446E-2</v>
      </c>
      <c r="D19" s="47">
        <v>2.0549133070860259E-2</v>
      </c>
      <c r="E19" s="48">
        <v>1683244.1410595924</v>
      </c>
    </row>
    <row r="20" spans="1:5" ht="18" customHeight="1" x14ac:dyDescent="0.3">
      <c r="A20" s="44">
        <v>2024</v>
      </c>
      <c r="B20" s="45">
        <v>87347780.295102552</v>
      </c>
      <c r="C20" s="46">
        <v>4.4875023454682861E-2</v>
      </c>
      <c r="D20" s="47">
        <v>2.4375846145363367E-2</v>
      </c>
      <c r="E20" s="48">
        <v>2078510.5990387499</v>
      </c>
    </row>
    <row r="21" spans="1:5" s="115" customFormat="1" ht="18" customHeight="1" x14ac:dyDescent="0.3">
      <c r="A21" s="44">
        <v>2025</v>
      </c>
      <c r="B21" s="45">
        <v>90457877.3384123</v>
      </c>
      <c r="C21" s="46">
        <v>3.5605908161631117E-2</v>
      </c>
      <c r="D21" s="47">
        <v>1.2363924954390981E-2</v>
      </c>
      <c r="E21" s="48">
        <v>1104755.2953805774</v>
      </c>
    </row>
    <row r="22" spans="1:5" s="156" customFormat="1" ht="18" customHeight="1" x14ac:dyDescent="0.3">
      <c r="A22" s="44">
        <v>2026</v>
      </c>
      <c r="B22" s="45">
        <v>93745535.085246831</v>
      </c>
      <c r="C22" s="46">
        <v>3.6344626289815052E-2</v>
      </c>
      <c r="D22" s="47">
        <v>1.3032797350665426E-2</v>
      </c>
      <c r="E22" s="48">
        <v>1206048.3772005737</v>
      </c>
    </row>
    <row r="23" spans="1:5" s="192" customFormat="1" ht="18" customHeight="1" x14ac:dyDescent="0.3">
      <c r="A23" s="44">
        <v>2027</v>
      </c>
      <c r="B23" s="45">
        <v>97470554.156050965</v>
      </c>
      <c r="C23" s="46">
        <v>3.973542918515327E-2</v>
      </c>
      <c r="D23" s="47">
        <v>1.6984504151531965E-2</v>
      </c>
      <c r="E23" s="48">
        <v>1627840.9601695389</v>
      </c>
    </row>
    <row r="24" spans="1:5" s="199" customFormat="1" ht="18" customHeight="1" x14ac:dyDescent="0.3">
      <c r="A24" s="44">
        <v>2028</v>
      </c>
      <c r="B24" s="45">
        <v>101098535.13922735</v>
      </c>
      <c r="C24" s="46">
        <v>3.7221302521456501E-2</v>
      </c>
      <c r="D24" s="83" t="s">
        <v>229</v>
      </c>
      <c r="E24" s="84" t="s">
        <v>229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26" t="s">
        <v>30</v>
      </c>
      <c r="B26" s="3"/>
      <c r="C26" s="3"/>
    </row>
    <row r="27" spans="1:5" ht="21.75" customHeight="1" x14ac:dyDescent="0.3">
      <c r="A27" s="79" t="s">
        <v>202</v>
      </c>
      <c r="B27" s="3"/>
      <c r="C27" s="3"/>
    </row>
    <row r="28" spans="1:5" ht="21.75" customHeight="1" x14ac:dyDescent="0.3">
      <c r="A28" s="137" t="s">
        <v>241</v>
      </c>
      <c r="B28" s="3"/>
      <c r="C28" s="3"/>
    </row>
    <row r="29" spans="1:5" ht="21.75" customHeight="1" x14ac:dyDescent="0.3">
      <c r="A29" s="137"/>
    </row>
    <row r="30" spans="1:5" ht="21.75" customHeight="1" x14ac:dyDescent="0.3">
      <c r="A30" s="215" t="str">
        <f>Headings!F9</f>
        <v>Page 9</v>
      </c>
      <c r="B30" s="216"/>
      <c r="C30" s="216"/>
      <c r="D30" s="216"/>
      <c r="E30" s="223"/>
    </row>
    <row r="31" spans="1:5" ht="21.75" customHeight="1" x14ac:dyDescent="0.3">
      <c r="A31" s="3"/>
      <c r="B31" s="3"/>
      <c r="C31" s="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48</vt:i4>
      </vt:variant>
    </vt:vector>
  </HeadingPairs>
  <TitlesOfParts>
    <vt:vector size="97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Hotel Sales Tax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Delinquencies</vt:lpstr>
      <vt:lpstr>CX</vt:lpstr>
      <vt:lpstr>DD-MH</vt:lpstr>
      <vt:lpstr>Veterans</vt:lpstr>
      <vt:lpstr>ICRI</vt:lpstr>
      <vt:lpstr>AFIS</vt:lpstr>
      <vt:lpstr>Parks</vt:lpstr>
      <vt:lpstr>YSC</vt:lpstr>
      <vt:lpstr>Veterans_Lid</vt:lpstr>
      <vt:lpstr>PSERN</vt:lpstr>
      <vt:lpstr>BSFK</vt:lpstr>
      <vt:lpstr>EMS</vt:lpstr>
      <vt:lpstr>CF</vt:lpstr>
      <vt:lpstr>Roads</vt:lpstr>
      <vt:lpstr>Roads2</vt:lpstr>
      <vt:lpstr>Flood</vt:lpstr>
      <vt:lpstr>Marine</vt:lpstr>
      <vt:lpstr>Transit </vt:lpstr>
      <vt:lpstr>UTGO</vt:lpstr>
      <vt:lpstr>KC I+P Index</vt:lpstr>
      <vt:lpstr>Appendix</vt:lpstr>
      <vt:lpstr>Headings</vt:lpstr>
      <vt:lpstr>AFIS!Print_Area</vt:lpstr>
      <vt:lpstr>Appendix!Print_Area</vt:lpstr>
      <vt:lpstr>BSFK!Print_Area</vt:lpstr>
      <vt:lpstr>CF!Print_Area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Flood!Print_Area</vt:lpstr>
      <vt:lpstr>Gambling!Print_Area</vt:lpstr>
      <vt:lpstr>'Hotel Sales Tax'!Print_Area</vt:lpstr>
      <vt:lpstr>ICRI!Print_Area</vt:lpstr>
      <vt:lpstr>'Investment Pool Nom'!Print_Area</vt:lpstr>
      <vt:lpstr>'Investment Pool Real'!Print_Area</vt:lpstr>
      <vt:lpstr>'KC I+P Index'!Print_Area</vt:lpstr>
      <vt:lpstr>'Local Sales Tax'!Print_Area</vt:lpstr>
      <vt:lpstr>Marine!Print_Area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'Transit '!Print_Area</vt:lpstr>
      <vt:lpstr>'Transit Sales Tax'!Print_Area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Veterans_Lid!Print_Area</vt:lpstr>
      <vt:lpstr>YSC!Print_Area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2019-03-01T17:03:18Z</cp:lastPrinted>
  <dcterms:created xsi:type="dcterms:W3CDTF">2010-06-11T22:06:58Z</dcterms:created>
  <dcterms:modified xsi:type="dcterms:W3CDTF">2019-03-13T15:34:44Z</dcterms:modified>
</cp:coreProperties>
</file>