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1_1 PSQ\"/>
    </mc:Choice>
  </mc:AlternateContent>
  <xr:revisionPtr revIDLastSave="0" documentId="13_ncr:1_{6BFAE845-DC60-46C7-99CB-1AFA61B74BD1}" xr6:coauthVersionLast="44" xr6:coauthVersionMax="44" xr10:uidLastSave="{00000000-0000-0000-0000-000000000000}"/>
  <bookViews>
    <workbookView xWindow="-108" yWindow="-108" windowWidth="23256" windowHeight="12576" tabRatio="681" xr2:uid="{00000000-000D-0000-FFFF-FFFF00000000}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otel Sales Tax" sheetId="10" r:id="rId11"/>
    <sheet name="Hotel Tax (HB 2015)" sheetId="80" r:id="rId12"/>
    <sheet name="Rental Car Sales Tax" sheetId="11" r:id="rId13"/>
    <sheet name="REET" sheetId="4" r:id="rId14"/>
    <sheet name="Investment Pool Nom" sheetId="5" r:id="rId15"/>
    <sheet name="Investment Pool Real" sheetId="35" r:id="rId16"/>
    <sheet name="CPI-U" sheetId="34" r:id="rId17"/>
    <sheet name="CPI-W" sheetId="7" r:id="rId18"/>
    <sheet name="Seattle CPI-U" sheetId="33" r:id="rId19"/>
    <sheet name="Seattle CPI-W" sheetId="13" r:id="rId20"/>
    <sheet name="COLA(new)" sheetId="62" r:id="rId21"/>
    <sheet name="Pharmaceuticals PPI" sheetId="14" r:id="rId22"/>
    <sheet name="Transportation CPI" sheetId="15" r:id="rId23"/>
    <sheet name="Retail Gas" sheetId="37" r:id="rId24"/>
    <sheet name="Diesel and Gas" sheetId="32" r:id="rId25"/>
    <sheet name="Docs" sheetId="81" r:id="rId26"/>
    <sheet name="Gambling" sheetId="69" r:id="rId27"/>
    <sheet name="E911" sheetId="82" r:id="rId28"/>
    <sheet name="Delinquencies" sheetId="83" r:id="rId29"/>
    <sheet name="CX" sheetId="39" r:id="rId30"/>
    <sheet name="DD-MH" sheetId="40" r:id="rId31"/>
    <sheet name="Veterans" sheetId="41" r:id="rId32"/>
    <sheet name="AFIS" sheetId="42" r:id="rId33"/>
    <sheet name="Parks" sheetId="43" r:id="rId34"/>
    <sheet name="YSC" sheetId="45" r:id="rId35"/>
    <sheet name="VSHSL" sheetId="46" r:id="rId36"/>
    <sheet name="PSERN" sheetId="63" r:id="rId37"/>
    <sheet name="BSFK" sheetId="64" r:id="rId38"/>
    <sheet name="EMS" sheetId="48" r:id="rId39"/>
    <sheet name="CF" sheetId="49" r:id="rId40"/>
    <sheet name="Roads" sheetId="50" r:id="rId41"/>
    <sheet name="Roads2" sheetId="68" r:id="rId42"/>
    <sheet name="Flood" sheetId="56" r:id="rId43"/>
    <sheet name="Marine" sheetId="70" r:id="rId44"/>
    <sheet name="Transit " sheetId="53" r:id="rId45"/>
    <sheet name="UTGO" sheetId="54" r:id="rId46"/>
    <sheet name="KC I+P Index" sheetId="78" r:id="rId47"/>
    <sheet name="Appendix" sheetId="77" r:id="rId48"/>
    <sheet name="Headings" sheetId="29" r:id="rId49"/>
  </sheets>
  <definedNames>
    <definedName name="_xlnm.Print_Area" localSheetId="32">AFIS!$A$1:$E$30</definedName>
    <definedName name="_xlnm.Print_Area" localSheetId="47">Appendix!$A$1:$C$30</definedName>
    <definedName name="_xlnm.Print_Area" localSheetId="37">BSFK!$A$1:$E$30</definedName>
    <definedName name="_xlnm.Print_Area" localSheetId="39">CF!$A$1:$E$30</definedName>
    <definedName name="_xlnm.Print_Area" localSheetId="9">'CJ Sales Tax'!$A$1:$E$30</definedName>
    <definedName name="_xlnm.Print_Area" localSheetId="20">'COLA(new)'!$A$1:$D$31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6">'CPI-U'!$A$1:$D$30</definedName>
    <definedName name="_xlnm.Print_Area" localSheetId="17">'CPI-W'!$A$1:$D$30</definedName>
    <definedName name="_xlnm.Print_Area" localSheetId="29">CX!$A$1:$E$30</definedName>
    <definedName name="_xlnm.Print_Area" localSheetId="30">'DD-MH'!$A$1:$E$30</definedName>
    <definedName name="_xlnm.Print_Area" localSheetId="28">Delinquencies!$A$1:$E$30</definedName>
    <definedName name="_xlnm.Print_Area" localSheetId="24">'Diesel and Gas'!$A$1:$E$30</definedName>
    <definedName name="_xlnm.Print_Area" localSheetId="25">Docs!$A$1:$E$30</definedName>
    <definedName name="_xlnm.Print_Area" localSheetId="27">'E911'!$A$1:$E$30</definedName>
    <definedName name="_xlnm.Print_Area" localSheetId="38">EMS!$A$1:$E$30</definedName>
    <definedName name="_xlnm.Print_Area" localSheetId="42">Flood!$A$1:$E$30</definedName>
    <definedName name="_xlnm.Print_Area" localSheetId="26">Gambling!$A$1:$E$30</definedName>
    <definedName name="_xlnm.Print_Area" localSheetId="10">'Hotel Sales Tax'!$A$1:$E$30</definedName>
    <definedName name="_xlnm.Print_Area" localSheetId="11">'Hotel Tax (HB 2015)'!$A$1:$E$31</definedName>
    <definedName name="_xlnm.Print_Area" localSheetId="14">'Investment Pool Nom'!$A$1:$D$30</definedName>
    <definedName name="_xlnm.Print_Area" localSheetId="15">'Investment Pool Real'!$A$1:$D$30</definedName>
    <definedName name="_xlnm.Print_Area" localSheetId="46">'KC I+P Index'!$A$1:$D$30</definedName>
    <definedName name="_xlnm.Print_Area" localSheetId="6">'Local Sales Tax'!$A$1:$E$30</definedName>
    <definedName name="_xlnm.Print_Area" localSheetId="43">Marine!$A$1:$E$30</definedName>
    <definedName name="_xlnm.Print_Area" localSheetId="8">'Mental Health Sales Tax'!$A$1:$E$30</definedName>
    <definedName name="_xlnm.Print_Area" localSheetId="33">Parks!$A$1:$E$30</definedName>
    <definedName name="_xlnm.Print_Area" localSheetId="21">'Pharmaceuticals PPI'!$A$1:$D$30</definedName>
    <definedName name="_xlnm.Print_Area" localSheetId="36">PSERN!$A$1:$E$30</definedName>
    <definedName name="_xlnm.Print_Area" localSheetId="13">REET!$A$1:$E$30</definedName>
    <definedName name="_xlnm.Print_Area" localSheetId="12">'Rental Car Sales Tax'!$A$1:$E$30</definedName>
    <definedName name="_xlnm.Print_Area" localSheetId="23">'Retail Gas'!$A$1:$E$31</definedName>
    <definedName name="_xlnm.Print_Area" localSheetId="40">Roads!$A$1:$E$30</definedName>
    <definedName name="_xlnm.Print_Area" localSheetId="41">Roads2!$A$1:$E$27</definedName>
    <definedName name="_xlnm.Print_Area" localSheetId="5">'Sales and Use Taxbase'!$A$1:$E$30</definedName>
    <definedName name="_xlnm.Print_Area" localSheetId="18">'Seattle CPI-U'!$A$1:$D$30</definedName>
    <definedName name="_xlnm.Print_Area" localSheetId="19">'Seattle CPI-W'!$A$1:$D$30</definedName>
    <definedName name="_xlnm.Print_Area" localSheetId="44">'Transit '!$A$1:$E$30</definedName>
    <definedName name="_xlnm.Print_Area" localSheetId="7">'Transit Sales Tax'!$A$1:$E$30</definedName>
    <definedName name="_xlnm.Print_Area" localSheetId="22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5">UTGO!$A$1:$E$30</definedName>
    <definedName name="_xlnm.Print_Area" localSheetId="31">Veterans!$A$1:$E$30</definedName>
    <definedName name="_xlnm.Print_Area" localSheetId="35">VSHSL!$A$1:$E$30</definedName>
    <definedName name="_xlnm.Print_Area" localSheetId="34">YSC!$A$1:$E$30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81" l="1"/>
  <c r="E4" i="81"/>
  <c r="E4" i="83" l="1"/>
  <c r="D4" i="83"/>
  <c r="E4" i="82"/>
  <c r="D4" i="82"/>
  <c r="E4" i="80" l="1"/>
  <c r="D4" i="80"/>
  <c r="E12" i="29"/>
  <c r="A1" i="80" s="1"/>
  <c r="F12" i="29"/>
  <c r="A31" i="80" s="1"/>
  <c r="G12" i="29"/>
  <c r="E48" i="29" l="1"/>
  <c r="E47" i="29"/>
  <c r="F47" i="29"/>
  <c r="G47" i="29"/>
  <c r="F48" i="29"/>
  <c r="G48" i="29"/>
  <c r="G46" i="29"/>
  <c r="F46" i="29"/>
  <c r="E46" i="29"/>
  <c r="A1" i="78" l="1"/>
  <c r="A30" i="78"/>
  <c r="D4" i="78" l="1"/>
  <c r="A30" i="77" l="1"/>
  <c r="F44" i="29" l="1"/>
  <c r="F45" i="29"/>
  <c r="E29" i="29" l="1"/>
  <c r="A1" i="83" s="1"/>
  <c r="E28" i="29"/>
  <c r="A1" i="82" s="1"/>
  <c r="E44" i="29" l="1"/>
  <c r="G44" i="29" l="1"/>
  <c r="E4" i="70"/>
  <c r="D4" i="70"/>
  <c r="G2" i="29" l="1"/>
  <c r="G29" i="29"/>
  <c r="F42" i="29"/>
  <c r="A25" i="68" s="1"/>
  <c r="G41" i="29"/>
  <c r="G42" i="29"/>
  <c r="E4" i="69" l="1"/>
  <c r="D4" i="69"/>
  <c r="F3" i="29" l="1"/>
  <c r="F4" i="29"/>
  <c r="F5" i="29"/>
  <c r="F6" i="29"/>
  <c r="F7" i="29"/>
  <c r="F8" i="29"/>
  <c r="F9" i="29"/>
  <c r="F10" i="29"/>
  <c r="F11" i="29"/>
  <c r="F13" i="29"/>
  <c r="F14" i="29"/>
  <c r="F15" i="29"/>
  <c r="F16" i="29"/>
  <c r="F17" i="29"/>
  <c r="F18" i="29"/>
  <c r="F19" i="29"/>
  <c r="F20" i="29"/>
  <c r="F21" i="29"/>
  <c r="A31" i="62" s="1"/>
  <c r="F22" i="29"/>
  <c r="F23" i="29"/>
  <c r="F24" i="29"/>
  <c r="F25" i="29"/>
  <c r="F26" i="29"/>
  <c r="A30" i="81" s="1"/>
  <c r="F27" i="29"/>
  <c r="F28" i="29"/>
  <c r="A30" i="82" s="1"/>
  <c r="F29" i="29"/>
  <c r="A30" i="83" s="1"/>
  <c r="F30" i="29"/>
  <c r="F31" i="29"/>
  <c r="F32" i="29"/>
  <c r="F33" i="29"/>
  <c r="F34" i="29"/>
  <c r="F35" i="29"/>
  <c r="F36" i="29"/>
  <c r="F37" i="29"/>
  <c r="F38" i="29"/>
  <c r="A30" i="64" s="1"/>
  <c r="F39" i="29"/>
  <c r="F40" i="29"/>
  <c r="F41" i="29"/>
  <c r="A30" i="50" s="1"/>
  <c r="F43" i="29"/>
  <c r="A30" i="70"/>
  <c r="F2" i="29"/>
  <c r="G3" i="29"/>
  <c r="G4" i="29"/>
  <c r="G5" i="29"/>
  <c r="G6" i="29"/>
  <c r="G7" i="29"/>
  <c r="G8" i="29"/>
  <c r="G9" i="29"/>
  <c r="G10" i="29"/>
  <c r="G11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30" i="29"/>
  <c r="G31" i="29"/>
  <c r="G32" i="29"/>
  <c r="G33" i="29"/>
  <c r="G34" i="29"/>
  <c r="G35" i="29"/>
  <c r="G36" i="29"/>
  <c r="G37" i="29"/>
  <c r="G38" i="29"/>
  <c r="G39" i="29"/>
  <c r="G40" i="29"/>
  <c r="G43" i="29"/>
  <c r="G45" i="29"/>
  <c r="A30" i="69" l="1"/>
  <c r="E38" i="29"/>
  <c r="A1" i="64" s="1"/>
  <c r="D4" i="15" l="1"/>
  <c r="A30" i="54" l="1"/>
  <c r="A1" i="54"/>
  <c r="A30" i="63" l="1"/>
  <c r="E37" i="29"/>
  <c r="A1" i="63" s="1"/>
  <c r="E4" i="64" l="1"/>
  <c r="D4" i="64"/>
  <c r="E4" i="63"/>
  <c r="D4" i="63"/>
  <c r="A30" i="21" l="1"/>
  <c r="A30" i="9" l="1"/>
  <c r="D4" i="16" l="1"/>
  <c r="E4" i="16"/>
  <c r="A30" i="16"/>
  <c r="D4" i="18"/>
  <c r="E4" i="18"/>
  <c r="A30" i="18"/>
  <c r="D4" i="17"/>
  <c r="E4" i="17"/>
  <c r="A30" i="17"/>
  <c r="D4" i="19"/>
  <c r="E4" i="19"/>
  <c r="A30" i="19"/>
  <c r="D4" i="26"/>
  <c r="E4" i="26"/>
  <c r="A30" i="26"/>
  <c r="D4" i="1"/>
  <c r="E4" i="1"/>
  <c r="A30" i="1"/>
  <c r="D4" i="8"/>
  <c r="E4" i="8"/>
  <c r="A30" i="8"/>
  <c r="D4" i="21"/>
  <c r="E4" i="21"/>
  <c r="D4" i="9"/>
  <c r="E4" i="9"/>
  <c r="D4" i="10"/>
  <c r="E4" i="10"/>
  <c r="A30" i="10"/>
  <c r="D4" i="11"/>
  <c r="E4" i="11"/>
  <c r="A30" i="11"/>
  <c r="D4" i="4"/>
  <c r="E4" i="4"/>
  <c r="A30" i="4"/>
  <c r="D4" i="5"/>
  <c r="A30" i="5"/>
  <c r="D4" i="35"/>
  <c r="A30" i="35"/>
  <c r="D4" i="34"/>
  <c r="A30" i="34"/>
  <c r="D4" i="7"/>
  <c r="A30" i="7"/>
  <c r="D4" i="33"/>
  <c r="A30" i="33"/>
  <c r="D4" i="13"/>
  <c r="A30" i="13"/>
  <c r="D4" i="14"/>
  <c r="A30" i="14"/>
  <c r="A30" i="15"/>
  <c r="D4" i="37"/>
  <c r="E4" i="37"/>
  <c r="A31" i="37"/>
  <c r="A30" i="32"/>
  <c r="D4" i="39"/>
  <c r="E4" i="39"/>
  <c r="A30" i="39"/>
  <c r="D4" i="40"/>
  <c r="E4" i="40"/>
  <c r="A30" i="40"/>
  <c r="D4" i="41"/>
  <c r="E4" i="41"/>
  <c r="A30" i="41"/>
  <c r="D4" i="42"/>
  <c r="E4" i="42"/>
  <c r="A30" i="42"/>
  <c r="D4" i="43"/>
  <c r="E4" i="43"/>
  <c r="A30" i="43"/>
  <c r="D4" i="45"/>
  <c r="E4" i="45"/>
  <c r="A30" i="45"/>
  <c r="D4" i="46"/>
  <c r="E4" i="46"/>
  <c r="A30" i="46"/>
  <c r="D4" i="48"/>
  <c r="E4" i="48"/>
  <c r="A30" i="48"/>
  <c r="D4" i="49"/>
  <c r="E4" i="49"/>
  <c r="A30" i="49"/>
  <c r="D4" i="50"/>
  <c r="E4" i="50"/>
  <c r="D4" i="56"/>
  <c r="E4" i="56"/>
  <c r="A30" i="56"/>
  <c r="D4" i="53"/>
  <c r="E4" i="53"/>
  <c r="A30" i="53"/>
  <c r="D4" i="54"/>
  <c r="E4" i="54"/>
  <c r="E2" i="29"/>
  <c r="A1" i="16" s="1"/>
  <c r="E3" i="29"/>
  <c r="A1" i="18" s="1"/>
  <c r="E4" i="29"/>
  <c r="A1" i="17" s="1"/>
  <c r="E5" i="29"/>
  <c r="A1" i="19" s="1"/>
  <c r="E6" i="29"/>
  <c r="A1" i="26" s="1"/>
  <c r="E7" i="29"/>
  <c r="A1" i="1" s="1"/>
  <c r="E8" i="29"/>
  <c r="A1" i="8" s="1"/>
  <c r="E9" i="29"/>
  <c r="A1" i="21" s="1"/>
  <c r="E10" i="29"/>
  <c r="A1" i="9" s="1"/>
  <c r="E11" i="29"/>
  <c r="A1" i="10" s="1"/>
  <c r="E13" i="29"/>
  <c r="A1" i="11" s="1"/>
  <c r="E14" i="29"/>
  <c r="A1" i="4" s="1"/>
  <c r="E15" i="29"/>
  <c r="A1" i="5" s="1"/>
  <c r="E16" i="29"/>
  <c r="A1" i="35" s="1"/>
  <c r="E17" i="29"/>
  <c r="E18" i="29"/>
  <c r="A1" i="7" s="1"/>
  <c r="E19" i="29"/>
  <c r="A1" i="33" s="1"/>
  <c r="E20" i="29"/>
  <c r="A1" i="13" s="1"/>
  <c r="E21" i="29"/>
  <c r="A1" i="62" s="1"/>
  <c r="E22" i="29"/>
  <c r="A1" i="14" s="1"/>
  <c r="E23" i="29"/>
  <c r="A1" i="15" s="1"/>
  <c r="E24" i="29"/>
  <c r="A1" i="37" s="1"/>
  <c r="E25" i="29"/>
  <c r="E26" i="29"/>
  <c r="A1" i="81" s="1"/>
  <c r="E27" i="29"/>
  <c r="E30" i="29"/>
  <c r="A1" i="39" s="1"/>
  <c r="E31" i="29"/>
  <c r="A1" i="40" s="1"/>
  <c r="E32" i="29"/>
  <c r="A1" i="41" s="1"/>
  <c r="E33" i="29"/>
  <c r="A1" i="42" s="1"/>
  <c r="E34" i="29"/>
  <c r="A1" i="43" s="1"/>
  <c r="E35" i="29"/>
  <c r="A1" i="45" s="1"/>
  <c r="E36" i="29"/>
  <c r="A1" i="46" s="1"/>
  <c r="E39" i="29"/>
  <c r="A1" i="48" s="1"/>
  <c r="E40" i="29"/>
  <c r="A1" i="49" s="1"/>
  <c r="E41" i="29"/>
  <c r="A1" i="50" s="1"/>
  <c r="E43" i="29"/>
  <c r="A1" i="56" s="1"/>
  <c r="E45" i="29"/>
  <c r="A1" i="34" l="1"/>
  <c r="A1" i="70"/>
  <c r="A1" i="69"/>
  <c r="A1" i="53"/>
</calcChain>
</file>

<file path=xl/sharedStrings.xml><?xml version="1.0" encoding="utf-8"?>
<sst xmlns="http://schemas.openxmlformats.org/spreadsheetml/2006/main" count="1094" uniqueCount="282">
  <si>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</si>
  <si>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</si>
  <si>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</si>
  <si>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</si>
  <si>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</si>
  <si>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</si>
  <si>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</si>
  <si>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</si>
  <si>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>Page 1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</si>
  <si>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</si>
  <si>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</si>
  <si>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</si>
  <si>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</si>
  <si>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</si>
  <si>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</si>
  <si>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</si>
  <si>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</si>
  <si>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Diesel and Gasoline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</si>
  <si>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</si>
  <si>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</si>
  <si>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</si>
  <si>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</si>
  <si>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</si>
  <si>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</si>
  <si>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Children and Family Justice Center Lid Lift</t>
  </si>
  <si>
    <t>King County Sales and Use Taxbase</t>
  </si>
  <si>
    <t>Area</t>
  </si>
  <si>
    <t>1. Distribution is 0.1% of countywide taxable sales less sales at lodging establishments with</t>
  </si>
  <si>
    <t>Annual Change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</si>
  <si>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</si>
  <si>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</si>
  <si>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</si>
  <si>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</si>
  <si>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</si>
  <si>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</si>
  <si>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</si>
  <si>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</si>
  <si>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</si>
  <si>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</si>
  <si>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</si>
  <si>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</si>
  <si>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</si>
  <si>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</si>
  <si>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</si>
  <si>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</si>
  <si>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</si>
  <si>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</si>
  <si>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</si>
  <si>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</si>
  <si>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</si>
  <si>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</si>
  <si>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</si>
  <si>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</si>
  <si>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</si>
  <si>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</si>
  <si>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</si>
  <si>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</si>
  <si>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</si>
  <si>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</si>
  <si>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</si>
  <si>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</si>
  <si>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</si>
  <si>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</si>
  <si>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</si>
  <si>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</si>
  <si>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</si>
  <si>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</si>
  <si>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</si>
  <si>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</si>
  <si>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</si>
  <si>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</si>
  <si>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</si>
  <si>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</si>
  <si>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</si>
  <si>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</si>
  <si>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</si>
  <si>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</si>
  <si>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</si>
  <si>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</si>
  <si>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</si>
  <si>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</si>
  <si>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</si>
  <si>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</si>
  <si>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</si>
  <si>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</si>
  <si>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</si>
  <si>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</si>
  <si>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</si>
  <si>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</si>
  <si>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</si>
  <si>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</si>
  <si>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</si>
  <si>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</si>
  <si>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</si>
  <si>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</si>
  <si>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</si>
  <si>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</si>
  <si>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</si>
  <si>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</si>
  <si>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</si>
  <si>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</si>
  <si>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</si>
  <si>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</si>
  <si>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</si>
  <si>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</si>
  <si>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</si>
  <si>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</si>
  <si>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</si>
  <si>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</si>
  <si>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</si>
  <si>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</si>
  <si>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</si>
  <si>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</si>
  <si>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</si>
  <si>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</si>
  <si>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</si>
  <si>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</si>
  <si>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</si>
  <si>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</si>
  <si>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</si>
  <si>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</si>
  <si>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</si>
  <si>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</si>
  <si>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</si>
  <si>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</si>
  <si>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Children &amp; Family Center</t>
  </si>
  <si>
    <t>UAL/Roads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</si>
  <si>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</si>
  <si>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</si>
  <si>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</si>
  <si>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</si>
  <si>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</si>
  <si>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</si>
  <si>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</si>
  <si>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</si>
  <si>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</si>
  <si>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</si>
  <si>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</si>
  <si>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</si>
  <si>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</si>
  <si>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</si>
  <si>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</si>
  <si>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</si>
  <si>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Q1 2018</t>
  </si>
  <si>
    <t>Q2 2018</t>
  </si>
  <si>
    <t>Q3 2018</t>
  </si>
  <si>
    <t>Q4 2018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</si>
  <si>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</si>
  <si>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</si>
  <si>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</si>
  <si>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</si>
  <si>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</si>
  <si>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</si>
  <si>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Q1 2019</t>
  </si>
  <si>
    <t>Q2 2019</t>
  </si>
  <si>
    <t>Q3 2019</t>
  </si>
  <si>
    <t>Q4 2019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</si>
  <si>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</si>
  <si>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</si>
  <si>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</si>
  <si>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</si>
  <si>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2. King County stopped receiving hotel taxes within the City of Bellevue starting in 2013.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</si>
  <si>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</si>
  <si>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</si>
  <si>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</si>
  <si>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</si>
  <si>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</si>
  <si>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</si>
  <si>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>BSFK</t>
  </si>
  <si>
    <t xml:space="preserve">    center account per RCW 67.28.180.</t>
  </si>
  <si>
    <t>June-June Seattle CPI-W</t>
  </si>
  <si>
    <t xml:space="preserve">2. There are multiple COLA agreements and this forecast only applies to those </t>
  </si>
  <si>
    <t>Page 45</t>
  </si>
  <si>
    <t>3. The PSERN levy is in effect from 2016-2024.</t>
  </si>
  <si>
    <t>Roads addendum</t>
  </si>
  <si>
    <t>Page 46</t>
  </si>
  <si>
    <t xml:space="preserve">    Forecast includes the 1% DOR administrative fee.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</si>
  <si>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</si>
  <si>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</si>
  <si>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</si>
  <si>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</si>
  <si>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</si>
  <si>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Page 47</t>
  </si>
  <si>
    <t>3. Levy amounts do not reflect forecasted new construction impacts from the TDR/TIF ILA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</si>
  <si>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</si>
  <si>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</si>
  <si>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</si>
  <si>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</si>
  <si>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</si>
  <si>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</si>
  <si>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3. From 2016-2020 revenues received will be deposited in the State's stadium and exhibition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</si>
  <si>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</si>
  <si>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</si>
  <si>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</si>
  <si>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 xml:space="preserve">    units on the "new COLA" formula.</t>
  </si>
  <si>
    <t>2. Limited bond debt service included in CX Levy in 2013 and thereafter.</t>
  </si>
  <si>
    <t>2. Values for 2008-2013 include the Parks Operating &amp; Expansion lid lifts (expired in 2013).</t>
  </si>
  <si>
    <t>2. The C&amp;FJC lid lift is a nine-year lid lift in effect from 2013-2021.</t>
  </si>
  <si>
    <t>2. "PSERN" is an acronym for the Puget Sound Emergency Radio Network.</t>
  </si>
  <si>
    <t>2. The BSFK levy is in effect from 2016 thru 2021.</t>
  </si>
  <si>
    <t>2. The previous existing EMS levy expired in 2013.</t>
  </si>
  <si>
    <t>2. The UAL/Roads levy values are affected by annexations (see appendix).</t>
  </si>
  <si>
    <t>1. Actual values are quarterly as listed in EBS, Fund 000000010, Acct. 31911.</t>
  </si>
  <si>
    <t>Marine Levy Property Tax</t>
  </si>
  <si>
    <t>P&amp;I on Property Taxes</t>
  </si>
  <si>
    <t>Penalties and Interest on Delinquent Property Taxes</t>
  </si>
  <si>
    <t>Marine</t>
  </si>
  <si>
    <t>Forecasts have been adjusted for the annexations listed above (Pages 3, 5, 41).</t>
  </si>
  <si>
    <t>have been adjusted for the annexations listed above (Pages 7 &amp; 10).</t>
  </si>
  <si>
    <t>These forecasts are presented on accrual basis (Pages 7 thru 10).</t>
  </si>
  <si>
    <t>REET data presents 0.25% of King County's 0.50% real estate tax (Page 13).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</si>
  <si>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</si>
  <si>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</si>
  <si>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</si>
  <si>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new</t>
  </si>
  <si>
    <t>Annexation Assumptions</t>
  </si>
  <si>
    <t>Q1 2020</t>
  </si>
  <si>
    <t>Q2 2020</t>
  </si>
  <si>
    <t>Q3 2020</t>
  </si>
  <si>
    <t>Q4 2020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</si>
  <si>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</si>
  <si>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</si>
  <si>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</si>
  <si>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</si>
  <si>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</si>
  <si>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</si>
  <si>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</si>
  <si>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</si>
  <si>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</si>
  <si>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</si>
  <si>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</si>
  <si>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</si>
  <si>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</si>
  <si>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</si>
  <si>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</si>
  <si>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</si>
  <si>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</si>
  <si>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KC I+P Index</t>
  </si>
  <si>
    <t>COLA</t>
  </si>
  <si>
    <t>King County Inflation + Population Index</t>
  </si>
  <si>
    <t>2. Actual values are quarterly on an accrual basis as listed in EBS, Fund 000001110.</t>
  </si>
  <si>
    <t>Veterans, Seniors, and Human Services Lid Lift</t>
  </si>
  <si>
    <t>VSHSL</t>
  </si>
  <si>
    <t>August 2019 UAL/Roads Property Tax Annexation Addendum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</si>
  <si>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</si>
  <si>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</si>
  <si>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</si>
  <si>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</si>
  <si>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</si>
  <si>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</si>
  <si>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2. The VSHSL levy is in effect from 2018-2023.</t>
  </si>
  <si>
    <t>March 2020 King County Economic and Revenue Forecast</t>
  </si>
  <si>
    <t>March</t>
  </si>
  <si>
    <t>% Change from August 2019 Forecast</t>
  </si>
  <si>
    <t>$ Change from August 2019 Forecast</t>
  </si>
  <si>
    <t># Change from August 2019 Forecast</t>
  </si>
  <si>
    <t>March 2020 Diesel &amp; Gasoline Dollar per Gallon Forecasts</t>
  </si>
  <si>
    <t>Hotel Tax (HB 2015)</t>
  </si>
  <si>
    <t>Q1 2022</t>
  </si>
  <si>
    <t>Q2 2022</t>
  </si>
  <si>
    <t>Q3 2022</t>
  </si>
  <si>
    <t>Q4 2022</t>
  </si>
  <si>
    <t>2. Values for 2021 and beyond assume increases are based on new construction only</t>
  </si>
  <si>
    <t xml:space="preserve">    (i.e. 1% increase not included).</t>
  </si>
  <si>
    <t>Fairwood</t>
  </si>
  <si>
    <t>2020 Population Est.</t>
  </si>
  <si>
    <t>North Highline Y</t>
  </si>
  <si>
    <t>3. Value for 2019 is estimated.</t>
  </si>
  <si>
    <t>2. Value for 2019 is estimated.</t>
  </si>
  <si>
    <t xml:space="preserve">    on a 18.32 cent first year levy rate.</t>
  </si>
  <si>
    <t>3. The Parks levy is in effect from 2020-2025 and values for 2020 and beyond are based</t>
  </si>
  <si>
    <t xml:space="preserve">    on a 26.5 cent first year levy rate.</t>
  </si>
  <si>
    <t>3. The EMS levy is in effect from 2020-2025 and values for 2020 and beyond are based</t>
  </si>
  <si>
    <t>West Hill</t>
  </si>
  <si>
    <t>East Renton</t>
  </si>
  <si>
    <t>North Federal Way &amp; Lakeland South</t>
  </si>
  <si>
    <t>1. Values shown are the sum of the growth of STB CPI-W values from June two-years</t>
  </si>
  <si>
    <t xml:space="preserve">    prior to June of the prior year, and the most recent OEFA King County population </t>
  </si>
  <si>
    <t xml:space="preserve">    growth forecast for the same period expressed as a percentage increase.</t>
  </si>
  <si>
    <t>North Federal Way &amp; 
Lakeland South</t>
  </si>
  <si>
    <t>1. Revenue reflects expanded lodging excise tax per 2SHB 2015 that went into effect in 2019.</t>
  </si>
  <si>
    <t>Forecast submitted on March 4, 2020 and adopted by the Forecast Council on March 20, 2020 (KCC 425.40)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</si>
</sst>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&quot;$&quot;#,##0.00;\(&quot;$&quot;#,##0.00\)"/>
    <numFmt numFmtId="169" formatCode="_(* #,##0_);_(* \(#,##0\);_(* &quot;-&quot;??_);_(@_)"/>
    <numFmt numFmtId="170" formatCode="mm/dd/yy;@"/>
  </numFmts>
  <fonts count="25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67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Alignment="1">
      <alignment vertical="center"/>
    </xf>
    <xf numFmtId="10" fontId="18" fillId="2" borderId="11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4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68" fontId="18" fillId="2" borderId="7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7" fontId="18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0" fontId="17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10" fontId="20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8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8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8" fontId="18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18" fillId="2" borderId="12" xfId="0" applyFont="1" applyFill="1" applyBorder="1" applyAlignment="1">
      <alignment horizontal="center" vertical="center"/>
    </xf>
    <xf numFmtId="166" fontId="18" fillId="2" borderId="13" xfId="0" applyNumberFormat="1" applyFont="1" applyFill="1" applyBorder="1" applyAlignment="1">
      <alignment horizontal="center" vertical="center"/>
    </xf>
    <xf numFmtId="165" fontId="18" fillId="2" borderId="13" xfId="0" applyNumberFormat="1" applyFont="1" applyFill="1" applyBorder="1" applyAlignment="1">
      <alignment horizontal="center" vertical="center"/>
    </xf>
    <xf numFmtId="165" fontId="18" fillId="2" borderId="14" xfId="0" applyNumberFormat="1" applyFont="1" applyFill="1" applyBorder="1" applyAlignment="1">
      <alignment horizontal="center" vertical="center"/>
    </xf>
    <xf numFmtId="166" fontId="10" fillId="2" borderId="12" xfId="0" quotePrefix="1" applyNumberFormat="1" applyFont="1" applyFill="1" applyBorder="1" applyAlignment="1">
      <alignment horizontal="left" vertical="center" wrapText="1"/>
    </xf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/>
    <xf numFmtId="169" fontId="18" fillId="2" borderId="0" xfId="1" applyNumberFormat="1" applyFont="1" applyFill="1" applyAlignment="1"/>
    <xf numFmtId="169" fontId="2" fillId="2" borderId="0" xfId="1" applyNumberFormat="1" applyFont="1" applyFill="1" applyAlignment="1"/>
    <xf numFmtId="165" fontId="18" fillId="2" borderId="0" xfId="0" applyNumberFormat="1" applyFont="1" applyFill="1" applyAlignment="1"/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2" fillId="0" borderId="0" xfId="10" applyFont="1"/>
    <xf numFmtId="0" fontId="2" fillId="2" borderId="0" xfId="10" applyFont="1" applyFill="1" applyBorder="1" applyAlignment="1"/>
    <xf numFmtId="0" fontId="2" fillId="2" borderId="0" xfId="10" applyFont="1" applyFill="1" applyBorder="1"/>
    <xf numFmtId="0" fontId="2" fillId="2" borderId="0" xfId="10" applyFont="1" applyFill="1"/>
    <xf numFmtId="0" fontId="2" fillId="3" borderId="0" xfId="1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65" fontId="18" fillId="2" borderId="18" xfId="0" applyNumberFormat="1" applyFont="1" applyFill="1" applyBorder="1" applyAlignment="1">
      <alignment horizontal="center" vertical="center"/>
    </xf>
    <xf numFmtId="167" fontId="18" fillId="2" borderId="20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70" fontId="18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10" fontId="10" fillId="2" borderId="0" xfId="0" quotePrefix="1" applyNumberFormat="1" applyFont="1" applyFill="1" applyBorder="1" applyAlignment="1">
      <alignment horizontal="center" vertical="center"/>
    </xf>
    <xf numFmtId="0" fontId="2" fillId="3" borderId="0" xfId="10" applyFont="1" applyFill="1"/>
    <xf numFmtId="0" fontId="2" fillId="2" borderId="0" xfId="0" applyFont="1" applyFill="1" applyAlignment="1"/>
    <xf numFmtId="0" fontId="2" fillId="2" borderId="0" xfId="0" applyFont="1" applyFill="1" applyAlignment="1"/>
    <xf numFmtId="166" fontId="10" fillId="2" borderId="8" xfId="0" quotePrefix="1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18" fillId="2" borderId="4" xfId="1" applyNumberFormat="1" applyFont="1" applyFill="1" applyBorder="1" applyAlignment="1">
      <alignment horizontal="center" vertical="center"/>
    </xf>
    <xf numFmtId="10" fontId="18" fillId="2" borderId="18" xfId="0" applyNumberFormat="1" applyFont="1" applyFill="1" applyBorder="1" applyAlignment="1">
      <alignment horizontal="center" vertical="center"/>
    </xf>
    <xf numFmtId="3" fontId="18" fillId="2" borderId="5" xfId="1" applyNumberFormat="1" applyFont="1" applyFill="1" applyBorder="1" applyAlignment="1">
      <alignment horizontal="center" vertical="center"/>
    </xf>
    <xf numFmtId="3" fontId="18" fillId="2" borderId="18" xfId="1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166" fontId="18" fillId="2" borderId="18" xfId="0" applyNumberFormat="1" applyFont="1" applyFill="1" applyBorder="1" applyAlignment="1">
      <alignment horizontal="center" vertical="center"/>
    </xf>
    <xf numFmtId="10" fontId="10" fillId="2" borderId="18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/>
    </xf>
    <xf numFmtId="168" fontId="10" fillId="2" borderId="7" xfId="0" applyNumberFormat="1" applyFont="1" applyFill="1" applyBorder="1" applyAlignment="1">
      <alignment horizontal="center"/>
    </xf>
    <xf numFmtId="10" fontId="10" fillId="2" borderId="10" xfId="0" applyNumberFormat="1" applyFont="1" applyFill="1" applyBorder="1" applyAlignment="1">
      <alignment horizontal="center"/>
    </xf>
    <xf numFmtId="168" fontId="10" fillId="2" borderId="10" xfId="0" applyNumberFormat="1" applyFont="1" applyFill="1" applyBorder="1" applyAlignment="1">
      <alignment horizontal="center"/>
    </xf>
    <xf numFmtId="10" fontId="10" fillId="2" borderId="20" xfId="0" applyNumberFormat="1" applyFont="1" applyFill="1" applyBorder="1" applyAlignment="1">
      <alignment horizontal="center"/>
    </xf>
    <xf numFmtId="168" fontId="10" fillId="2" borderId="20" xfId="0" applyNumberFormat="1" applyFont="1" applyFill="1" applyBorder="1" applyAlignment="1">
      <alignment horizontal="center"/>
    </xf>
    <xf numFmtId="37" fontId="18" fillId="2" borderId="10" xfId="1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left" vertical="center"/>
    </xf>
    <xf numFmtId="0" fontId="18" fillId="2" borderId="22" xfId="0" applyFont="1" applyFill="1" applyBorder="1" applyAlignment="1">
      <alignment horizontal="center" vertical="center"/>
    </xf>
    <xf numFmtId="166" fontId="18" fillId="2" borderId="23" xfId="0" applyNumberFormat="1" applyFont="1" applyFill="1" applyBorder="1" applyAlignment="1">
      <alignment horizontal="center" vertical="center"/>
    </xf>
    <xf numFmtId="166" fontId="10" fillId="2" borderId="22" xfId="0" quotePrefix="1" applyNumberFormat="1" applyFont="1" applyFill="1" applyBorder="1" applyAlignment="1">
      <alignment horizontal="left" vertical="center" wrapText="1"/>
    </xf>
    <xf numFmtId="165" fontId="18" fillId="2" borderId="23" xfId="0" applyNumberFormat="1" applyFont="1" applyFill="1" applyBorder="1" applyAlignment="1">
      <alignment horizontal="center" vertical="center"/>
    </xf>
    <xf numFmtId="165" fontId="18" fillId="2" borderId="24" xfId="0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 vertical="center"/>
    </xf>
    <xf numFmtId="10" fontId="10" fillId="2" borderId="0" xfId="0" applyNumberFormat="1" applyFont="1" applyFill="1" applyBorder="1" applyAlignment="1">
      <alignment horizontal="center"/>
    </xf>
    <xf numFmtId="168" fontId="10" fillId="2" borderId="0" xfId="0" applyNumberFormat="1" applyFont="1" applyFill="1" applyBorder="1" applyAlignment="1">
      <alignment horizontal="center"/>
    </xf>
    <xf numFmtId="10" fontId="18" fillId="2" borderId="5" xfId="0" applyNumberFormat="1" applyFont="1" applyFill="1" applyBorder="1" applyAlignment="1">
      <alignment horizontal="center"/>
    </xf>
    <xf numFmtId="10" fontId="18" fillId="2" borderId="18" xfId="0" applyNumberFormat="1" applyFont="1" applyFill="1" applyBorder="1" applyAlignment="1">
      <alignment horizontal="center"/>
    </xf>
    <xf numFmtId="168" fontId="18" fillId="2" borderId="20" xfId="0" applyNumberFormat="1" applyFont="1" applyFill="1" applyBorder="1" applyAlignment="1">
      <alignment horizontal="center"/>
    </xf>
    <xf numFmtId="10" fontId="18" fillId="2" borderId="4" xfId="0" applyNumberFormat="1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3" fontId="18" fillId="2" borderId="20" xfId="0" applyNumberFormat="1" applyFont="1" applyFill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/>
    </xf>
    <xf numFmtId="166" fontId="10" fillId="2" borderId="12" xfId="0" applyNumberFormat="1" applyFont="1" applyFill="1" applyBorder="1" applyAlignment="1">
      <alignment horizontal="left" vertical="center" wrapText="1"/>
    </xf>
    <xf numFmtId="0" fontId="10" fillId="2" borderId="25" xfId="0" applyFont="1" applyFill="1" applyBorder="1" applyAlignment="1">
      <alignment horizontal="left" vertical="center"/>
    </xf>
    <xf numFmtId="170" fontId="18" fillId="2" borderId="26" xfId="0" applyNumberFormat="1" applyFont="1" applyFill="1" applyBorder="1" applyAlignment="1">
      <alignment horizontal="center" vertical="center"/>
    </xf>
    <xf numFmtId="37" fontId="18" fillId="2" borderId="27" xfId="1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165" fontId="18" fillId="2" borderId="10" xfId="0" applyNumberFormat="1" applyFont="1" applyFill="1" applyBorder="1" applyAlignment="1">
      <alignment horizontal="center" vertical="center"/>
    </xf>
    <xf numFmtId="165" fontId="18" fillId="2" borderId="20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16" fillId="0" borderId="0" xfId="0" applyFont="1" applyAlignment="1"/>
    <xf numFmtId="3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24" fillId="2" borderId="0" xfId="0" applyFont="1" applyFill="1" applyAlignment="1">
      <alignment horizontal="left" vertical="center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</cellXfs>
  <cellStyles count="11">
    <cellStyle name="Comma" xfId="1" builtinId="3"/>
    <cellStyle name="Comma 2" xfId="8" xr:uid="{00000000-0005-0000-0000-000001000000}"/>
    <cellStyle name="Comma 3" xfId="4" xr:uid="{00000000-0005-0000-0000-000002000000}"/>
    <cellStyle name="Hyperlink" xfId="10" builtinId="8"/>
    <cellStyle name="Normal" xfId="0" builtinId="0"/>
    <cellStyle name="Normal 2" xfId="7" xr:uid="{00000000-0005-0000-0000-000006000000}"/>
    <cellStyle name="Normal 3" xfId="6" xr:uid="{00000000-0005-0000-0000-000007000000}"/>
    <cellStyle name="Normal 4" xfId="3" xr:uid="{00000000-0005-0000-0000-000008000000}"/>
    <cellStyle name="Normal 5" xfId="2" xr:uid="{00000000-0005-0000-0000-000009000000}"/>
    <cellStyle name="Percent 2" xfId="9" xr:uid="{00000000-0005-0000-0000-00000B000000}"/>
    <cellStyle name="Percent 3" xfId="5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zoomScale="75" zoomScaleNormal="75" workbookViewId="0">
      <selection sqref="A1:F1"/>
    </sheetView>
  </sheetViews>
  <sheetFormatPr defaultColWidth="10.7265625" defaultRowHeight="21" customHeight="1" x14ac:dyDescent="0.3"/>
  <cols>
    <col min="1" max="1" width="3.6328125" style="9" bestFit="1" customWidth="1"/>
    <col min="2" max="2" width="7.7265625" style="9" customWidth="1"/>
    <col min="3" max="3" width="9.36328125" style="9" customWidth="1"/>
    <col min="4" max="4" width="23.6328125" style="9" customWidth="1"/>
    <col min="5" max="5" width="3.6328125" style="9" bestFit="1" customWidth="1"/>
    <col min="6" max="6" width="26.7265625" style="9" customWidth="1"/>
    <col min="7" max="16384" width="10.7265625" style="9"/>
  </cols>
  <sheetData>
    <row r="1" spans="1:8" ht="21.9" customHeight="1" thickBot="1" x14ac:dyDescent="0.35">
      <c r="A1" s="231" t="s">
        <v>281</v>
      </c>
      <c r="B1" s="232"/>
      <c r="C1" s="232"/>
      <c r="D1" s="232"/>
      <c r="E1" s="232"/>
      <c r="F1" s="233"/>
    </row>
    <row r="2" spans="1:8" ht="21.9" customHeight="1" x14ac:dyDescent="0.3">
      <c r="A2" s="220" t="s">
        <v>251</v>
      </c>
      <c r="B2" s="220"/>
      <c r="C2" s="220"/>
      <c r="D2" s="220"/>
      <c r="E2" s="220"/>
      <c r="F2" s="220"/>
    </row>
    <row r="3" spans="1:8" s="12" customFormat="1" ht="21" customHeight="1" x14ac:dyDescent="0.35">
      <c r="A3" s="220" t="s">
        <v>89</v>
      </c>
      <c r="B3" s="220"/>
      <c r="C3" s="220"/>
      <c r="D3" s="220"/>
      <c r="E3" s="220"/>
      <c r="F3" s="220"/>
      <c r="H3" s="10"/>
    </row>
    <row r="4" spans="1:8" s="12" customFormat="1" ht="21" customHeight="1" x14ac:dyDescent="0.35">
      <c r="A4" s="219">
        <v>42448</v>
      </c>
      <c r="B4" s="219"/>
      <c r="C4" s="219"/>
      <c r="D4" s="219"/>
      <c r="E4" s="219"/>
      <c r="F4" s="219"/>
      <c r="G4" s="10"/>
      <c r="H4" s="10"/>
    </row>
    <row r="5" spans="1:8" s="12" customFormat="1" ht="21" customHeight="1" x14ac:dyDescent="0.35">
      <c r="A5" s="11">
        <v>1</v>
      </c>
      <c r="B5" s="10" t="s">
        <v>105</v>
      </c>
      <c r="C5" s="10"/>
      <c r="D5" s="10"/>
      <c r="E5" s="11">
        <v>25</v>
      </c>
      <c r="F5" s="135" t="s">
        <v>30</v>
      </c>
      <c r="G5" s="9"/>
      <c r="H5" s="9"/>
    </row>
    <row r="6" spans="1:8" s="12" customFormat="1" ht="21" customHeight="1" x14ac:dyDescent="0.35">
      <c r="A6" s="11">
        <v>2</v>
      </c>
      <c r="B6" s="131" t="s">
        <v>64</v>
      </c>
      <c r="C6" s="10"/>
      <c r="D6" s="10"/>
      <c r="E6" s="129">
        <v>26</v>
      </c>
      <c r="F6" s="132" t="s">
        <v>7</v>
      </c>
      <c r="G6" s="10"/>
      <c r="H6" s="10"/>
    </row>
    <row r="7" spans="1:8" s="12" customFormat="1" ht="21" customHeight="1" x14ac:dyDescent="0.35">
      <c r="A7" s="11">
        <v>3</v>
      </c>
      <c r="B7" s="132" t="s">
        <v>79</v>
      </c>
      <c r="C7" s="10"/>
      <c r="D7" s="10"/>
      <c r="E7" s="11">
        <v>27</v>
      </c>
      <c r="F7" s="133" t="s">
        <v>134</v>
      </c>
      <c r="G7" s="10"/>
      <c r="H7" s="10"/>
    </row>
    <row r="8" spans="1:8" s="12" customFormat="1" ht="21" customHeight="1" x14ac:dyDescent="0.35">
      <c r="A8" s="11">
        <v>4</v>
      </c>
      <c r="B8" s="132" t="s">
        <v>100</v>
      </c>
      <c r="C8" s="10"/>
      <c r="D8" s="10"/>
      <c r="E8" s="175">
        <v>28</v>
      </c>
      <c r="F8" s="133" t="s">
        <v>135</v>
      </c>
      <c r="G8" s="10"/>
      <c r="H8" s="10"/>
    </row>
    <row r="9" spans="1:8" s="12" customFormat="1" ht="21" customHeight="1" x14ac:dyDescent="0.35">
      <c r="A9" s="11">
        <v>5</v>
      </c>
      <c r="B9" s="132" t="s">
        <v>78</v>
      </c>
      <c r="C9" s="10"/>
      <c r="D9" s="10"/>
      <c r="E9" s="11">
        <v>29</v>
      </c>
      <c r="F9" s="133" t="s">
        <v>204</v>
      </c>
      <c r="G9" s="10"/>
      <c r="H9" s="10"/>
    </row>
    <row r="10" spans="1:8" s="12" customFormat="1" ht="21" customHeight="1" x14ac:dyDescent="0.35">
      <c r="A10" s="11">
        <v>6</v>
      </c>
      <c r="B10" s="132" t="s">
        <v>111</v>
      </c>
      <c r="C10" s="10"/>
      <c r="D10" s="10"/>
      <c r="E10" s="175">
        <v>30</v>
      </c>
      <c r="F10" s="132" t="s">
        <v>63</v>
      </c>
      <c r="G10" s="10"/>
      <c r="H10" s="10"/>
    </row>
    <row r="11" spans="1:8" s="12" customFormat="1" ht="21" customHeight="1" x14ac:dyDescent="0.35">
      <c r="A11" s="11">
        <v>7</v>
      </c>
      <c r="B11" s="132" t="s">
        <v>91</v>
      </c>
      <c r="C11" s="10"/>
      <c r="D11" s="10"/>
      <c r="E11" s="11">
        <v>31</v>
      </c>
      <c r="F11" s="132" t="s">
        <v>97</v>
      </c>
      <c r="G11" s="10"/>
      <c r="H11" s="10"/>
    </row>
    <row r="12" spans="1:8" ht="21" customHeight="1" x14ac:dyDescent="0.35">
      <c r="A12" s="11">
        <v>8</v>
      </c>
      <c r="B12" s="132" t="s">
        <v>47</v>
      </c>
      <c r="C12" s="10"/>
      <c r="D12" s="10"/>
      <c r="E12" s="175">
        <v>32</v>
      </c>
      <c r="F12" s="132" t="s">
        <v>12</v>
      </c>
      <c r="G12" s="10"/>
      <c r="H12" s="8"/>
    </row>
    <row r="13" spans="1:8" ht="21" customHeight="1" x14ac:dyDescent="0.35">
      <c r="A13" s="11">
        <v>9</v>
      </c>
      <c r="B13" s="132" t="s">
        <v>35</v>
      </c>
      <c r="C13" s="10"/>
      <c r="D13" s="10"/>
      <c r="E13" s="11">
        <v>33</v>
      </c>
      <c r="F13" s="132" t="s">
        <v>98</v>
      </c>
      <c r="G13" s="10"/>
      <c r="H13" s="8"/>
    </row>
    <row r="14" spans="1:8" ht="21" customHeight="1" x14ac:dyDescent="0.35">
      <c r="A14" s="11">
        <v>10</v>
      </c>
      <c r="B14" s="132" t="s">
        <v>90</v>
      </c>
      <c r="C14" s="10"/>
      <c r="D14" s="10"/>
      <c r="E14" s="175">
        <v>34</v>
      </c>
      <c r="F14" s="132" t="s">
        <v>61</v>
      </c>
      <c r="G14" s="10"/>
      <c r="H14" s="8"/>
    </row>
    <row r="15" spans="1:8" ht="21" customHeight="1" x14ac:dyDescent="0.35">
      <c r="A15" s="11">
        <v>11</v>
      </c>
      <c r="B15" s="132" t="s">
        <v>104</v>
      </c>
      <c r="C15" s="10"/>
      <c r="D15" s="10"/>
      <c r="E15" s="11">
        <v>35</v>
      </c>
      <c r="F15" s="132" t="s">
        <v>125</v>
      </c>
      <c r="G15" s="10"/>
      <c r="H15" s="8"/>
    </row>
    <row r="16" spans="1:8" ht="21" customHeight="1" x14ac:dyDescent="0.35">
      <c r="A16" s="11">
        <v>12</v>
      </c>
      <c r="B16" s="132" t="s">
        <v>257</v>
      </c>
      <c r="C16" s="10"/>
      <c r="D16" s="10"/>
      <c r="E16" s="175">
        <v>36</v>
      </c>
      <c r="F16" s="132" t="s">
        <v>242</v>
      </c>
      <c r="G16" s="10"/>
      <c r="H16" s="8"/>
    </row>
    <row r="17" spans="1:8" ht="21" customHeight="1" x14ac:dyDescent="0.35">
      <c r="A17" s="11">
        <v>13</v>
      </c>
      <c r="B17" s="132" t="s">
        <v>99</v>
      </c>
      <c r="C17" s="10"/>
      <c r="D17" s="10"/>
      <c r="E17" s="11">
        <v>37</v>
      </c>
      <c r="F17" s="132" t="s">
        <v>166</v>
      </c>
      <c r="G17" s="10"/>
      <c r="H17" s="8"/>
    </row>
    <row r="18" spans="1:8" ht="21" customHeight="1" x14ac:dyDescent="0.35">
      <c r="A18" s="11">
        <v>14</v>
      </c>
      <c r="B18" s="132" t="s">
        <v>110</v>
      </c>
      <c r="C18" s="10"/>
      <c r="D18" s="10"/>
      <c r="E18" s="175">
        <v>38</v>
      </c>
      <c r="F18" s="132" t="s">
        <v>168</v>
      </c>
      <c r="G18" s="10"/>
      <c r="H18" s="8"/>
    </row>
    <row r="19" spans="1:8" ht="21" customHeight="1" x14ac:dyDescent="0.35">
      <c r="A19" s="11">
        <v>15</v>
      </c>
      <c r="B19" s="132" t="s">
        <v>109</v>
      </c>
      <c r="C19" s="10"/>
      <c r="D19" s="10"/>
      <c r="E19" s="11">
        <v>39</v>
      </c>
      <c r="F19" s="132" t="s">
        <v>38</v>
      </c>
      <c r="G19" s="10"/>
      <c r="H19" s="13"/>
    </row>
    <row r="20" spans="1:8" ht="21" customHeight="1" x14ac:dyDescent="0.35">
      <c r="A20" s="11">
        <v>16</v>
      </c>
      <c r="B20" s="132" t="s">
        <v>58</v>
      </c>
      <c r="C20" s="10"/>
      <c r="D20" s="10"/>
      <c r="E20" s="175">
        <v>40</v>
      </c>
      <c r="F20" s="132" t="s">
        <v>39</v>
      </c>
      <c r="G20" s="10"/>
      <c r="H20" s="8"/>
    </row>
    <row r="21" spans="1:8" ht="21" customHeight="1" x14ac:dyDescent="0.35">
      <c r="A21" s="11">
        <v>17</v>
      </c>
      <c r="B21" s="132" t="s">
        <v>60</v>
      </c>
      <c r="C21" s="10"/>
      <c r="D21" s="10"/>
      <c r="E21" s="11">
        <v>41</v>
      </c>
      <c r="F21" s="134" t="s">
        <v>126</v>
      </c>
    </row>
    <row r="22" spans="1:8" ht="21" customHeight="1" x14ac:dyDescent="0.35">
      <c r="A22" s="11">
        <v>18</v>
      </c>
      <c r="B22" s="132" t="s">
        <v>10</v>
      </c>
      <c r="C22" s="10"/>
      <c r="D22" s="10"/>
      <c r="E22" s="175">
        <v>42</v>
      </c>
      <c r="F22" s="134" t="s">
        <v>174</v>
      </c>
      <c r="G22" s="13"/>
      <c r="H22" s="13"/>
    </row>
    <row r="23" spans="1:8" ht="21" customHeight="1" x14ac:dyDescent="0.35">
      <c r="A23" s="11">
        <v>19</v>
      </c>
      <c r="B23" s="133" t="s">
        <v>15</v>
      </c>
      <c r="C23" s="10"/>
      <c r="D23" s="130"/>
      <c r="E23" s="11">
        <v>43</v>
      </c>
      <c r="F23" s="132" t="s">
        <v>40</v>
      </c>
      <c r="G23" s="13"/>
    </row>
    <row r="24" spans="1:8" ht="21" customHeight="1" x14ac:dyDescent="0.35">
      <c r="A24" s="11">
        <v>20</v>
      </c>
      <c r="B24" s="132" t="s">
        <v>36</v>
      </c>
      <c r="C24" s="12"/>
      <c r="D24" s="10"/>
      <c r="E24" s="175">
        <v>44</v>
      </c>
      <c r="F24" s="132" t="s">
        <v>206</v>
      </c>
    </row>
    <row r="25" spans="1:8" ht="21" customHeight="1" x14ac:dyDescent="0.35">
      <c r="A25" s="11">
        <v>21</v>
      </c>
      <c r="B25" s="132" t="s">
        <v>238</v>
      </c>
      <c r="C25" s="12"/>
      <c r="D25" s="12"/>
      <c r="E25" s="11">
        <v>45</v>
      </c>
      <c r="F25" s="132" t="s">
        <v>13</v>
      </c>
    </row>
    <row r="26" spans="1:8" ht="21" customHeight="1" x14ac:dyDescent="0.35">
      <c r="A26" s="11">
        <v>22</v>
      </c>
      <c r="B26" s="132" t="s">
        <v>102</v>
      </c>
      <c r="C26" s="138"/>
      <c r="D26" s="138"/>
      <c r="E26" s="175">
        <v>46</v>
      </c>
      <c r="F26" s="135" t="s">
        <v>14</v>
      </c>
    </row>
    <row r="27" spans="1:8" ht="21" customHeight="1" x14ac:dyDescent="0.35">
      <c r="A27" s="11">
        <v>23</v>
      </c>
      <c r="B27" s="135" t="s">
        <v>103</v>
      </c>
      <c r="C27" s="138"/>
      <c r="D27" s="138"/>
      <c r="E27" s="11">
        <v>47</v>
      </c>
      <c r="F27" s="131" t="s">
        <v>237</v>
      </c>
    </row>
    <row r="28" spans="1:8" ht="21" customHeight="1" x14ac:dyDescent="0.35">
      <c r="A28" s="11">
        <v>24</v>
      </c>
      <c r="B28" s="135" t="s">
        <v>124</v>
      </c>
      <c r="C28" s="138"/>
      <c r="D28" s="138"/>
      <c r="E28" s="175">
        <v>48</v>
      </c>
      <c r="F28" s="171" t="s">
        <v>139</v>
      </c>
    </row>
    <row r="29" spans="1:8" ht="21" customHeight="1" x14ac:dyDescent="0.35">
      <c r="B29" s="94"/>
      <c r="C29" s="139"/>
      <c r="D29" s="139"/>
    </row>
    <row r="30" spans="1:8" ht="21" customHeight="1" x14ac:dyDescent="0.35">
      <c r="A30" s="217" t="s">
        <v>8</v>
      </c>
      <c r="B30" s="218"/>
      <c r="C30" s="218"/>
      <c r="D30" s="218"/>
      <c r="E30" s="218"/>
      <c r="F30" s="218"/>
    </row>
    <row r="31" spans="1:8" ht="21" customHeight="1" x14ac:dyDescent="0.3">
      <c r="D31" s="94"/>
      <c r="E31" s="94"/>
      <c r="F31" s="94"/>
    </row>
  </sheetData>
  <mergeCells count="5">
    <mergeCell ref="A30:F30"/>
    <mergeCell ref="A1:F1"/>
    <mergeCell ref="A4:F4"/>
    <mergeCell ref="A3:F3"/>
    <mergeCell ref="A2:F2"/>
  </mergeCells>
  <phoneticPr fontId="4"/>
  <hyperlinks>
    <hyperlink ref="B6" location="'Countywide AV'!A1" display="Countywide Assessed Value" xr:uid="{00000000-0004-0000-0000-000000000000}"/>
    <hyperlink ref="B7" location="'Unincorporated AV'!A1" display="Unincorporated Assessed Value" xr:uid="{00000000-0004-0000-0000-000001000000}"/>
    <hyperlink ref="B8" location="'Countywide NC'!A1" display="Countywide New Construction" xr:uid="{00000000-0004-0000-0000-000002000000}"/>
    <hyperlink ref="B9" location="'Unincorporated NC'!A1" display="Unincorporated New Construction" xr:uid="{00000000-0004-0000-0000-000003000000}"/>
    <hyperlink ref="B10" location="'Sales and Use Taxbase'!A1" display="Sales and Use Taxbase" xr:uid="{00000000-0004-0000-0000-000004000000}"/>
    <hyperlink ref="B11" location="'Local Sales Tax'!A1" display="Local and Option Sales Tax" xr:uid="{00000000-0004-0000-0000-000005000000}"/>
    <hyperlink ref="B12" location="'Transit Sales Tax'!A1" display="Metro Transit Sales Tax" xr:uid="{00000000-0004-0000-0000-000006000000}"/>
    <hyperlink ref="B13" location="'Mental Health Sales Tax'!A1" display="Mental Health Sales Tax" xr:uid="{00000000-0004-0000-0000-000007000000}"/>
    <hyperlink ref="B14" location="'CJ Sales Tax'!A1" display="Criminal Justice Sales Tax" xr:uid="{00000000-0004-0000-0000-000008000000}"/>
    <hyperlink ref="B15" location="'Hotel Sales Tax'!A1" display="Hotel Sales Tax" xr:uid="{00000000-0004-0000-0000-000009000000}"/>
    <hyperlink ref="B17" location="'Rental Car Sales Tax'!A1" display="Rental Car Sales Tax" xr:uid="{00000000-0004-0000-0000-00000A000000}"/>
    <hyperlink ref="B18" location="REET!A1" display="Real Estate Excise Tax (REET 1)" xr:uid="{00000000-0004-0000-0000-00000B000000}"/>
    <hyperlink ref="B19" location="'Investment Pool Nom'!A1" display="Investment Pool Nominal Rate of Return" xr:uid="{00000000-0004-0000-0000-00000C000000}"/>
    <hyperlink ref="B20" location="'Investment Pool Real'!A1" display="Investment Pool Real Rate of Return" xr:uid="{00000000-0004-0000-0000-00000D000000}"/>
    <hyperlink ref="B21" location="'CPI-U'!A1" display="National CPI-U" xr:uid="{00000000-0004-0000-0000-00000E000000}"/>
    <hyperlink ref="B22" location="'CPI-W'!A1" display="National CPI-W" xr:uid="{00000000-0004-0000-0000-00000F000000}"/>
    <hyperlink ref="B23" location="'Seattle CPI-U'!A1" display="Seattle CPI-U" xr:uid="{00000000-0004-0000-0000-000010000000}"/>
    <hyperlink ref="B24" location="'Seattle CPI-W'!A1" display="Seattle CPI-W" xr:uid="{00000000-0004-0000-0000-000011000000}"/>
    <hyperlink ref="B25" location="'COLA(new)'!A1" display="COLA Comparison" xr:uid="{00000000-0004-0000-0000-000012000000}"/>
    <hyperlink ref="B26" location="'Pharmaceuticals PPI'!A1" display="Pharmaceuticals PPI" xr:uid="{00000000-0004-0000-0000-000013000000}"/>
    <hyperlink ref="B27" location="'Transportation CPI'!A1" display="Transportation CPI" xr:uid="{00000000-0004-0000-0000-000014000000}"/>
    <hyperlink ref="B28" location="'Retail Gas'!A1" display="Retail Gas Prices" xr:uid="{00000000-0004-0000-0000-000015000000}"/>
    <hyperlink ref="F5" location="'Diesel and Gas'!A1" display="Diesel &amp; Gas Wholesale" xr:uid="{00000000-0004-0000-0000-000016000000}"/>
    <hyperlink ref="F7" location="Gambling!A1" display="Gambling Tax" xr:uid="{00000000-0004-0000-0000-000017000000}"/>
    <hyperlink ref="F8" location="'E911'!A1" display="E-911 Tax" xr:uid="{00000000-0004-0000-0000-000018000000}"/>
    <hyperlink ref="F9" location="Delinquencies!A1" display="P&amp;I on Property Taxes" xr:uid="{00000000-0004-0000-0000-000019000000}"/>
    <hyperlink ref="F10" location="CX!A1" display="Current Expense" xr:uid="{00000000-0004-0000-0000-00001A000000}"/>
    <hyperlink ref="F11" location="'DD-MH'!A1" display="DD/MH" xr:uid="{00000000-0004-0000-0000-00001B000000}"/>
    <hyperlink ref="F12" location="Veterans!A1" display="Veteran's Aid" xr:uid="{00000000-0004-0000-0000-00001C000000}"/>
    <hyperlink ref="F13" location="AFIS!A1" display="AFIS" xr:uid="{00000000-0004-0000-0000-00001E000000}"/>
    <hyperlink ref="F14" location="Parks!A1" display="Parks" xr:uid="{00000000-0004-0000-0000-00001F000000}"/>
    <hyperlink ref="F15" location="YSC!A1" display="Children &amp; Family Center" xr:uid="{00000000-0004-0000-0000-000020000000}"/>
    <hyperlink ref="F16" location="Veterans_Lid!A1" display="Vets &amp; Human Services" xr:uid="{00000000-0004-0000-0000-000021000000}"/>
    <hyperlink ref="F17" location="PSERN!A1" display="PSERN" xr:uid="{00000000-0004-0000-0000-000022000000}"/>
    <hyperlink ref="F18" location="BSFK!A1" display="BSFK" xr:uid="{00000000-0004-0000-0000-000023000000}"/>
    <hyperlink ref="F19" location="EMS!A1" display="EMS" xr:uid="{00000000-0004-0000-0000-000024000000}"/>
    <hyperlink ref="F20" location="CF!A1" display="Conservation Futures" xr:uid="{00000000-0004-0000-0000-000025000000}"/>
    <hyperlink ref="F21" location="Roads!A1" display="UAL/Roads" xr:uid="{00000000-0004-0000-0000-000026000000}"/>
    <hyperlink ref="F22" location="Roads2!A1" display="Roads addendum" xr:uid="{00000000-0004-0000-0000-000027000000}"/>
    <hyperlink ref="F23" location="Flood!A1" display="Flood" xr:uid="{00000000-0004-0000-0000-000028000000}"/>
    <hyperlink ref="F24" location="'Marine(Base)'!A1" display="Marine (Base)" xr:uid="{00000000-0004-0000-0000-000029000000}"/>
    <hyperlink ref="F25" location="Transit!A1" display="Transit" xr:uid="{00000000-0004-0000-0000-00002A000000}"/>
    <hyperlink ref="F26" location="UTGO!A1" display="UTGO" xr:uid="{00000000-0004-0000-0000-00002B000000}"/>
    <hyperlink ref="F6" location="Docs!A1" display="Recorded Documents" xr:uid="{00000000-0004-0000-0000-00002C000000}"/>
    <hyperlink ref="F28" location="Appendix!A1" display="Appendix" xr:uid="{00000000-0004-0000-0000-00002D000000}"/>
    <hyperlink ref="F27" location="'KC I+P Index'!Print_Area" display="KC I+P Index" xr:uid="{00000000-0004-0000-0000-00002E000000}"/>
    <hyperlink ref="B16" location="'Hotel Tax (HB 2015)'!A1" display="Hotel Tax (HB 2015)" xr:uid="{D3B9421C-4F39-47BB-9696-FA089357E5C4}"/>
  </hyperlinks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Headings!E10</f>
        <v>March 2020 Criminal Justice Sales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5" s="53" customFormat="1" ht="18" customHeight="1" x14ac:dyDescent="0.35">
      <c r="A5" s="38">
        <v>2011</v>
      </c>
      <c r="B5" s="39">
        <v>10722120.54531939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10262902.461595936</v>
      </c>
      <c r="C6" s="45">
        <v>-4.2829035710097441E-2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10758498.677836288</v>
      </c>
      <c r="C7" s="46">
        <v>4.8290063955580553E-2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11528619.639012897</v>
      </c>
      <c r="C8" s="45">
        <v>7.1582567813401887E-2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12564407.029012896</v>
      </c>
      <c r="C9" s="45">
        <v>8.9844874966200639E-2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13243627.939012896</v>
      </c>
      <c r="C10" s="45">
        <v>5.4059129764865821E-2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13671507.870000001</v>
      </c>
      <c r="C11" s="45">
        <v>3.2308362403224988E-2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14808959.630000001</v>
      </c>
      <c r="C12" s="45">
        <v>8.3198705718186439E-2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2019</v>
      </c>
      <c r="B13" s="49">
        <v>15478458.646715572</v>
      </c>
      <c r="C13" s="50">
        <v>4.5209051374500264E-2</v>
      </c>
      <c r="D13" s="55">
        <v>-3.5987140037406773E-3</v>
      </c>
      <c r="E13" s="77">
        <v>-55903.72741496563</v>
      </c>
    </row>
    <row r="14" spans="1:5" s="53" customFormat="1" ht="18" customHeight="1" thickTop="1" x14ac:dyDescent="0.35">
      <c r="A14" s="43">
        <v>2020</v>
      </c>
      <c r="B14" s="44">
        <v>15768756.632496357</v>
      </c>
      <c r="C14" s="45">
        <v>1.8754967300467218E-2</v>
      </c>
      <c r="D14" s="46">
        <v>-5.7166691035344108E-3</v>
      </c>
      <c r="E14" s="47">
        <v>-90663.05452477932</v>
      </c>
    </row>
    <row r="15" spans="1:5" s="53" customFormat="1" ht="18" customHeight="1" x14ac:dyDescent="0.35">
      <c r="A15" s="43">
        <v>2021</v>
      </c>
      <c r="B15" s="44">
        <v>16514758.447401732</v>
      </c>
      <c r="C15" s="45">
        <v>4.7308854609881434E-2</v>
      </c>
      <c r="D15" s="46">
        <v>8.0555181849482071E-3</v>
      </c>
      <c r="E15" s="47">
        <v>131971.8354725223</v>
      </c>
    </row>
    <row r="16" spans="1:5" s="53" customFormat="1" ht="18" customHeight="1" x14ac:dyDescent="0.35">
      <c r="A16" s="43">
        <v>2022</v>
      </c>
      <c r="B16" s="44">
        <v>17187579.860486642</v>
      </c>
      <c r="C16" s="45">
        <v>4.0740614840222733E-2</v>
      </c>
      <c r="D16" s="46">
        <v>1.3647765511052956E-2</v>
      </c>
      <c r="E16" s="47">
        <v>231413.7786513567</v>
      </c>
    </row>
    <row r="17" spans="1:5" s="53" customFormat="1" ht="18" customHeight="1" x14ac:dyDescent="0.35">
      <c r="A17" s="43">
        <v>2023</v>
      </c>
      <c r="B17" s="44">
        <v>17971217.128868334</v>
      </c>
      <c r="C17" s="45">
        <v>4.559322922380904E-2</v>
      </c>
      <c r="D17" s="46">
        <v>2.3795089894315335E-2</v>
      </c>
      <c r="E17" s="47">
        <v>417687.80814901739</v>
      </c>
    </row>
    <row r="18" spans="1:5" s="53" customFormat="1" ht="18" customHeight="1" x14ac:dyDescent="0.35">
      <c r="A18" s="43">
        <v>2024</v>
      </c>
      <c r="B18" s="44">
        <v>18623578.911064267</v>
      </c>
      <c r="C18" s="45">
        <v>3.6300367277183554E-2</v>
      </c>
      <c r="D18" s="46">
        <v>5.2799123615665744E-2</v>
      </c>
      <c r="E18" s="47">
        <v>933994.55131988972</v>
      </c>
    </row>
    <row r="19" spans="1:5" s="53" customFormat="1" ht="18" customHeight="1" x14ac:dyDescent="0.35">
      <c r="A19" s="43">
        <v>2025</v>
      </c>
      <c r="B19" s="44">
        <v>18582974.577593151</v>
      </c>
      <c r="C19" s="45">
        <v>-2.1802647957741561E-3</v>
      </c>
      <c r="D19" s="46">
        <v>3.1394495135070866E-2</v>
      </c>
      <c r="E19" s="47">
        <v>565644.96681261808</v>
      </c>
    </row>
    <row r="20" spans="1:5" s="53" customFormat="1" ht="18" customHeight="1" x14ac:dyDescent="0.35">
      <c r="A20" s="43">
        <v>2026</v>
      </c>
      <c r="B20" s="44">
        <v>18582104.185415555</v>
      </c>
      <c r="C20" s="45">
        <v>-4.6838151446793042E-5</v>
      </c>
      <c r="D20" s="46">
        <v>6.7568900907469143E-2</v>
      </c>
      <c r="E20" s="47">
        <v>1176104.2826269418</v>
      </c>
    </row>
    <row r="21" spans="1:5" s="53" customFormat="1" ht="18" customHeight="1" x14ac:dyDescent="0.35">
      <c r="A21" s="43">
        <v>2027</v>
      </c>
      <c r="B21" s="44">
        <v>18371928.387844495</v>
      </c>
      <c r="C21" s="45">
        <v>-1.1310656504445737E-2</v>
      </c>
      <c r="D21" s="46">
        <v>1.1180419960853838E-2</v>
      </c>
      <c r="E21" s="47">
        <v>203134.74313000217</v>
      </c>
    </row>
    <row r="22" spans="1:5" s="53" customFormat="1" ht="18" customHeight="1" x14ac:dyDescent="0.35">
      <c r="A22" s="43">
        <v>2028</v>
      </c>
      <c r="B22" s="44">
        <v>18590443.922402691</v>
      </c>
      <c r="C22" s="45">
        <v>1.1893990110628305E-2</v>
      </c>
      <c r="D22" s="46">
        <v>-8.8574666784874134E-3</v>
      </c>
      <c r="E22" s="47">
        <v>-166135.77971389145</v>
      </c>
    </row>
    <row r="23" spans="1:5" s="53" customFormat="1" ht="18" customHeight="1" x14ac:dyDescent="0.35">
      <c r="A23" s="43">
        <v>2029</v>
      </c>
      <c r="B23" s="44">
        <v>18452282.65796981</v>
      </c>
      <c r="C23" s="45">
        <v>-7.4318432098540166E-3</v>
      </c>
      <c r="D23" s="75" t="s">
        <v>214</v>
      </c>
      <c r="E23" s="76" t="s">
        <v>214</v>
      </c>
    </row>
    <row r="24" spans="1:5" ht="18" customHeight="1" x14ac:dyDescent="0.35">
      <c r="A24" s="25" t="s">
        <v>4</v>
      </c>
      <c r="B24" s="3"/>
      <c r="C24" s="3"/>
    </row>
    <row r="25" spans="1:5" s="29" customFormat="1" ht="21.75" customHeight="1" x14ac:dyDescent="0.35">
      <c r="A25" s="54" t="s">
        <v>149</v>
      </c>
      <c r="B25" s="30"/>
      <c r="C25" s="30"/>
    </row>
    <row r="26" spans="1:5" ht="21.75" customHeight="1" x14ac:dyDescent="0.35">
      <c r="A26" s="72" t="s">
        <v>159</v>
      </c>
      <c r="B26" s="3"/>
      <c r="C26" s="3"/>
    </row>
    <row r="27" spans="1:5" ht="21.75" customHeight="1" x14ac:dyDescent="0.35">
      <c r="A27" s="119" t="s">
        <v>245</v>
      </c>
      <c r="B27" s="3"/>
      <c r="C27" s="3"/>
    </row>
    <row r="28" spans="1:5" ht="21.75" customHeight="1" x14ac:dyDescent="0.35">
      <c r="A28" s="119"/>
    </row>
    <row r="29" spans="1:5" ht="21.75" customHeight="1" x14ac:dyDescent="0.35">
      <c r="A29" s="119"/>
    </row>
    <row r="30" spans="1:5" ht="21.75" customHeight="1" x14ac:dyDescent="0.35">
      <c r="A30" s="217" t="str">
        <f>Headings!F10</f>
        <v>Page 10</v>
      </c>
      <c r="B30" s="218"/>
      <c r="C30" s="218"/>
      <c r="D30" s="218"/>
      <c r="E30" s="222"/>
    </row>
    <row r="32" spans="1:5" ht="21.75" customHeight="1" x14ac:dyDescent="0.35">
      <c r="A32" s="11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Headings!E11</f>
        <v>March 2020 Hotel Sales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5" s="53" customFormat="1" ht="18" customHeight="1" x14ac:dyDescent="0.35">
      <c r="A5" s="38">
        <v>2011</v>
      </c>
      <c r="B5" s="39">
        <v>19914695.420000002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21267812.480999999</v>
      </c>
      <c r="C6" s="45">
        <v>6.7945656835960655E-2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20243998</v>
      </c>
      <c r="C7" s="46">
        <v>-4.8139153094124865E-2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23237103.519999899</v>
      </c>
      <c r="C8" s="45">
        <v>0.14785150245519185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26115934.079999898</v>
      </c>
      <c r="C9" s="45">
        <v>0.12388938911952696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28699357.100000001</v>
      </c>
      <c r="C10" s="45">
        <v>9.8921333316526416E-2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31591980.010000002</v>
      </c>
      <c r="C11" s="45">
        <v>0.10079051248154958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34525943.560000002</v>
      </c>
      <c r="C12" s="45">
        <v>9.2870518057788676E-2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2019</v>
      </c>
      <c r="B13" s="49">
        <v>35876830.18</v>
      </c>
      <c r="C13" s="50">
        <v>3.912671112528443E-2</v>
      </c>
      <c r="D13" s="55">
        <v>-1.2130944065305016E-3</v>
      </c>
      <c r="E13" s="77">
        <v>-43574.842413000762</v>
      </c>
    </row>
    <row r="14" spans="1:5" s="53" customFormat="1" ht="18" customHeight="1" thickTop="1" x14ac:dyDescent="0.35">
      <c r="A14" s="43">
        <v>2020</v>
      </c>
      <c r="B14" s="44">
        <v>35255297</v>
      </c>
      <c r="C14" s="45">
        <v>-1.7324082893657722E-2</v>
      </c>
      <c r="D14" s="46">
        <v>-5.6917865165248993E-2</v>
      </c>
      <c r="E14" s="47">
        <v>-2127764.0269990042</v>
      </c>
    </row>
    <row r="15" spans="1:5" s="53" customFormat="1" ht="18" customHeight="1" x14ac:dyDescent="0.35">
      <c r="A15" s="43">
        <v>2021</v>
      </c>
      <c r="B15" s="44">
        <v>38707348.821200401</v>
      </c>
      <c r="C15" s="45">
        <v>9.7915834355342346E-2</v>
      </c>
      <c r="D15" s="46">
        <v>-1.1174114008634661E-2</v>
      </c>
      <c r="E15" s="47">
        <v>-437407.97528419644</v>
      </c>
    </row>
    <row r="16" spans="1:5" s="53" customFormat="1" ht="18" customHeight="1" x14ac:dyDescent="0.35">
      <c r="A16" s="43">
        <v>2022</v>
      </c>
      <c r="B16" s="44">
        <v>40521400.921590902</v>
      </c>
      <c r="C16" s="45">
        <v>4.6865831828733384E-2</v>
      </c>
      <c r="D16" s="46">
        <v>-4.1957776500890498E-3</v>
      </c>
      <c r="E16" s="47">
        <v>-170735.15508490056</v>
      </c>
    </row>
    <row r="17" spans="1:5" s="53" customFormat="1" ht="18" customHeight="1" x14ac:dyDescent="0.35">
      <c r="A17" s="43">
        <v>2023</v>
      </c>
      <c r="B17" s="44">
        <v>42475797.811730504</v>
      </c>
      <c r="C17" s="45">
        <v>4.8231227097043528E-2</v>
      </c>
      <c r="D17" s="46">
        <v>2.9700660671967416E-3</v>
      </c>
      <c r="E17" s="47">
        <v>125782.34388630092</v>
      </c>
    </row>
    <row r="18" spans="1:5" s="53" customFormat="1" ht="18" customHeight="1" x14ac:dyDescent="0.35">
      <c r="A18" s="43">
        <v>2024</v>
      </c>
      <c r="B18" s="44">
        <v>44634465.830599904</v>
      </c>
      <c r="C18" s="45">
        <v>5.0821129444995172E-2</v>
      </c>
      <c r="D18" s="46">
        <v>9.0795931910760963E-3</v>
      </c>
      <c r="E18" s="47">
        <v>401616.27960510552</v>
      </c>
    </row>
    <row r="19" spans="1:5" s="53" customFormat="1" ht="18" customHeight="1" x14ac:dyDescent="0.35">
      <c r="A19" s="43">
        <v>2025</v>
      </c>
      <c r="B19" s="44">
        <v>46267045.985941999</v>
      </c>
      <c r="C19" s="45">
        <v>3.6576670627989305E-2</v>
      </c>
      <c r="D19" s="46">
        <v>8.892203164275081E-3</v>
      </c>
      <c r="E19" s="47">
        <v>407789.82276549935</v>
      </c>
    </row>
    <row r="20" spans="1:5" s="53" customFormat="1" ht="18" customHeight="1" x14ac:dyDescent="0.35">
      <c r="A20" s="43">
        <v>2026</v>
      </c>
      <c r="B20" s="44">
        <v>47944502.846280299</v>
      </c>
      <c r="C20" s="45">
        <v>3.6255974951328929E-2</v>
      </c>
      <c r="D20" s="46">
        <v>4.3766958214703777E-3</v>
      </c>
      <c r="E20" s="47">
        <v>208924.10799930245</v>
      </c>
    </row>
    <row r="21" spans="1:5" s="53" customFormat="1" ht="18" customHeight="1" x14ac:dyDescent="0.35">
      <c r="A21" s="43">
        <v>2027</v>
      </c>
      <c r="B21" s="44">
        <v>49609771.2623353</v>
      </c>
      <c r="C21" s="45">
        <v>3.4733250262166449E-2</v>
      </c>
      <c r="D21" s="46">
        <v>-5.6368839085636502E-3</v>
      </c>
      <c r="E21" s="47">
        <v>-281229.78096310049</v>
      </c>
    </row>
    <row r="22" spans="1:5" s="53" customFormat="1" ht="18" customHeight="1" x14ac:dyDescent="0.35">
      <c r="A22" s="43">
        <v>2028</v>
      </c>
      <c r="B22" s="44">
        <v>51709232.935487099</v>
      </c>
      <c r="C22" s="45">
        <v>4.2319519315053844E-2</v>
      </c>
      <c r="D22" s="46">
        <v>-7.9679315512767301E-3</v>
      </c>
      <c r="E22" s="47">
        <v>-415324.90904580057</v>
      </c>
    </row>
    <row r="23" spans="1:5" s="53" customFormat="1" ht="18" customHeight="1" x14ac:dyDescent="0.35">
      <c r="A23" s="43">
        <v>2029</v>
      </c>
      <c r="B23" s="44">
        <v>54062118.500698604</v>
      </c>
      <c r="C23" s="45">
        <v>4.5502232998640313E-2</v>
      </c>
      <c r="D23" s="75" t="s">
        <v>214</v>
      </c>
      <c r="E23" s="76" t="s">
        <v>214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26" t="s">
        <v>129</v>
      </c>
      <c r="B25" s="3"/>
      <c r="C25" s="3"/>
    </row>
    <row r="26" spans="1:5" ht="21.75" customHeight="1" x14ac:dyDescent="0.35">
      <c r="A26" s="119" t="s">
        <v>161</v>
      </c>
      <c r="B26" s="3"/>
      <c r="C26" s="3"/>
    </row>
    <row r="27" spans="1:5" ht="21.75" customHeight="1" x14ac:dyDescent="0.35">
      <c r="A27" s="119" t="s">
        <v>190</v>
      </c>
      <c r="B27" s="3"/>
      <c r="C27" s="3"/>
    </row>
    <row r="28" spans="1:5" ht="21.75" customHeight="1" x14ac:dyDescent="0.35">
      <c r="A28" s="122" t="s">
        <v>169</v>
      </c>
      <c r="B28" s="3"/>
      <c r="C28" s="3"/>
    </row>
    <row r="29" spans="1:5" s="93" customFormat="1" ht="21.75" customHeight="1" x14ac:dyDescent="0.35">
      <c r="A29" s="119"/>
    </row>
    <row r="30" spans="1:5" ht="21.75" customHeight="1" x14ac:dyDescent="0.35">
      <c r="A30" s="217" t="str">
        <f>Headings!F11</f>
        <v>Page 11</v>
      </c>
      <c r="B30" s="218"/>
      <c r="C30" s="218"/>
      <c r="D30" s="218"/>
      <c r="E30" s="222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208-C056-4ECC-B265-305A2BC307CD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176" customWidth="1"/>
    <col min="2" max="2" width="17.7265625" style="176" customWidth="1"/>
    <col min="3" max="3" width="10.7265625" style="176" customWidth="1"/>
    <col min="4" max="4" width="17.7265625" style="28" customWidth="1"/>
    <col min="5" max="5" width="17.7265625" style="177" customWidth="1"/>
    <col min="6" max="16384" width="10.7265625" style="177"/>
  </cols>
  <sheetData>
    <row r="1" spans="1:5" ht="23.4" x14ac:dyDescent="0.35">
      <c r="A1" s="221" t="str">
        <f>Headings!E12</f>
        <v>March 2020 Hotel Tax (HB 2015) Forecast</v>
      </c>
      <c r="B1" s="223"/>
      <c r="C1" s="223"/>
      <c r="D1" s="223"/>
      <c r="E1" s="223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ht="66" customHeight="1" x14ac:dyDescent="0.35">
      <c r="A4" s="37" t="s">
        <v>80</v>
      </c>
      <c r="B4" s="32" t="s">
        <v>85</v>
      </c>
      <c r="C4" s="32" t="s">
        <v>6</v>
      </c>
      <c r="D4" s="35" t="str">
        <f>Headings!E50</f>
        <v>% Change from August 2019 Forecast</v>
      </c>
      <c r="E4" s="35" t="str">
        <f>Headings!F50</f>
        <v>$ Change from August 2019 Forecast</v>
      </c>
    </row>
    <row r="5" spans="1:5" s="53" customFormat="1" ht="18" customHeight="1" x14ac:dyDescent="0.35">
      <c r="A5" s="59" t="s">
        <v>153</v>
      </c>
      <c r="B5" s="215">
        <v>362983.85</v>
      </c>
      <c r="C5" s="78" t="s">
        <v>83</v>
      </c>
      <c r="D5" s="187" t="s">
        <v>214</v>
      </c>
      <c r="E5" s="188" t="s">
        <v>214</v>
      </c>
    </row>
    <row r="6" spans="1:5" s="53" customFormat="1" ht="18" customHeight="1" x14ac:dyDescent="0.35">
      <c r="A6" s="52" t="s">
        <v>154</v>
      </c>
      <c r="B6" s="69">
        <v>514938.14</v>
      </c>
      <c r="C6" s="87" t="s">
        <v>83</v>
      </c>
      <c r="D6" s="185" t="s">
        <v>214</v>
      </c>
      <c r="E6" s="186" t="s">
        <v>214</v>
      </c>
    </row>
    <row r="7" spans="1:5" s="53" customFormat="1" ht="18" customHeight="1" thickBot="1" x14ac:dyDescent="0.4">
      <c r="A7" s="52" t="s">
        <v>155</v>
      </c>
      <c r="B7" s="69">
        <v>715156.6</v>
      </c>
      <c r="C7" s="87" t="s">
        <v>83</v>
      </c>
      <c r="D7" s="185" t="s">
        <v>214</v>
      </c>
      <c r="E7" s="186" t="s">
        <v>214</v>
      </c>
    </row>
    <row r="8" spans="1:5" s="53" customFormat="1" ht="18" customHeight="1" thickTop="1" x14ac:dyDescent="0.35">
      <c r="A8" s="182" t="s">
        <v>156</v>
      </c>
      <c r="B8" s="216">
        <v>435253.49375000002</v>
      </c>
      <c r="C8" s="184" t="s">
        <v>83</v>
      </c>
      <c r="D8" s="189" t="s">
        <v>214</v>
      </c>
      <c r="E8" s="190" t="s">
        <v>214</v>
      </c>
    </row>
    <row r="9" spans="1:5" s="53" customFormat="1" ht="18" customHeight="1" x14ac:dyDescent="0.35">
      <c r="A9" s="52" t="s">
        <v>216</v>
      </c>
      <c r="B9" s="69">
        <v>350478.9025637951</v>
      </c>
      <c r="C9" s="56">
        <v>-3.4450423720517764E-2</v>
      </c>
      <c r="D9" s="185" t="s">
        <v>214</v>
      </c>
      <c r="E9" s="186" t="s">
        <v>214</v>
      </c>
    </row>
    <row r="10" spans="1:5" s="53" customFormat="1" ht="18" customHeight="1" x14ac:dyDescent="0.35">
      <c r="A10" s="52" t="s">
        <v>217</v>
      </c>
      <c r="B10" s="69">
        <v>451547.90875500016</v>
      </c>
      <c r="C10" s="56">
        <v>-0.12310261431596392</v>
      </c>
      <c r="D10" s="185" t="s">
        <v>214</v>
      </c>
      <c r="E10" s="186" t="s">
        <v>214</v>
      </c>
    </row>
    <row r="11" spans="1:5" s="53" customFormat="1" ht="18" customHeight="1" x14ac:dyDescent="0.35">
      <c r="A11" s="52" t="s">
        <v>218</v>
      </c>
      <c r="B11" s="69">
        <v>737857.91553630517</v>
      </c>
      <c r="C11" s="56">
        <v>3.1743139245733243E-2</v>
      </c>
      <c r="D11" s="185" t="s">
        <v>214</v>
      </c>
      <c r="E11" s="186" t="s">
        <v>214</v>
      </c>
    </row>
    <row r="12" spans="1:5" s="53" customFormat="1" ht="18" customHeight="1" x14ac:dyDescent="0.35">
      <c r="A12" s="52" t="s">
        <v>219</v>
      </c>
      <c r="B12" s="69">
        <v>465510.36417097511</v>
      </c>
      <c r="C12" s="56">
        <v>6.9515514189884886E-2</v>
      </c>
      <c r="D12" s="185" t="s">
        <v>214</v>
      </c>
      <c r="E12" s="186" t="s">
        <v>214</v>
      </c>
    </row>
    <row r="13" spans="1:5" s="53" customFormat="1" ht="18" customHeight="1" x14ac:dyDescent="0.35">
      <c r="A13" s="52" t="s">
        <v>232</v>
      </c>
      <c r="B13" s="69">
        <v>409672.65182331071</v>
      </c>
      <c r="C13" s="56">
        <v>0.16889390153446104</v>
      </c>
      <c r="D13" s="185" t="s">
        <v>214</v>
      </c>
      <c r="E13" s="186" t="s">
        <v>214</v>
      </c>
    </row>
    <row r="14" spans="1:5" s="53" customFormat="1" ht="18" customHeight="1" x14ac:dyDescent="0.35">
      <c r="A14" s="52" t="s">
        <v>233</v>
      </c>
      <c r="B14" s="69">
        <v>591716.86638526362</v>
      </c>
      <c r="C14" s="56">
        <v>0.31041879480016821</v>
      </c>
      <c r="D14" s="185" t="s">
        <v>214</v>
      </c>
      <c r="E14" s="186" t="s">
        <v>214</v>
      </c>
    </row>
    <row r="15" spans="1:5" s="53" customFormat="1" ht="18" customHeight="1" x14ac:dyDescent="0.35">
      <c r="A15" s="52" t="s">
        <v>234</v>
      </c>
      <c r="B15" s="69">
        <v>749835.0679966443</v>
      </c>
      <c r="C15" s="56">
        <v>1.6232329027240588E-2</v>
      </c>
      <c r="D15" s="185" t="s">
        <v>214</v>
      </c>
      <c r="E15" s="186" t="s">
        <v>214</v>
      </c>
    </row>
    <row r="16" spans="1:5" s="53" customFormat="1" ht="18" customHeight="1" x14ac:dyDescent="0.35">
      <c r="A16" s="52" t="s">
        <v>235</v>
      </c>
      <c r="B16" s="69">
        <v>473419.10696898447</v>
      </c>
      <c r="C16" s="56">
        <v>1.6989402184619529E-2</v>
      </c>
      <c r="D16" s="185" t="s">
        <v>214</v>
      </c>
      <c r="E16" s="186" t="s">
        <v>214</v>
      </c>
    </row>
    <row r="17" spans="1:5" s="53" customFormat="1" ht="18" customHeight="1" x14ac:dyDescent="0.35">
      <c r="A17" s="52" t="s">
        <v>258</v>
      </c>
      <c r="B17" s="69">
        <v>420429.25190983329</v>
      </c>
      <c r="C17" s="56">
        <v>2.6256573482873913E-2</v>
      </c>
      <c r="D17" s="185" t="s">
        <v>214</v>
      </c>
      <c r="E17" s="186" t="s">
        <v>214</v>
      </c>
    </row>
    <row r="18" spans="1:5" s="53" customFormat="1" ht="18" customHeight="1" x14ac:dyDescent="0.35">
      <c r="A18" s="52" t="s">
        <v>259</v>
      </c>
      <c r="B18" s="69">
        <v>608159.13761081768</v>
      </c>
      <c r="C18" s="56">
        <v>2.7787396573631939E-2</v>
      </c>
      <c r="D18" s="185" t="s">
        <v>214</v>
      </c>
      <c r="E18" s="186" t="s">
        <v>214</v>
      </c>
    </row>
    <row r="19" spans="1:5" s="53" customFormat="1" ht="18" customHeight="1" x14ac:dyDescent="0.35">
      <c r="A19" s="52" t="s">
        <v>260</v>
      </c>
      <c r="B19" s="69">
        <v>786198.19994905754</v>
      </c>
      <c r="C19" s="56">
        <v>4.8494840404791573E-2</v>
      </c>
      <c r="D19" s="185" t="s">
        <v>214</v>
      </c>
      <c r="E19" s="186" t="s">
        <v>214</v>
      </c>
    </row>
    <row r="20" spans="1:5" s="53" customFormat="1" ht="18" customHeight="1" x14ac:dyDescent="0.35">
      <c r="A20" s="52" t="s">
        <v>261</v>
      </c>
      <c r="B20" s="69">
        <v>486384.75568539253</v>
      </c>
      <c r="C20" s="56">
        <v>2.7387252701774667E-2</v>
      </c>
      <c r="D20" s="185" t="s">
        <v>214</v>
      </c>
      <c r="E20" s="186" t="s">
        <v>214</v>
      </c>
    </row>
    <row r="21" spans="1:5" s="53" customFormat="1" ht="18" customHeight="1" x14ac:dyDescent="0.35">
      <c r="A21" s="43"/>
      <c r="B21" s="97"/>
      <c r="C21" s="45"/>
      <c r="D21" s="199"/>
      <c r="E21" s="200"/>
    </row>
    <row r="22" spans="1:5" s="53" customFormat="1" ht="18" customHeight="1" x14ac:dyDescent="0.35">
      <c r="A22" s="43"/>
      <c r="B22" s="97"/>
      <c r="C22" s="45"/>
      <c r="D22" s="199"/>
      <c r="E22" s="200"/>
    </row>
    <row r="23" spans="1:5" s="53" customFormat="1" ht="18" customHeight="1" x14ac:dyDescent="0.35">
      <c r="A23" s="43"/>
      <c r="B23" s="97"/>
      <c r="C23" s="45"/>
      <c r="D23" s="199"/>
      <c r="E23" s="200"/>
    </row>
    <row r="24" spans="1:5" s="53" customFormat="1" ht="18" customHeight="1" x14ac:dyDescent="0.35">
      <c r="A24" s="43"/>
      <c r="B24" s="97"/>
      <c r="C24" s="45"/>
      <c r="D24" s="199"/>
      <c r="E24" s="200"/>
    </row>
    <row r="25" spans="1:5" s="53" customFormat="1" ht="18" customHeight="1" x14ac:dyDescent="0.35">
      <c r="A25" s="43"/>
      <c r="B25" s="98"/>
      <c r="C25" s="45"/>
      <c r="D25" s="162"/>
      <c r="E25" s="163"/>
    </row>
    <row r="26" spans="1:5" ht="21.75" customHeight="1" x14ac:dyDescent="0.35">
      <c r="A26" s="25" t="s">
        <v>4</v>
      </c>
      <c r="C26" s="177"/>
      <c r="D26" s="177"/>
    </row>
    <row r="27" spans="1:5" ht="21.75" customHeight="1" x14ac:dyDescent="0.35">
      <c r="A27" s="30" t="s">
        <v>280</v>
      </c>
      <c r="B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C29" s="3"/>
    </row>
    <row r="30" spans="1:5" ht="21.75" customHeight="1" x14ac:dyDescent="0.35">
      <c r="A30" s="3"/>
      <c r="B30" s="177"/>
      <c r="C30" s="177"/>
      <c r="D30" s="177"/>
    </row>
    <row r="31" spans="1:5" ht="21.75" customHeight="1" x14ac:dyDescent="0.35">
      <c r="A31" s="224" t="str">
        <f>Headings!F12</f>
        <v>Page 12</v>
      </c>
      <c r="B31" s="218"/>
      <c r="C31" s="218"/>
      <c r="D31" s="218"/>
      <c r="E31" s="222"/>
    </row>
  </sheetData>
  <mergeCells count="3">
    <mergeCell ref="A1:E1"/>
    <mergeCell ref="A2:E2"/>
    <mergeCell ref="A31:E31"/>
  </mergeCells>
  <pageMargins left="0.75" right="0.75" top="1" bottom="1" header="0.5" footer="0.5"/>
  <pageSetup scale="9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Headings!E13</f>
        <v>March 2020 Rental Car Sales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2737771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2811096.72</v>
      </c>
      <c r="C6" s="45">
        <v>2.6782999746874481E-2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2857442.9599999902</v>
      </c>
      <c r="C7" s="45">
        <v>1.648688914552543E-2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3112670.25</v>
      </c>
      <c r="C8" s="46">
        <v>8.9320169666662563E-2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3494071.77</v>
      </c>
      <c r="C9" s="45">
        <v>0.12253193861444212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3734599.0666999999</v>
      </c>
      <c r="C10" s="45">
        <v>6.8838682354827485E-2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3938032.52</v>
      </c>
      <c r="C11" s="45">
        <v>5.4472635393164159E-2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3990916.1599999997</v>
      </c>
      <c r="C12" s="45">
        <v>1.3428949540518209E-2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4267531.57</v>
      </c>
      <c r="C13" s="45">
        <v>6.9311255588992537E-2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2019</v>
      </c>
      <c r="B14" s="49">
        <v>4195182.63</v>
      </c>
      <c r="C14" s="50">
        <v>-1.6953346170559325E-2</v>
      </c>
      <c r="D14" s="55">
        <v>-5.4157437077670734E-2</v>
      </c>
      <c r="E14" s="77">
        <v>-240209.46848869976</v>
      </c>
    </row>
    <row r="15" spans="1:5" s="53" customFormat="1" ht="18" customHeight="1" thickTop="1" x14ac:dyDescent="0.35">
      <c r="A15" s="43">
        <v>2020</v>
      </c>
      <c r="B15" s="44">
        <v>4065927</v>
      </c>
      <c r="C15" s="45">
        <v>-3.081048941127984E-2</v>
      </c>
      <c r="D15" s="46">
        <v>-0.11759124002046772</v>
      </c>
      <c r="E15" s="47">
        <v>-541832.10712208971</v>
      </c>
    </row>
    <row r="16" spans="1:5" s="53" customFormat="1" ht="18" customHeight="1" x14ac:dyDescent="0.35">
      <c r="A16" s="43">
        <v>2021</v>
      </c>
      <c r="B16" s="44">
        <v>4257613.8704695404</v>
      </c>
      <c r="C16" s="45">
        <v>4.7144690612876294E-2</v>
      </c>
      <c r="D16" s="46">
        <v>-0.10102652533503698</v>
      </c>
      <c r="E16" s="47">
        <v>-478470.10804417916</v>
      </c>
    </row>
    <row r="17" spans="1:5" s="53" customFormat="1" ht="18" customHeight="1" x14ac:dyDescent="0.35">
      <c r="A17" s="43">
        <v>2022</v>
      </c>
      <c r="B17" s="44">
        <v>4325576.0210636398</v>
      </c>
      <c r="C17" s="45">
        <v>1.5962497460251024E-2</v>
      </c>
      <c r="D17" s="46">
        <v>-0.10253613843219622</v>
      </c>
      <c r="E17" s="47">
        <v>-494201.36084361002</v>
      </c>
    </row>
    <row r="18" spans="1:5" s="53" customFormat="1" ht="18" customHeight="1" x14ac:dyDescent="0.35">
      <c r="A18" s="43">
        <v>2023</v>
      </c>
      <c r="B18" s="44">
        <v>4424932.1932256799</v>
      </c>
      <c r="C18" s="45">
        <v>2.2969466188599963E-2</v>
      </c>
      <c r="D18" s="46">
        <v>-9.8512807736593877E-2</v>
      </c>
      <c r="E18" s="47">
        <v>-483548.18364556041</v>
      </c>
    </row>
    <row r="19" spans="1:5" s="53" customFormat="1" ht="18" customHeight="1" x14ac:dyDescent="0.35">
      <c r="A19" s="43">
        <v>2024</v>
      </c>
      <c r="B19" s="44">
        <v>4549281.2283876305</v>
      </c>
      <c r="C19" s="45">
        <v>2.8101907494158196E-2</v>
      </c>
      <c r="D19" s="46">
        <v>-8.759992390307425E-2</v>
      </c>
      <c r="E19" s="47">
        <v>-436778.44824960921</v>
      </c>
    </row>
    <row r="20" spans="1:5" s="53" customFormat="1" ht="18" customHeight="1" x14ac:dyDescent="0.35">
      <c r="A20" s="43">
        <v>2025</v>
      </c>
      <c r="B20" s="44">
        <v>4657745.1954041999</v>
      </c>
      <c r="C20" s="45">
        <v>2.3842000872522862E-2</v>
      </c>
      <c r="D20" s="46">
        <v>-8.3797547678340689E-2</v>
      </c>
      <c r="E20" s="47">
        <v>-426005.87249729037</v>
      </c>
    </row>
    <row r="21" spans="1:5" s="53" customFormat="1" ht="18" customHeight="1" x14ac:dyDescent="0.35">
      <c r="A21" s="43">
        <v>2026</v>
      </c>
      <c r="B21" s="44">
        <v>4793721.4406801192</v>
      </c>
      <c r="C21" s="45">
        <v>2.9193577486825051E-2</v>
      </c>
      <c r="D21" s="46">
        <v>-7.5678805587723108E-2</v>
      </c>
      <c r="E21" s="47">
        <v>-392485.98338330165</v>
      </c>
    </row>
    <row r="22" spans="1:5" s="53" customFormat="1" ht="18" customHeight="1" x14ac:dyDescent="0.35">
      <c r="A22" s="43">
        <v>2027</v>
      </c>
      <c r="B22" s="44">
        <v>4896959.6397919198</v>
      </c>
      <c r="C22" s="45">
        <v>2.1536128118690545E-2</v>
      </c>
      <c r="D22" s="46">
        <v>-7.667810261857555E-2</v>
      </c>
      <c r="E22" s="47">
        <v>-406672.44526951015</v>
      </c>
    </row>
    <row r="23" spans="1:5" s="53" customFormat="1" ht="18" customHeight="1" x14ac:dyDescent="0.35">
      <c r="A23" s="43">
        <v>2028</v>
      </c>
      <c r="B23" s="44">
        <v>5001849.8022976499</v>
      </c>
      <c r="C23" s="45">
        <v>2.1419445987140406E-2</v>
      </c>
      <c r="D23" s="46">
        <v>-7.8450696485204419E-2</v>
      </c>
      <c r="E23" s="47">
        <v>-425803.15476125013</v>
      </c>
    </row>
    <row r="24" spans="1:5" s="53" customFormat="1" ht="18" customHeight="1" x14ac:dyDescent="0.35">
      <c r="A24" s="43">
        <v>2029</v>
      </c>
      <c r="B24" s="44">
        <v>5117799.1461135298</v>
      </c>
      <c r="C24" s="45">
        <v>2.3181292601512693E-2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108</v>
      </c>
      <c r="B26" s="3"/>
      <c r="C26" s="3"/>
    </row>
    <row r="27" spans="1:5" ht="21.75" customHeight="1" x14ac:dyDescent="0.35">
      <c r="A27" s="30" t="s">
        <v>268</v>
      </c>
      <c r="B27" s="3"/>
      <c r="C27" s="3"/>
    </row>
    <row r="28" spans="1:5" ht="21.75" customHeight="1" x14ac:dyDescent="0.35">
      <c r="A28" s="120"/>
      <c r="B28" s="3"/>
      <c r="C28" s="3"/>
    </row>
    <row r="29" spans="1:5" ht="21.75" customHeight="1" x14ac:dyDescent="0.35">
      <c r="A29" s="120"/>
      <c r="B29" s="3"/>
      <c r="C29" s="3"/>
    </row>
    <row r="30" spans="1:5" ht="21.75" customHeight="1" x14ac:dyDescent="0.35">
      <c r="A30" s="217" t="str">
        <f>Headings!F13</f>
        <v>Page 13</v>
      </c>
      <c r="B30" s="218"/>
      <c r="C30" s="218"/>
      <c r="D30" s="218"/>
      <c r="E30" s="222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7" width="10.7265625" style="19"/>
    <col min="8" max="8" width="15.90625" style="19" bestFit="1" customWidth="1"/>
    <col min="9" max="16384" width="10.7265625" style="19"/>
  </cols>
  <sheetData>
    <row r="1" spans="1:9" ht="23.4" x14ac:dyDescent="0.35">
      <c r="A1" s="221" t="str">
        <f>Headings!E14</f>
        <v>March 2020 Real Estate Excise Tax (REET 1) Forecast</v>
      </c>
      <c r="B1" s="222"/>
      <c r="C1" s="222"/>
      <c r="D1" s="222"/>
      <c r="E1" s="222"/>
    </row>
    <row r="2" spans="1:9" ht="21.75" customHeight="1" x14ac:dyDescent="0.35">
      <c r="A2" s="221" t="s">
        <v>89</v>
      </c>
      <c r="B2" s="222"/>
      <c r="C2" s="222"/>
      <c r="D2" s="222"/>
      <c r="E2" s="222"/>
    </row>
    <row r="4" spans="1:9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9" s="53" customFormat="1" ht="18" customHeight="1" x14ac:dyDescent="0.35">
      <c r="A5" s="38">
        <v>2010</v>
      </c>
      <c r="B5" s="39">
        <v>3647888.19</v>
      </c>
      <c r="C5" s="74" t="s">
        <v>83</v>
      </c>
      <c r="D5" s="51">
        <v>0</v>
      </c>
      <c r="E5" s="42">
        <v>0</v>
      </c>
    </row>
    <row r="6" spans="1:9" s="53" customFormat="1" ht="18" customHeight="1" x14ac:dyDescent="0.35">
      <c r="A6" s="43">
        <v>2011</v>
      </c>
      <c r="B6" s="44">
        <v>3293751.37</v>
      </c>
      <c r="C6" s="45">
        <v>-9.7079954635342025E-2</v>
      </c>
      <c r="D6" s="46">
        <v>0</v>
      </c>
      <c r="E6" s="47">
        <v>0</v>
      </c>
    </row>
    <row r="7" spans="1:9" s="53" customFormat="1" ht="18" customHeight="1" x14ac:dyDescent="0.35">
      <c r="A7" s="43">
        <v>2012</v>
      </c>
      <c r="B7" s="44">
        <v>4047144.57</v>
      </c>
      <c r="C7" s="45">
        <v>0.22873408322863176</v>
      </c>
      <c r="D7" s="46">
        <v>0</v>
      </c>
      <c r="E7" s="47">
        <v>0</v>
      </c>
    </row>
    <row r="8" spans="1:9" s="53" customFormat="1" ht="18" customHeight="1" x14ac:dyDescent="0.35">
      <c r="A8" s="43">
        <v>2013</v>
      </c>
      <c r="B8" s="44">
        <v>5650866.3900000043</v>
      </c>
      <c r="C8" s="46">
        <v>0.39626007726232637</v>
      </c>
      <c r="D8" s="46">
        <v>0</v>
      </c>
      <c r="E8" s="47">
        <v>0</v>
      </c>
    </row>
    <row r="9" spans="1:9" s="53" customFormat="1" ht="18" customHeight="1" x14ac:dyDescent="0.35">
      <c r="A9" s="43">
        <v>2014</v>
      </c>
      <c r="B9" s="44">
        <v>5460691.6899999995</v>
      </c>
      <c r="C9" s="45">
        <v>-3.365407830851308E-2</v>
      </c>
      <c r="D9" s="46">
        <v>0</v>
      </c>
      <c r="E9" s="47">
        <v>0</v>
      </c>
      <c r="H9" s="126"/>
      <c r="I9" s="128"/>
    </row>
    <row r="10" spans="1:9" s="53" customFormat="1" ht="18" customHeight="1" x14ac:dyDescent="0.35">
      <c r="A10" s="43">
        <v>2015</v>
      </c>
      <c r="B10" s="44">
        <v>7300582.5899999999</v>
      </c>
      <c r="C10" s="45">
        <v>0.33693367149244802</v>
      </c>
      <c r="D10" s="46">
        <v>0</v>
      </c>
      <c r="E10" s="47">
        <v>0</v>
      </c>
      <c r="H10" s="126"/>
      <c r="I10" s="128"/>
    </row>
    <row r="11" spans="1:9" s="53" customFormat="1" ht="18" customHeight="1" x14ac:dyDescent="0.35">
      <c r="A11" s="43">
        <v>2016</v>
      </c>
      <c r="B11" s="44">
        <v>7431560.2699999996</v>
      </c>
      <c r="C11" s="45">
        <v>1.7940716153174829E-2</v>
      </c>
      <c r="D11" s="46">
        <v>0</v>
      </c>
      <c r="E11" s="47">
        <v>0</v>
      </c>
      <c r="H11" s="126"/>
      <c r="I11" s="128"/>
    </row>
    <row r="12" spans="1:9" s="53" customFormat="1" ht="18" customHeight="1" x14ac:dyDescent="0.35">
      <c r="A12" s="43">
        <v>2017</v>
      </c>
      <c r="B12" s="44">
        <v>7943445.1999999993</v>
      </c>
      <c r="C12" s="45">
        <v>6.887987332436718E-2</v>
      </c>
      <c r="D12" s="46">
        <v>0</v>
      </c>
      <c r="E12" s="47">
        <v>0</v>
      </c>
      <c r="H12" s="126"/>
      <c r="I12" s="128"/>
    </row>
    <row r="13" spans="1:9" s="53" customFormat="1" ht="18" customHeight="1" x14ac:dyDescent="0.35">
      <c r="A13" s="43">
        <v>2018</v>
      </c>
      <c r="B13" s="44">
        <v>7997142.709999999</v>
      </c>
      <c r="C13" s="45">
        <v>6.7599773962059295E-3</v>
      </c>
      <c r="D13" s="46">
        <v>0</v>
      </c>
      <c r="E13" s="47">
        <v>0</v>
      </c>
      <c r="H13" s="126"/>
      <c r="I13" s="128"/>
    </row>
    <row r="14" spans="1:9" s="53" customFormat="1" ht="18" customHeight="1" thickBot="1" x14ac:dyDescent="0.4">
      <c r="A14" s="48">
        <v>2019</v>
      </c>
      <c r="B14" s="49">
        <v>7768147.6199999992</v>
      </c>
      <c r="C14" s="50">
        <v>-2.8634613424323829E-2</v>
      </c>
      <c r="D14" s="55">
        <v>3.548968732336677E-2</v>
      </c>
      <c r="E14" s="77">
        <v>266240.34356941096</v>
      </c>
      <c r="H14" s="126"/>
      <c r="I14" s="128"/>
    </row>
    <row r="15" spans="1:9" s="53" customFormat="1" ht="18" customHeight="1" thickTop="1" x14ac:dyDescent="0.35">
      <c r="A15" s="43">
        <v>2020</v>
      </c>
      <c r="B15" s="44">
        <v>7845655.7830742877</v>
      </c>
      <c r="C15" s="45">
        <v>9.9776892595004885E-3</v>
      </c>
      <c r="D15" s="46">
        <v>3.7460591570806612E-2</v>
      </c>
      <c r="E15" s="47">
        <v>283290.67078093905</v>
      </c>
      <c r="H15" s="126"/>
      <c r="I15" s="128"/>
    </row>
    <row r="16" spans="1:9" s="53" customFormat="1" ht="18" customHeight="1" x14ac:dyDescent="0.35">
      <c r="A16" s="43">
        <v>2021</v>
      </c>
      <c r="B16" s="44">
        <v>8069639.7124499287</v>
      </c>
      <c r="C16" s="45">
        <v>2.8548783628622898E-2</v>
      </c>
      <c r="D16" s="46">
        <v>3.4875774906051094E-2</v>
      </c>
      <c r="E16" s="47">
        <v>271950.45531903021</v>
      </c>
      <c r="H16" s="126"/>
      <c r="I16" s="128"/>
    </row>
    <row r="17" spans="1:9" s="53" customFormat="1" ht="18" customHeight="1" x14ac:dyDescent="0.35">
      <c r="A17" s="43">
        <v>2022</v>
      </c>
      <c r="B17" s="44">
        <v>8299071.3503541481</v>
      </c>
      <c r="C17" s="45">
        <v>2.8431459901518297E-2</v>
      </c>
      <c r="D17" s="46">
        <v>2.6062807700064194E-2</v>
      </c>
      <c r="E17" s="47">
        <v>210802.98308270797</v>
      </c>
      <c r="H17" s="126"/>
      <c r="I17" s="128"/>
    </row>
    <row r="18" spans="1:9" s="53" customFormat="1" ht="18" customHeight="1" x14ac:dyDescent="0.35">
      <c r="A18" s="43">
        <v>2023</v>
      </c>
      <c r="B18" s="44">
        <v>8508900.1392742936</v>
      </c>
      <c r="C18" s="45">
        <v>2.5283405824820582E-2</v>
      </c>
      <c r="D18" s="46">
        <v>7.0935265585396534E-2</v>
      </c>
      <c r="E18" s="47">
        <v>563601.84468209557</v>
      </c>
      <c r="H18" s="126"/>
      <c r="I18" s="128"/>
    </row>
    <row r="19" spans="1:9" s="53" customFormat="1" ht="18" customHeight="1" x14ac:dyDescent="0.35">
      <c r="A19" s="43">
        <v>2024</v>
      </c>
      <c r="B19" s="44">
        <v>8336872.0379462</v>
      </c>
      <c r="C19" s="45">
        <v>-2.0217430985477014E-2</v>
      </c>
      <c r="D19" s="46">
        <v>8.6360516311601021E-3</v>
      </c>
      <c r="E19" s="47">
        <v>71381.205585150979</v>
      </c>
      <c r="H19" s="127"/>
      <c r="I19" s="128"/>
    </row>
    <row r="20" spans="1:9" s="53" customFormat="1" ht="18" customHeight="1" x14ac:dyDescent="0.35">
      <c r="A20" s="43">
        <v>2025</v>
      </c>
      <c r="B20" s="44">
        <v>8268771.508789558</v>
      </c>
      <c r="C20" s="45">
        <v>-8.1685947495265809E-3</v>
      </c>
      <c r="D20" s="46">
        <v>0.10722332224627129</v>
      </c>
      <c r="E20" s="47">
        <v>800746.45670309383</v>
      </c>
      <c r="H20" s="127"/>
      <c r="I20" s="128"/>
    </row>
    <row r="21" spans="1:9" s="53" customFormat="1" ht="18" customHeight="1" x14ac:dyDescent="0.35">
      <c r="A21" s="43">
        <v>2026</v>
      </c>
      <c r="B21" s="44">
        <v>7638119.5953832511</v>
      </c>
      <c r="C21" s="45">
        <v>-7.6269118421755322E-2</v>
      </c>
      <c r="D21" s="46">
        <v>-1.0928235699694699E-2</v>
      </c>
      <c r="E21" s="47">
        <v>-84393.442673853599</v>
      </c>
      <c r="H21" s="127"/>
      <c r="I21" s="128"/>
    </row>
    <row r="22" spans="1:9" s="53" customFormat="1" ht="18" customHeight="1" x14ac:dyDescent="0.35">
      <c r="A22" s="43">
        <v>2027</v>
      </c>
      <c r="B22" s="44">
        <v>7680617.5941071063</v>
      </c>
      <c r="C22" s="45">
        <v>5.563934708425089E-3</v>
      </c>
      <c r="D22" s="46">
        <v>-4.0993388553166921E-2</v>
      </c>
      <c r="E22" s="47">
        <v>-328313.21244856529</v>
      </c>
      <c r="H22" s="127"/>
      <c r="I22" s="128"/>
    </row>
    <row r="23" spans="1:9" s="53" customFormat="1" ht="18" customHeight="1" x14ac:dyDescent="0.35">
      <c r="A23" s="43">
        <v>2028</v>
      </c>
      <c r="B23" s="44">
        <v>7279258.4573678561</v>
      </c>
      <c r="C23" s="45">
        <v>-5.2256102041480346E-2</v>
      </c>
      <c r="D23" s="46">
        <v>-0.12303289779537696</v>
      </c>
      <c r="E23" s="47">
        <v>-1021233.5896751862</v>
      </c>
      <c r="H23" s="127"/>
      <c r="I23" s="128"/>
    </row>
    <row r="24" spans="1:9" s="53" customFormat="1" ht="18" customHeight="1" x14ac:dyDescent="0.35">
      <c r="A24" s="43">
        <v>2029</v>
      </c>
      <c r="B24" s="44">
        <v>7562237.8663018923</v>
      </c>
      <c r="C24" s="45">
        <v>3.887475772310478E-2</v>
      </c>
      <c r="D24" s="75" t="s">
        <v>214</v>
      </c>
      <c r="E24" s="76" t="s">
        <v>214</v>
      </c>
      <c r="H24" s="127"/>
      <c r="I24" s="128"/>
    </row>
    <row r="25" spans="1:9" ht="21.75" customHeight="1" x14ac:dyDescent="0.35">
      <c r="A25" s="25" t="s">
        <v>4</v>
      </c>
      <c r="B25" s="3"/>
      <c r="C25" s="3"/>
    </row>
    <row r="26" spans="1:9" ht="21.75" customHeight="1" x14ac:dyDescent="0.35">
      <c r="A26" s="26" t="s">
        <v>88</v>
      </c>
      <c r="B26" s="3"/>
      <c r="C26" s="3"/>
    </row>
    <row r="27" spans="1:9" ht="21.75" customHeight="1" x14ac:dyDescent="0.35">
      <c r="A27" s="30" t="s">
        <v>191</v>
      </c>
      <c r="B27" s="3"/>
      <c r="C27" s="3"/>
    </row>
    <row r="28" spans="1:9" ht="21.75" customHeight="1" x14ac:dyDescent="0.35">
      <c r="A28" s="119" t="s">
        <v>230</v>
      </c>
      <c r="B28" s="3"/>
      <c r="C28" s="3"/>
    </row>
    <row r="29" spans="1:9" ht="21.75" customHeight="1" x14ac:dyDescent="0.35">
      <c r="A29" s="117"/>
      <c r="B29" s="3"/>
      <c r="C29" s="3"/>
    </row>
    <row r="30" spans="1:9" ht="21.75" customHeight="1" x14ac:dyDescent="0.35">
      <c r="A30" s="217" t="str">
        <f>Headings!F14</f>
        <v>Page 14</v>
      </c>
      <c r="B30" s="218"/>
      <c r="C30" s="218"/>
      <c r="D30" s="218"/>
      <c r="E30" s="222"/>
    </row>
    <row r="32" spans="1:9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1" t="str">
        <f>Headings!E15</f>
        <v>March 2020 Investment Pool Nominal Rate of Return Forecast</v>
      </c>
      <c r="B1" s="225"/>
      <c r="C1" s="225"/>
      <c r="D1" s="225"/>
    </row>
    <row r="2" spans="1:4" ht="21.75" customHeight="1" x14ac:dyDescent="0.35">
      <c r="A2" s="221" t="s">
        <v>89</v>
      </c>
      <c r="B2" s="222"/>
      <c r="C2" s="222"/>
      <c r="D2" s="222"/>
    </row>
    <row r="4" spans="1:4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</row>
    <row r="5" spans="1:4" s="53" customFormat="1" ht="18" customHeight="1" x14ac:dyDescent="0.35">
      <c r="A5" s="38">
        <v>2010</v>
      </c>
      <c r="B5" s="41">
        <v>9.6100000000000005E-3</v>
      </c>
      <c r="C5" s="74" t="s">
        <v>83</v>
      </c>
      <c r="D5" s="51">
        <v>0</v>
      </c>
    </row>
    <row r="6" spans="1:4" s="53" customFormat="1" ht="18" customHeight="1" x14ac:dyDescent="0.35">
      <c r="A6" s="43">
        <v>2011</v>
      </c>
      <c r="B6" s="56">
        <v>6.1999999999999998E-3</v>
      </c>
      <c r="C6" s="45">
        <v>-3.4100000000000007E-3</v>
      </c>
      <c r="D6" s="46">
        <v>0</v>
      </c>
    </row>
    <row r="7" spans="1:4" s="53" customFormat="1" ht="18" customHeight="1" x14ac:dyDescent="0.35">
      <c r="A7" s="43">
        <v>2012</v>
      </c>
      <c r="B7" s="56">
        <v>5.5999999999999904E-3</v>
      </c>
      <c r="C7" s="45">
        <v>-6.0000000000000938E-4</v>
      </c>
      <c r="D7" s="46">
        <v>0</v>
      </c>
    </row>
    <row r="8" spans="1:4" s="53" customFormat="1" ht="18" customHeight="1" x14ac:dyDescent="0.35">
      <c r="A8" s="43">
        <v>2013</v>
      </c>
      <c r="B8" s="56">
        <v>5.1000000000000004E-3</v>
      </c>
      <c r="C8" s="45">
        <v>-4.9999999999999004E-4</v>
      </c>
      <c r="D8" s="46">
        <v>0</v>
      </c>
    </row>
    <row r="9" spans="1:4" s="53" customFormat="1" ht="18" customHeight="1" x14ac:dyDescent="0.35">
      <c r="A9" s="43">
        <v>2014</v>
      </c>
      <c r="B9" s="56">
        <v>5.0556999999999894E-3</v>
      </c>
      <c r="C9" s="45">
        <v>-4.4300000000010997E-5</v>
      </c>
      <c r="D9" s="46">
        <v>0</v>
      </c>
    </row>
    <row r="10" spans="1:4" s="53" customFormat="1" ht="18" customHeight="1" x14ac:dyDescent="0.35">
      <c r="A10" s="43">
        <v>2015</v>
      </c>
      <c r="B10" s="56">
        <v>5.9749E-3</v>
      </c>
      <c r="C10" s="45">
        <v>9.1920000000001063E-4</v>
      </c>
      <c r="D10" s="46">
        <v>0</v>
      </c>
    </row>
    <row r="11" spans="1:4" s="53" customFormat="1" ht="18" customHeight="1" x14ac:dyDescent="0.35">
      <c r="A11" s="43">
        <v>2016</v>
      </c>
      <c r="B11" s="56">
        <v>8.2862999999999999E-3</v>
      </c>
      <c r="C11" s="45">
        <v>2.3113999999999999E-3</v>
      </c>
      <c r="D11" s="46">
        <v>0</v>
      </c>
    </row>
    <row r="12" spans="1:4" s="53" customFormat="1" ht="18" customHeight="1" x14ac:dyDescent="0.35">
      <c r="A12" s="43">
        <v>2017</v>
      </c>
      <c r="B12" s="56">
        <v>1.1222000000000001E-2</v>
      </c>
      <c r="C12" s="45">
        <v>2.9357000000000012E-3</v>
      </c>
      <c r="D12" s="46">
        <v>0</v>
      </c>
    </row>
    <row r="13" spans="1:4" s="53" customFormat="1" ht="18" customHeight="1" x14ac:dyDescent="0.35">
      <c r="A13" s="43">
        <v>2018</v>
      </c>
      <c r="B13" s="56">
        <v>1.7256000000000001E-2</v>
      </c>
      <c r="C13" s="45">
        <v>6.0339999999999994E-3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2.2456E-2</v>
      </c>
      <c r="C14" s="50">
        <v>5.1999999999999998E-3</v>
      </c>
      <c r="D14" s="55">
        <v>4.5599999999999807E-4</v>
      </c>
    </row>
    <row r="15" spans="1:4" s="53" customFormat="1" ht="18" customHeight="1" thickTop="1" x14ac:dyDescent="0.35">
      <c r="A15" s="43">
        <v>2020</v>
      </c>
      <c r="B15" s="56">
        <v>1.7000000000000001E-2</v>
      </c>
      <c r="C15" s="45">
        <v>-5.455999999999999E-3</v>
      </c>
      <c r="D15" s="46">
        <v>-1.0000000000000009E-3</v>
      </c>
    </row>
    <row r="16" spans="1:4" s="53" customFormat="1" ht="18" customHeight="1" x14ac:dyDescent="0.35">
      <c r="A16" s="43">
        <v>2021</v>
      </c>
      <c r="B16" s="56">
        <v>1.2500000000000001E-2</v>
      </c>
      <c r="C16" s="45">
        <v>-4.5000000000000005E-3</v>
      </c>
      <c r="D16" s="46">
        <v>-4.5000000000000005E-3</v>
      </c>
    </row>
    <row r="17" spans="1:4" s="53" customFormat="1" ht="18" customHeight="1" x14ac:dyDescent="0.35">
      <c r="A17" s="43">
        <v>2022</v>
      </c>
      <c r="B17" s="56">
        <v>1.4999999999999999E-2</v>
      </c>
      <c r="C17" s="45">
        <v>2.4999999999999988E-3</v>
      </c>
      <c r="D17" s="46">
        <v>-3.9403595065198999E-3</v>
      </c>
    </row>
    <row r="18" spans="1:4" s="53" customFormat="1" ht="18" customHeight="1" x14ac:dyDescent="0.35">
      <c r="A18" s="43">
        <v>2023</v>
      </c>
      <c r="B18" s="56">
        <v>1.7682362531112501E-2</v>
      </c>
      <c r="C18" s="45">
        <v>2.6823625311125018E-3</v>
      </c>
      <c r="D18" s="46">
        <v>-3.6500190927807007E-3</v>
      </c>
    </row>
    <row r="19" spans="1:4" s="53" customFormat="1" ht="18" customHeight="1" x14ac:dyDescent="0.35">
      <c r="A19" s="43">
        <v>2024</v>
      </c>
      <c r="B19" s="56">
        <v>2.0666143915256598E-2</v>
      </c>
      <c r="C19" s="45">
        <v>2.9837813841440963E-3</v>
      </c>
      <c r="D19" s="46">
        <v>-2.9124234824858021E-3</v>
      </c>
    </row>
    <row r="20" spans="1:4" ht="18" customHeight="1" x14ac:dyDescent="0.35">
      <c r="A20" s="43">
        <v>2025</v>
      </c>
      <c r="B20" s="56">
        <v>2.3237299926641999E-2</v>
      </c>
      <c r="C20" s="45">
        <v>2.5711560113854011E-3</v>
      </c>
      <c r="D20" s="46">
        <v>-2.1401630895300019E-3</v>
      </c>
    </row>
    <row r="21" spans="1:4" s="136" customFormat="1" ht="18" customHeight="1" x14ac:dyDescent="0.35">
      <c r="A21" s="43">
        <v>2026</v>
      </c>
      <c r="B21" s="56">
        <v>2.5294888154027698E-2</v>
      </c>
      <c r="C21" s="45">
        <v>2.0575882273856996E-3</v>
      </c>
      <c r="D21" s="46">
        <v>-1.5672803406398053E-3</v>
      </c>
    </row>
    <row r="22" spans="1:4" s="159" customFormat="1" ht="18" customHeight="1" x14ac:dyDescent="0.35">
      <c r="A22" s="43">
        <v>2027</v>
      </c>
      <c r="B22" s="56">
        <v>2.6977516206006504E-2</v>
      </c>
      <c r="C22" s="45">
        <v>1.6826280519788052E-3</v>
      </c>
      <c r="D22" s="46">
        <v>-1.0478424214554957E-3</v>
      </c>
    </row>
    <row r="23" spans="1:4" s="161" customFormat="1" ht="18" customHeight="1" x14ac:dyDescent="0.35">
      <c r="A23" s="43">
        <v>2028</v>
      </c>
      <c r="B23" s="56">
        <v>2.8267754433459399E-2</v>
      </c>
      <c r="C23" s="45">
        <v>1.2902382274528959E-3</v>
      </c>
      <c r="D23" s="46">
        <v>-6.2507292714350168E-4</v>
      </c>
    </row>
    <row r="24" spans="1:4" s="173" customFormat="1" ht="18" customHeight="1" x14ac:dyDescent="0.35">
      <c r="A24" s="43">
        <v>2029</v>
      </c>
      <c r="B24" s="56">
        <v>2.92309484650661E-2</v>
      </c>
      <c r="C24" s="115" t="s">
        <v>214</v>
      </c>
      <c r="D24" s="75" t="s">
        <v>214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18</v>
      </c>
      <c r="B26" s="3"/>
      <c r="C26" s="3"/>
    </row>
    <row r="27" spans="1:4" ht="21.75" customHeight="1" x14ac:dyDescent="0.35">
      <c r="A27" s="26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Headings!F15</f>
        <v>Page 15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1" t="str">
        <f>Headings!E16</f>
        <v>March 2020 Investment Pool Real Rate of Return Forecast</v>
      </c>
      <c r="B1" s="225"/>
      <c r="C1" s="225"/>
      <c r="D1" s="225"/>
    </row>
    <row r="2" spans="1:4" ht="21.75" customHeight="1" x14ac:dyDescent="0.35">
      <c r="A2" s="221" t="s">
        <v>89</v>
      </c>
      <c r="B2" s="222"/>
      <c r="C2" s="222"/>
      <c r="D2" s="222"/>
    </row>
    <row r="4" spans="1:4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</row>
    <row r="5" spans="1:4" s="53" customFormat="1" ht="18" customHeight="1" x14ac:dyDescent="0.35">
      <c r="A5" s="38">
        <v>2010</v>
      </c>
      <c r="B5" s="41">
        <v>6.6483265032442063E-3</v>
      </c>
      <c r="C5" s="74" t="s">
        <v>83</v>
      </c>
      <c r="D5" s="51">
        <v>0</v>
      </c>
    </row>
    <row r="6" spans="1:4" s="53" customFormat="1" ht="18" customHeight="1" x14ac:dyDescent="0.35">
      <c r="A6" s="43">
        <v>2011</v>
      </c>
      <c r="B6" s="56">
        <v>-2.0048131806757796E-2</v>
      </c>
      <c r="C6" s="45">
        <v>-2.6696458310002003E-2</v>
      </c>
      <c r="D6" s="46">
        <v>0</v>
      </c>
    </row>
    <row r="7" spans="1:4" s="53" customFormat="1" ht="18" customHeight="1" x14ac:dyDescent="0.35">
      <c r="A7" s="43">
        <v>2012</v>
      </c>
      <c r="B7" s="56">
        <v>-1.9251061119654134E-2</v>
      </c>
      <c r="C7" s="45">
        <v>7.9707068710366258E-4</v>
      </c>
      <c r="D7" s="46">
        <v>0</v>
      </c>
    </row>
    <row r="8" spans="1:4" s="53" customFormat="1" ht="18" customHeight="1" x14ac:dyDescent="0.35">
      <c r="A8" s="43">
        <v>2013</v>
      </c>
      <c r="B8" s="56">
        <v>-6.9663760592472146E-3</v>
      </c>
      <c r="C8" s="45">
        <v>1.2284685060406919E-2</v>
      </c>
      <c r="D8" s="46">
        <v>0</v>
      </c>
    </row>
    <row r="9" spans="1:4" s="53" customFormat="1" ht="18" customHeight="1" x14ac:dyDescent="0.35">
      <c r="A9" s="43">
        <v>2014</v>
      </c>
      <c r="B9" s="56">
        <v>-1.3144281885471898E-2</v>
      </c>
      <c r="C9" s="45">
        <v>-6.1779058262246833E-3</v>
      </c>
      <c r="D9" s="46">
        <v>0</v>
      </c>
    </row>
    <row r="10" spans="1:4" s="53" customFormat="1" ht="18" customHeight="1" x14ac:dyDescent="0.35">
      <c r="A10" s="43">
        <v>2015</v>
      </c>
      <c r="B10" s="56">
        <v>-7.5234077565325963E-3</v>
      </c>
      <c r="C10" s="45">
        <v>5.6208741289393016E-3</v>
      </c>
      <c r="D10" s="46">
        <v>0</v>
      </c>
    </row>
    <row r="11" spans="1:4" s="53" customFormat="1" ht="18" customHeight="1" x14ac:dyDescent="0.35">
      <c r="A11" s="43">
        <v>2016</v>
      </c>
      <c r="B11" s="56">
        <v>-1.3557806575488662E-2</v>
      </c>
      <c r="C11" s="45">
        <v>-6.034398818956066E-3</v>
      </c>
      <c r="D11" s="46">
        <v>0</v>
      </c>
    </row>
    <row r="12" spans="1:4" s="53" customFormat="1" ht="18" customHeight="1" x14ac:dyDescent="0.35">
      <c r="A12" s="43">
        <v>2017</v>
      </c>
      <c r="B12" s="56">
        <v>-1.8737224587692447E-2</v>
      </c>
      <c r="C12" s="45">
        <v>-5.1794180122037847E-3</v>
      </c>
      <c r="D12" s="46">
        <v>0</v>
      </c>
    </row>
    <row r="13" spans="1:4" s="53" customFormat="1" ht="18" customHeight="1" x14ac:dyDescent="0.35">
      <c r="A13" s="43">
        <v>2018</v>
      </c>
      <c r="B13" s="56">
        <v>-1.4343632504454362E-2</v>
      </c>
      <c r="C13" s="45">
        <v>4.3935920832380848E-3</v>
      </c>
      <c r="D13" s="46">
        <v>-5.4204915758782057E-4</v>
      </c>
    </row>
    <row r="14" spans="1:4" s="53" customFormat="1" ht="18" customHeight="1" thickBot="1" x14ac:dyDescent="0.4">
      <c r="A14" s="48">
        <v>2019</v>
      </c>
      <c r="B14" s="57">
        <v>-2.9045751410152754E-3</v>
      </c>
      <c r="C14" s="50">
        <v>1.1439057363439087E-2</v>
      </c>
      <c r="D14" s="55">
        <v>1.8523225632278706E-3</v>
      </c>
    </row>
    <row r="15" spans="1:4" s="53" customFormat="1" ht="18" customHeight="1" thickTop="1" x14ac:dyDescent="0.35">
      <c r="A15" s="43">
        <v>2020</v>
      </c>
      <c r="B15" s="56">
        <v>-7.4860043843353319E-3</v>
      </c>
      <c r="C15" s="45">
        <v>-4.5814292433200565E-3</v>
      </c>
      <c r="D15" s="46">
        <v>-1.2711030588651306E-3</v>
      </c>
    </row>
    <row r="16" spans="1:4" s="53" customFormat="1" ht="18" customHeight="1" x14ac:dyDescent="0.35">
      <c r="A16" s="43">
        <v>2021</v>
      </c>
      <c r="B16" s="56">
        <v>-1.0006456503487304E-2</v>
      </c>
      <c r="C16" s="45">
        <v>-2.5204521191519724E-3</v>
      </c>
      <c r="D16" s="46">
        <v>-2.5078401916985849E-3</v>
      </c>
    </row>
    <row r="17" spans="1:4" s="53" customFormat="1" ht="18" customHeight="1" x14ac:dyDescent="0.35">
      <c r="A17" s="43">
        <v>2022</v>
      </c>
      <c r="B17" s="56">
        <v>-7.43688671880538E-3</v>
      </c>
      <c r="C17" s="45">
        <v>2.5695697846819243E-3</v>
      </c>
      <c r="D17" s="46">
        <v>-1.6461208182819709E-3</v>
      </c>
    </row>
    <row r="18" spans="1:4" s="53" customFormat="1" ht="18" customHeight="1" x14ac:dyDescent="0.35">
      <c r="A18" s="43">
        <v>2023</v>
      </c>
      <c r="B18" s="56">
        <v>-4.8417739042134755E-3</v>
      </c>
      <c r="C18" s="45">
        <v>2.5951128145919045E-3</v>
      </c>
      <c r="D18" s="46">
        <v>-1.5219270369192239E-3</v>
      </c>
    </row>
    <row r="19" spans="1:4" s="53" customFormat="1" ht="18" customHeight="1" x14ac:dyDescent="0.35">
      <c r="A19" s="43">
        <v>2024</v>
      </c>
      <c r="B19" s="56">
        <v>-2.6764636386448215E-3</v>
      </c>
      <c r="C19" s="45">
        <v>2.165310265568654E-3</v>
      </c>
      <c r="D19" s="46">
        <v>7.3332334979625546E-4</v>
      </c>
    </row>
    <row r="20" spans="1:4" ht="18" customHeight="1" x14ac:dyDescent="0.35">
      <c r="A20" s="43">
        <v>2025</v>
      </c>
      <c r="B20" s="56">
        <v>-1.1124402979900694E-4</v>
      </c>
      <c r="C20" s="45">
        <v>2.5652196088458146E-3</v>
      </c>
      <c r="D20" s="46">
        <v>1.3374838904285369E-3</v>
      </c>
    </row>
    <row r="21" spans="1:4" s="136" customFormat="1" ht="18" customHeight="1" x14ac:dyDescent="0.35">
      <c r="A21" s="43">
        <v>2026</v>
      </c>
      <c r="B21" s="56">
        <v>2.1179514353426576E-3</v>
      </c>
      <c r="C21" s="45">
        <v>2.2291954651416646E-3</v>
      </c>
      <c r="D21" s="46">
        <v>1.7431742599958167E-3</v>
      </c>
    </row>
    <row r="22" spans="1:4" s="159" customFormat="1" ht="18" customHeight="1" x14ac:dyDescent="0.35">
      <c r="A22" s="43">
        <v>2027</v>
      </c>
      <c r="B22" s="56">
        <v>4.125294995874329E-3</v>
      </c>
      <c r="C22" s="45">
        <v>2.0073435605316714E-3</v>
      </c>
      <c r="D22" s="46">
        <v>2.7109421084772212E-3</v>
      </c>
    </row>
    <row r="23" spans="1:4" s="161" customFormat="1" ht="18" customHeight="1" x14ac:dyDescent="0.35">
      <c r="A23" s="43">
        <v>2028</v>
      </c>
      <c r="B23" s="56">
        <v>5.6996298751013086E-3</v>
      </c>
      <c r="C23" s="45">
        <v>1.5743348792269796E-3</v>
      </c>
      <c r="D23" s="46">
        <v>3.5838794807090402E-3</v>
      </c>
    </row>
    <row r="24" spans="1:4" s="173" customFormat="1" ht="18" customHeight="1" x14ac:dyDescent="0.35">
      <c r="A24" s="43">
        <v>2029</v>
      </c>
      <c r="B24" s="56">
        <v>6.7866555172566567E-3</v>
      </c>
      <c r="C24" s="115" t="s">
        <v>214</v>
      </c>
      <c r="D24" s="75" t="s">
        <v>214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37</v>
      </c>
      <c r="B26" s="3"/>
      <c r="C26" s="3"/>
    </row>
    <row r="27" spans="1:4" ht="21.75" customHeight="1" x14ac:dyDescent="0.35">
      <c r="A27" s="30" t="s">
        <v>192</v>
      </c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Headings!F16</f>
        <v>Page 16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1" t="str">
        <f>Headings!E17</f>
        <v>March 2020 National CPI-U Forecast</v>
      </c>
      <c r="B1" s="225"/>
      <c r="C1" s="225"/>
      <c r="D1" s="225"/>
    </row>
    <row r="2" spans="1:4" ht="21.75" customHeight="1" x14ac:dyDescent="0.35">
      <c r="A2" s="221" t="s">
        <v>89</v>
      </c>
      <c r="B2" s="222"/>
      <c r="C2" s="222"/>
      <c r="D2" s="222"/>
    </row>
    <row r="4" spans="1:4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</row>
    <row r="5" spans="1:4" s="53" customFormat="1" ht="18" customHeight="1" x14ac:dyDescent="0.35">
      <c r="A5" s="38">
        <v>2010</v>
      </c>
      <c r="B5" s="41">
        <v>1.64027650242148E-2</v>
      </c>
      <c r="C5" s="74" t="s">
        <v>83</v>
      </c>
      <c r="D5" s="51">
        <v>0</v>
      </c>
    </row>
    <row r="6" spans="1:4" s="53" customFormat="1" ht="18" customHeight="1" x14ac:dyDescent="0.35">
      <c r="A6" s="43">
        <v>2011</v>
      </c>
      <c r="B6" s="56">
        <v>3.1565285981582696E-2</v>
      </c>
      <c r="C6" s="45">
        <v>1.5162520957367896E-2</v>
      </c>
      <c r="D6" s="46">
        <v>0</v>
      </c>
    </row>
    <row r="7" spans="1:4" s="53" customFormat="1" ht="18" customHeight="1" x14ac:dyDescent="0.35">
      <c r="A7" s="43">
        <v>2012</v>
      </c>
      <c r="B7" s="56">
        <v>2.0694499397614301E-2</v>
      </c>
      <c r="C7" s="45">
        <v>-1.0870786583968395E-2</v>
      </c>
      <c r="D7" s="46">
        <v>0</v>
      </c>
    </row>
    <row r="8" spans="1:4" s="53" customFormat="1" ht="18" customHeight="1" x14ac:dyDescent="0.35">
      <c r="A8" s="43">
        <v>2013</v>
      </c>
      <c r="B8" s="56">
        <v>1.46475953204352E-2</v>
      </c>
      <c r="C8" s="45">
        <v>-6.0469040771791004E-3</v>
      </c>
      <c r="D8" s="46">
        <v>0</v>
      </c>
    </row>
    <row r="9" spans="1:4" s="53" customFormat="1" ht="18" customHeight="1" x14ac:dyDescent="0.35">
      <c r="A9" s="43">
        <v>2014</v>
      </c>
      <c r="B9" s="56">
        <v>1.62218778572869E-2</v>
      </c>
      <c r="C9" s="45">
        <v>1.5742825368517E-3</v>
      </c>
      <c r="D9" s="46">
        <v>0</v>
      </c>
    </row>
    <row r="10" spans="1:4" s="53" customFormat="1" ht="18" customHeight="1" x14ac:dyDescent="0.35">
      <c r="A10" s="43">
        <v>2015</v>
      </c>
      <c r="B10" s="56">
        <v>1.1869762097864701E-3</v>
      </c>
      <c r="C10" s="45">
        <v>-1.503490164750043E-2</v>
      </c>
      <c r="D10" s="46">
        <v>0</v>
      </c>
    </row>
    <row r="11" spans="1:4" s="53" customFormat="1" ht="18" customHeight="1" x14ac:dyDescent="0.35">
      <c r="A11" s="43">
        <v>2016</v>
      </c>
      <c r="B11" s="56">
        <v>1.26151288726126E-2</v>
      </c>
      <c r="C11" s="45">
        <v>1.142815266282613E-2</v>
      </c>
      <c r="D11" s="46">
        <v>0</v>
      </c>
    </row>
    <row r="12" spans="1:4" s="53" customFormat="1" ht="18" customHeight="1" x14ac:dyDescent="0.35">
      <c r="A12" s="43">
        <v>2017</v>
      </c>
      <c r="B12" s="56">
        <v>2.1303545313261698E-2</v>
      </c>
      <c r="C12" s="45">
        <v>8.688416440649098E-3</v>
      </c>
      <c r="D12" s="46">
        <v>0</v>
      </c>
    </row>
    <row r="13" spans="1:4" s="53" customFormat="1" ht="18" customHeight="1" x14ac:dyDescent="0.35">
      <c r="A13" s="43">
        <v>2018</v>
      </c>
      <c r="B13" s="56">
        <v>2.4425832969281899E-2</v>
      </c>
      <c r="C13" s="45">
        <v>3.1222876560202013E-3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1.8122100752601299E-2</v>
      </c>
      <c r="C14" s="50">
        <v>-6.3037322166805999E-3</v>
      </c>
      <c r="D14" s="55">
        <v>-2.4795197018252987E-3</v>
      </c>
    </row>
    <row r="15" spans="1:4" s="53" customFormat="1" ht="18" customHeight="1" thickTop="1" x14ac:dyDescent="0.35">
      <c r="A15" s="43">
        <v>2020</v>
      </c>
      <c r="B15" s="56">
        <v>2.3056373696515503E-2</v>
      </c>
      <c r="C15" s="45">
        <v>4.9342729439142037E-3</v>
      </c>
      <c r="D15" s="46">
        <v>2.5086046906140289E-4</v>
      </c>
    </row>
    <row r="16" spans="1:4" s="53" customFormat="1" ht="18" customHeight="1" x14ac:dyDescent="0.35">
      <c r="A16" s="43">
        <v>2021</v>
      </c>
      <c r="B16" s="56">
        <v>2.2390386683371299E-2</v>
      </c>
      <c r="C16" s="45">
        <v>-6.659870131442043E-4</v>
      </c>
      <c r="D16" s="46">
        <v>-1.7191865037406023E-3</v>
      </c>
    </row>
    <row r="17" spans="1:4" s="53" customFormat="1" ht="18" customHeight="1" x14ac:dyDescent="0.35">
      <c r="A17" s="43">
        <v>2022</v>
      </c>
      <c r="B17" s="56">
        <v>2.3699280801028601E-2</v>
      </c>
      <c r="C17" s="45">
        <v>1.308894117657302E-3</v>
      </c>
      <c r="D17" s="46">
        <v>-1.0077149068721016E-3</v>
      </c>
    </row>
    <row r="18" spans="1:4" s="53" customFormat="1" ht="18" customHeight="1" x14ac:dyDescent="0.35">
      <c r="A18" s="43">
        <v>2023</v>
      </c>
      <c r="B18" s="56">
        <v>2.44519575304207E-2</v>
      </c>
      <c r="C18" s="45">
        <v>7.5267672939209954E-4</v>
      </c>
      <c r="D18" s="46">
        <v>-8.7957200884070108E-4</v>
      </c>
    </row>
    <row r="19" spans="1:4" s="53" customFormat="1" ht="18" customHeight="1" x14ac:dyDescent="0.35">
      <c r="A19" s="43">
        <v>2024</v>
      </c>
      <c r="B19" s="56">
        <v>2.4727780783454899E-2</v>
      </c>
      <c r="C19" s="45">
        <v>2.7582325303419919E-4</v>
      </c>
      <c r="D19" s="46">
        <v>-8.6697224169320075E-4</v>
      </c>
    </row>
    <row r="20" spans="1:4" ht="18" customHeight="1" x14ac:dyDescent="0.35">
      <c r="A20" s="43">
        <v>2025</v>
      </c>
      <c r="B20" s="56">
        <v>2.4788269211856E-2</v>
      </c>
      <c r="C20" s="45">
        <v>6.0488428401100219E-5</v>
      </c>
      <c r="D20" s="46">
        <v>-2.0363905272140215E-4</v>
      </c>
    </row>
    <row r="21" spans="1:4" s="136" customFormat="1" ht="18" customHeight="1" x14ac:dyDescent="0.35">
      <c r="A21" s="43">
        <v>2026</v>
      </c>
      <c r="B21" s="56">
        <v>2.4511865553467002E-2</v>
      </c>
      <c r="C21" s="45">
        <v>-2.7640365838899755E-4</v>
      </c>
      <c r="D21" s="46">
        <v>-3.3762432721869476E-4</v>
      </c>
    </row>
    <row r="22" spans="1:4" s="159" customFormat="1" ht="18" customHeight="1" x14ac:dyDescent="0.35">
      <c r="A22" s="43">
        <v>2027</v>
      </c>
      <c r="B22" s="56">
        <v>2.4191982511871001E-2</v>
      </c>
      <c r="C22" s="45">
        <v>-3.1988304159600092E-4</v>
      </c>
      <c r="D22" s="46">
        <v>-8.7195658225129938E-4</v>
      </c>
    </row>
    <row r="23" spans="1:4" s="161" customFormat="1" ht="18" customHeight="1" x14ac:dyDescent="0.35">
      <c r="A23" s="43">
        <v>2028</v>
      </c>
      <c r="B23" s="56">
        <v>2.4045847143671199E-2</v>
      </c>
      <c r="C23" s="45">
        <v>-1.4613536819980261E-4</v>
      </c>
      <c r="D23" s="46">
        <v>-1.1203986486904016E-3</v>
      </c>
    </row>
    <row r="24" spans="1:4" s="173" customFormat="1" ht="18" customHeight="1" x14ac:dyDescent="0.35">
      <c r="A24" s="43">
        <v>2029</v>
      </c>
      <c r="B24" s="56">
        <v>2.40514941801818E-2</v>
      </c>
      <c r="C24" s="115" t="s">
        <v>214</v>
      </c>
      <c r="D24" s="75" t="s">
        <v>214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132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Headings!F17</f>
        <v>Page 17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5" ht="23.4" x14ac:dyDescent="0.35">
      <c r="A1" s="221" t="str">
        <f>Headings!E18</f>
        <v>March 2020 National CPI-W Forecast</v>
      </c>
      <c r="B1" s="225"/>
      <c r="C1" s="225"/>
      <c r="D1" s="225"/>
    </row>
    <row r="2" spans="1:5" ht="21.75" customHeight="1" x14ac:dyDescent="0.35">
      <c r="A2" s="221" t="s">
        <v>89</v>
      </c>
      <c r="B2" s="222"/>
      <c r="C2" s="222"/>
      <c r="D2" s="222"/>
    </row>
    <row r="4" spans="1:5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</row>
    <row r="5" spans="1:5" s="53" customFormat="1" ht="18" customHeight="1" x14ac:dyDescent="0.35">
      <c r="A5" s="38">
        <v>2010</v>
      </c>
      <c r="B5" s="41">
        <v>2.0688832705242501E-2</v>
      </c>
      <c r="C5" s="74" t="s">
        <v>83</v>
      </c>
      <c r="D5" s="83">
        <v>0</v>
      </c>
    </row>
    <row r="6" spans="1:5" s="53" customFormat="1" ht="18" customHeight="1" x14ac:dyDescent="0.35">
      <c r="A6" s="43">
        <v>2011</v>
      </c>
      <c r="B6" s="56">
        <v>3.5556884940200997E-2</v>
      </c>
      <c r="C6" s="45">
        <v>1.4868052234958497E-2</v>
      </c>
      <c r="D6" s="75">
        <v>0</v>
      </c>
    </row>
    <row r="7" spans="1:5" s="53" customFormat="1" ht="18" customHeight="1" x14ac:dyDescent="0.35">
      <c r="A7" s="43">
        <v>2012</v>
      </c>
      <c r="B7" s="56">
        <v>2.10041746586935E-2</v>
      </c>
      <c r="C7" s="45">
        <v>-1.4552710281507498E-2</v>
      </c>
      <c r="D7" s="75">
        <v>0</v>
      </c>
    </row>
    <row r="8" spans="1:5" s="53" customFormat="1" ht="18" customHeight="1" x14ac:dyDescent="0.35">
      <c r="A8" s="43">
        <v>2013</v>
      </c>
      <c r="B8" s="56">
        <v>1.3680827833743602E-2</v>
      </c>
      <c r="C8" s="45">
        <v>-7.323346824949898E-3</v>
      </c>
      <c r="D8" s="75">
        <v>0</v>
      </c>
    </row>
    <row r="9" spans="1:5" s="53" customFormat="1" ht="18" customHeight="1" x14ac:dyDescent="0.35">
      <c r="A9" s="43">
        <v>2014</v>
      </c>
      <c r="B9" s="56">
        <v>1.50311349880516E-2</v>
      </c>
      <c r="C9" s="45">
        <v>1.3503071543079989E-3</v>
      </c>
      <c r="D9" s="75">
        <v>0</v>
      </c>
      <c r="E9" s="58"/>
    </row>
    <row r="10" spans="1:5" s="53" customFormat="1" ht="18" customHeight="1" x14ac:dyDescent="0.35">
      <c r="A10" s="43">
        <v>2015</v>
      </c>
      <c r="B10" s="56">
        <v>-4.1285211645779498E-3</v>
      </c>
      <c r="C10" s="45">
        <v>-1.9159656152629552E-2</v>
      </c>
      <c r="D10" s="75">
        <v>0</v>
      </c>
    </row>
    <row r="11" spans="1:5" s="53" customFormat="1" ht="18" customHeight="1" x14ac:dyDescent="0.35">
      <c r="A11" s="43">
        <v>2016</v>
      </c>
      <c r="B11" s="56">
        <v>9.7752469695009305E-3</v>
      </c>
      <c r="C11" s="45">
        <v>1.390376813407888E-2</v>
      </c>
      <c r="D11" s="75">
        <v>0</v>
      </c>
    </row>
    <row r="12" spans="1:5" s="53" customFormat="1" ht="18" customHeight="1" x14ac:dyDescent="0.35">
      <c r="A12" s="43">
        <v>2017</v>
      </c>
      <c r="B12" s="56">
        <v>2.12537808233224E-2</v>
      </c>
      <c r="C12" s="45">
        <v>1.1478533853821469E-2</v>
      </c>
      <c r="D12" s="75">
        <v>0</v>
      </c>
    </row>
    <row r="13" spans="1:5" s="53" customFormat="1" ht="18" customHeight="1" x14ac:dyDescent="0.35">
      <c r="A13" s="43">
        <v>2018</v>
      </c>
      <c r="B13" s="56">
        <v>2.5496651342182101E-2</v>
      </c>
      <c r="C13" s="45">
        <v>4.242870518859701E-3</v>
      </c>
      <c r="D13" s="75">
        <v>0</v>
      </c>
    </row>
    <row r="14" spans="1:5" s="53" customFormat="1" ht="18" customHeight="1" thickBot="1" x14ac:dyDescent="0.4">
      <c r="A14" s="48">
        <v>2019</v>
      </c>
      <c r="B14" s="57">
        <v>1.6626826462597898E-2</v>
      </c>
      <c r="C14" s="50">
        <v>-8.8698248795842025E-3</v>
      </c>
      <c r="D14" s="85">
        <v>-2.8980763015827027E-3</v>
      </c>
    </row>
    <row r="15" spans="1:5" s="53" customFormat="1" ht="18" customHeight="1" thickTop="1" x14ac:dyDescent="0.35">
      <c r="A15" s="43">
        <v>2020</v>
      </c>
      <c r="B15" s="56">
        <v>2.2198164490667801E-2</v>
      </c>
      <c r="C15" s="45">
        <v>5.5713380280699026E-3</v>
      </c>
      <c r="D15" s="75">
        <v>8.1953642179999342E-5</v>
      </c>
    </row>
    <row r="16" spans="1:5" s="53" customFormat="1" ht="18" customHeight="1" x14ac:dyDescent="0.35">
      <c r="A16" s="43">
        <v>2021</v>
      </c>
      <c r="B16" s="56">
        <v>2.1651225074123103E-2</v>
      </c>
      <c r="C16" s="45">
        <v>-5.469394165446978E-4</v>
      </c>
      <c r="D16" s="75">
        <v>-2.5861935476961979E-3</v>
      </c>
    </row>
    <row r="17" spans="1:4" s="53" customFormat="1" ht="18" customHeight="1" x14ac:dyDescent="0.35">
      <c r="A17" s="43">
        <v>2022</v>
      </c>
      <c r="B17" s="56">
        <v>2.4944690166968198E-2</v>
      </c>
      <c r="C17" s="45">
        <v>3.2934650928450951E-3</v>
      </c>
      <c r="D17" s="75">
        <v>-3.9667850731130161E-4</v>
      </c>
    </row>
    <row r="18" spans="1:4" s="53" customFormat="1" ht="18" customHeight="1" x14ac:dyDescent="0.35">
      <c r="A18" s="43">
        <v>2023</v>
      </c>
      <c r="B18" s="56">
        <v>2.53968573390791E-2</v>
      </c>
      <c r="C18" s="45">
        <v>4.5216717211090177E-4</v>
      </c>
      <c r="D18" s="75">
        <v>-5.4522393749199816E-4</v>
      </c>
    </row>
    <row r="19" spans="1:4" s="53" customFormat="1" ht="18" customHeight="1" x14ac:dyDescent="0.35">
      <c r="A19" s="43">
        <v>2024</v>
      </c>
      <c r="B19" s="56">
        <v>2.5618730803900397E-2</v>
      </c>
      <c r="C19" s="45">
        <v>2.2187346482129694E-4</v>
      </c>
      <c r="D19" s="75">
        <v>-1.4815627634007025E-3</v>
      </c>
    </row>
    <row r="20" spans="1:4" ht="18" customHeight="1" x14ac:dyDescent="0.35">
      <c r="A20" s="43">
        <v>2025</v>
      </c>
      <c r="B20" s="56">
        <v>2.5703045657655799E-2</v>
      </c>
      <c r="C20" s="45">
        <v>8.4314853755401709E-5</v>
      </c>
      <c r="D20" s="75">
        <v>-8.6061983904249864E-4</v>
      </c>
    </row>
    <row r="21" spans="1:4" s="136" customFormat="1" ht="18" customHeight="1" x14ac:dyDescent="0.35">
      <c r="A21" s="43">
        <v>2026</v>
      </c>
      <c r="B21" s="56">
        <v>2.53332778693647E-2</v>
      </c>
      <c r="C21" s="45">
        <v>-3.6976778829109908E-4</v>
      </c>
      <c r="D21" s="75">
        <v>-1.2163070327121002E-3</v>
      </c>
    </row>
    <row r="22" spans="1:4" s="159" customFormat="1" ht="18" customHeight="1" x14ac:dyDescent="0.35">
      <c r="A22" s="43">
        <v>2027</v>
      </c>
      <c r="B22" s="56">
        <v>2.4851712050125697E-2</v>
      </c>
      <c r="C22" s="45">
        <v>-4.815658192390028E-4</v>
      </c>
      <c r="D22" s="75">
        <v>-2.1724462231461038E-3</v>
      </c>
    </row>
    <row r="23" spans="1:4" s="161" customFormat="1" ht="18" customHeight="1" x14ac:dyDescent="0.35">
      <c r="A23" s="43">
        <v>2028</v>
      </c>
      <c r="B23" s="56">
        <v>2.4535426230845002E-2</v>
      </c>
      <c r="C23" s="45">
        <v>-3.1628581928069485E-4</v>
      </c>
      <c r="D23" s="75">
        <v>-2.7548869615694992E-3</v>
      </c>
    </row>
    <row r="24" spans="1:4" s="173" customFormat="1" ht="18" customHeight="1" x14ac:dyDescent="0.35">
      <c r="A24" s="43">
        <v>2029</v>
      </c>
      <c r="B24" s="56">
        <v>2.44992393532068E-2</v>
      </c>
      <c r="C24" s="115" t="s">
        <v>214</v>
      </c>
      <c r="D24" s="75" t="s">
        <v>214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162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Headings!F18</f>
        <v>Page 18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1" t="str">
        <f>Headings!E19</f>
        <v>March 2020 Seattle Annual CPI-U Forecast</v>
      </c>
      <c r="B1" s="225"/>
      <c r="C1" s="225"/>
      <c r="D1" s="225"/>
    </row>
    <row r="2" spans="1:4" ht="21.75" customHeight="1" x14ac:dyDescent="0.35">
      <c r="A2" s="221" t="s">
        <v>89</v>
      </c>
      <c r="B2" s="222"/>
      <c r="C2" s="222"/>
      <c r="D2" s="222"/>
    </row>
    <row r="4" spans="1:4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</row>
    <row r="5" spans="1:4" s="53" customFormat="1" ht="18" customHeight="1" x14ac:dyDescent="0.35">
      <c r="A5" s="38">
        <v>2010</v>
      </c>
      <c r="B5" s="41">
        <v>2.9421133664857503E-3</v>
      </c>
      <c r="C5" s="74" t="s">
        <v>83</v>
      </c>
      <c r="D5" s="51">
        <v>0</v>
      </c>
    </row>
    <row r="6" spans="1:4" s="53" customFormat="1" ht="18" customHeight="1" x14ac:dyDescent="0.35">
      <c r="A6" s="43">
        <v>2011</v>
      </c>
      <c r="B6" s="56">
        <v>2.67851234930058E-2</v>
      </c>
      <c r="C6" s="45">
        <v>2.3843010126520049E-2</v>
      </c>
      <c r="D6" s="46">
        <v>0</v>
      </c>
    </row>
    <row r="7" spans="1:4" s="53" customFormat="1" ht="18" customHeight="1" x14ac:dyDescent="0.35">
      <c r="A7" s="43">
        <v>2012</v>
      </c>
      <c r="B7" s="56">
        <v>2.53388610830667E-2</v>
      </c>
      <c r="C7" s="45">
        <v>-1.4462624099391003E-3</v>
      </c>
      <c r="D7" s="46">
        <v>0</v>
      </c>
    </row>
    <row r="8" spans="1:4" s="53" customFormat="1" ht="18" customHeight="1" x14ac:dyDescent="0.35">
      <c r="A8" s="43">
        <v>2013</v>
      </c>
      <c r="B8" s="56">
        <v>1.2151024666579899E-2</v>
      </c>
      <c r="C8" s="45">
        <v>-1.3187836416486801E-2</v>
      </c>
      <c r="D8" s="46">
        <v>0</v>
      </c>
    </row>
    <row r="9" spans="1:4" s="53" customFormat="1" ht="18" customHeight="1" x14ac:dyDescent="0.35">
      <c r="A9" s="43">
        <v>2014</v>
      </c>
      <c r="B9" s="56">
        <v>1.8442393909663398E-2</v>
      </c>
      <c r="C9" s="46">
        <v>6.2913692430834993E-3</v>
      </c>
      <c r="D9" s="46">
        <v>0</v>
      </c>
    </row>
    <row r="10" spans="1:4" s="53" customFormat="1" ht="18" customHeight="1" x14ac:dyDescent="0.35">
      <c r="A10" s="43">
        <v>2015</v>
      </c>
      <c r="B10" s="56">
        <v>1.36006308481493E-2</v>
      </c>
      <c r="C10" s="45">
        <v>-4.8417630615140983E-3</v>
      </c>
      <c r="D10" s="46">
        <v>0</v>
      </c>
    </row>
    <row r="11" spans="1:4" s="53" customFormat="1" ht="18" customHeight="1" x14ac:dyDescent="0.35">
      <c r="A11" s="43">
        <v>2016</v>
      </c>
      <c r="B11" s="56">
        <v>2.2144335188720003E-2</v>
      </c>
      <c r="C11" s="45">
        <v>8.5437043405707028E-3</v>
      </c>
      <c r="D11" s="46">
        <v>0</v>
      </c>
    </row>
    <row r="12" spans="1:4" s="53" customFormat="1" ht="18" customHeight="1" x14ac:dyDescent="0.35">
      <c r="A12" s="43">
        <v>2017</v>
      </c>
      <c r="B12" s="56">
        <v>3.0531296344248098E-2</v>
      </c>
      <c r="C12" s="45">
        <v>8.3869611555280957E-3</v>
      </c>
      <c r="D12" s="46">
        <v>0</v>
      </c>
    </row>
    <row r="13" spans="1:4" s="53" customFormat="1" ht="18" customHeight="1" x14ac:dyDescent="0.35">
      <c r="A13" s="43">
        <v>2018</v>
      </c>
      <c r="B13" s="56">
        <v>3.2059481931563799E-2</v>
      </c>
      <c r="C13" s="45">
        <v>1.5281855873157009E-3</v>
      </c>
      <c r="D13" s="46">
        <v>5.6725600377659918E-4</v>
      </c>
    </row>
    <row r="14" spans="1:4" s="53" customFormat="1" ht="18" customHeight="1" thickBot="1" x14ac:dyDescent="0.4">
      <c r="A14" s="48">
        <v>2019</v>
      </c>
      <c r="B14" s="57">
        <v>2.5434451416324499E-2</v>
      </c>
      <c r="C14" s="50">
        <v>-6.6250305152392996E-3</v>
      </c>
      <c r="D14" s="55">
        <v>-1.4503344641525993E-3</v>
      </c>
    </row>
    <row r="15" spans="1:4" s="53" customFormat="1" ht="18" customHeight="1" thickTop="1" x14ac:dyDescent="0.35">
      <c r="A15" s="43">
        <v>2020</v>
      </c>
      <c r="B15" s="56">
        <v>2.5483170420488799E-2</v>
      </c>
      <c r="C15" s="45">
        <v>4.87190041643E-5</v>
      </c>
      <c r="D15" s="46">
        <v>1.1168347229953968E-3</v>
      </c>
    </row>
    <row r="16" spans="1:4" s="53" customFormat="1" ht="18" customHeight="1" x14ac:dyDescent="0.35">
      <c r="A16" s="43">
        <v>2021</v>
      </c>
      <c r="B16" s="56">
        <v>2.30883621764249E-2</v>
      </c>
      <c r="C16" s="45">
        <v>-2.3948082440638993E-3</v>
      </c>
      <c r="D16" s="46">
        <v>-1.5953478056709991E-3</v>
      </c>
    </row>
    <row r="17" spans="1:4" s="53" customFormat="1" ht="18" customHeight="1" x14ac:dyDescent="0.35">
      <c r="A17" s="43">
        <v>2022</v>
      </c>
      <c r="B17" s="56">
        <v>2.35336557750556E-2</v>
      </c>
      <c r="C17" s="45">
        <v>4.4529359863069995E-4</v>
      </c>
      <c r="D17" s="46">
        <v>-1.3415159280555991E-3</v>
      </c>
    </row>
    <row r="18" spans="1:4" s="53" customFormat="1" ht="18" customHeight="1" x14ac:dyDescent="0.35">
      <c r="A18" s="43">
        <v>2023</v>
      </c>
      <c r="B18" s="56">
        <v>2.476295203145E-2</v>
      </c>
      <c r="C18" s="45">
        <v>1.2292962563944E-3</v>
      </c>
      <c r="D18" s="46">
        <v>2.8609310064299509E-5</v>
      </c>
    </row>
    <row r="19" spans="1:4" s="53" customFormat="1" ht="18" customHeight="1" x14ac:dyDescent="0.35">
      <c r="A19" s="43">
        <v>2024</v>
      </c>
      <c r="B19" s="56">
        <v>2.6321408533116403E-2</v>
      </c>
      <c r="C19" s="45">
        <v>1.5584565016664026E-3</v>
      </c>
      <c r="D19" s="46">
        <v>-7.5928525036809622E-4</v>
      </c>
    </row>
    <row r="20" spans="1:4" ht="18" customHeight="1" x14ac:dyDescent="0.35">
      <c r="A20" s="43">
        <v>2025</v>
      </c>
      <c r="B20" s="56">
        <v>2.5595606800347399E-2</v>
      </c>
      <c r="C20" s="45">
        <v>-7.2580173276900334E-4</v>
      </c>
      <c r="D20" s="46">
        <v>-1.269504372688697E-3</v>
      </c>
    </row>
    <row r="21" spans="1:4" s="136" customFormat="1" ht="18" customHeight="1" x14ac:dyDescent="0.35">
      <c r="A21" s="43">
        <v>2026</v>
      </c>
      <c r="B21" s="56">
        <v>2.5316791696757098E-2</v>
      </c>
      <c r="C21" s="45">
        <v>-2.7881510359030123E-4</v>
      </c>
      <c r="D21" s="46">
        <v>-1.1606764718328014E-3</v>
      </c>
    </row>
    <row r="22" spans="1:4" s="159" customFormat="1" ht="18" customHeight="1" x14ac:dyDescent="0.35">
      <c r="A22" s="43">
        <v>2027</v>
      </c>
      <c r="B22" s="56">
        <v>2.4820962622731198E-2</v>
      </c>
      <c r="C22" s="45">
        <v>-4.9582907402589971E-4</v>
      </c>
      <c r="D22" s="46">
        <v>-1.7524589218439052E-3</v>
      </c>
    </row>
    <row r="23" spans="1:4" s="161" customFormat="1" ht="18" customHeight="1" x14ac:dyDescent="0.35">
      <c r="A23" s="43">
        <v>2028</v>
      </c>
      <c r="B23" s="56">
        <v>2.44096523729837E-2</v>
      </c>
      <c r="C23" s="45">
        <v>-4.1131024974749852E-4</v>
      </c>
      <c r="D23" s="46">
        <v>-2.3108905939063021E-3</v>
      </c>
    </row>
    <row r="24" spans="1:4" s="173" customFormat="1" ht="18" customHeight="1" x14ac:dyDescent="0.35">
      <c r="A24" s="43">
        <v>2029</v>
      </c>
      <c r="B24" s="56">
        <v>2.42544787528115E-2</v>
      </c>
      <c r="C24" s="115" t="s">
        <v>214</v>
      </c>
      <c r="D24" s="75" t="s">
        <v>214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224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117"/>
    </row>
    <row r="30" spans="1:4" ht="21.75" customHeight="1" x14ac:dyDescent="0.35">
      <c r="A30" s="217" t="str">
        <f>Headings!F19</f>
        <v>Page 19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Headings!E2</f>
        <v>March 2020 Countywide Assessed Value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5" ht="18" customHeight="1" x14ac:dyDescent="0.35">
      <c r="A5" s="38">
        <v>2010</v>
      </c>
      <c r="B5" s="39">
        <v>341971517510</v>
      </c>
      <c r="C5" s="74" t="s">
        <v>83</v>
      </c>
      <c r="D5" s="51">
        <v>0</v>
      </c>
      <c r="E5" s="42">
        <v>0</v>
      </c>
    </row>
    <row r="6" spans="1:5" ht="18" customHeight="1" x14ac:dyDescent="0.35">
      <c r="A6" s="43">
        <v>2011</v>
      </c>
      <c r="B6" s="44">
        <v>330414998630</v>
      </c>
      <c r="C6" s="45">
        <v>-3.3793805297431145E-2</v>
      </c>
      <c r="D6" s="46">
        <v>0</v>
      </c>
      <c r="E6" s="47">
        <v>0</v>
      </c>
    </row>
    <row r="7" spans="1:5" ht="18" customHeight="1" x14ac:dyDescent="0.35">
      <c r="A7" s="43">
        <v>2012</v>
      </c>
      <c r="B7" s="44">
        <v>319460937270</v>
      </c>
      <c r="C7" s="45">
        <v>-3.3152433773947387E-2</v>
      </c>
      <c r="D7" s="46">
        <v>0</v>
      </c>
      <c r="E7" s="47">
        <v>0</v>
      </c>
    </row>
    <row r="8" spans="1:5" ht="18" customHeight="1" x14ac:dyDescent="0.35">
      <c r="A8" s="43">
        <v>2013</v>
      </c>
      <c r="B8" s="44">
        <v>314746206667</v>
      </c>
      <c r="C8" s="46">
        <v>-1.4758394698551891E-2</v>
      </c>
      <c r="D8" s="46">
        <v>0</v>
      </c>
      <c r="E8" s="47">
        <v>0</v>
      </c>
    </row>
    <row r="9" spans="1:5" ht="18" customHeight="1" x14ac:dyDescent="0.35">
      <c r="A9" s="43">
        <v>2014</v>
      </c>
      <c r="B9" s="44">
        <v>340643616342</v>
      </c>
      <c r="C9" s="45">
        <v>8.228029163318662E-2</v>
      </c>
      <c r="D9" s="46">
        <v>0</v>
      </c>
      <c r="E9" s="47">
        <v>0</v>
      </c>
    </row>
    <row r="10" spans="1:5" ht="18" customHeight="1" x14ac:dyDescent="0.35">
      <c r="A10" s="43">
        <v>2015</v>
      </c>
      <c r="B10" s="44">
        <v>388118855592</v>
      </c>
      <c r="C10" s="45">
        <v>0.13936923216061592</v>
      </c>
      <c r="D10" s="46">
        <v>0</v>
      </c>
      <c r="E10" s="47">
        <v>0</v>
      </c>
    </row>
    <row r="11" spans="1:5" ht="18" customHeight="1" x14ac:dyDescent="0.35">
      <c r="A11" s="43">
        <v>2016</v>
      </c>
      <c r="B11" s="44">
        <v>426335605836</v>
      </c>
      <c r="C11" s="45">
        <v>9.8466615814652325E-2</v>
      </c>
      <c r="D11" s="46">
        <v>0</v>
      </c>
      <c r="E11" s="47">
        <v>0</v>
      </c>
    </row>
    <row r="12" spans="1:5" ht="18" customHeight="1" x14ac:dyDescent="0.35">
      <c r="A12" s="43">
        <v>2017</v>
      </c>
      <c r="B12" s="44">
        <v>471456288020</v>
      </c>
      <c r="C12" s="45">
        <v>0.1058337177715265</v>
      </c>
      <c r="D12" s="46">
        <v>0</v>
      </c>
      <c r="E12" s="47">
        <v>0</v>
      </c>
    </row>
    <row r="13" spans="1:5" ht="18" customHeight="1" x14ac:dyDescent="0.35">
      <c r="A13" s="43">
        <v>2018</v>
      </c>
      <c r="B13" s="44">
        <v>534662434752.99994</v>
      </c>
      <c r="C13" s="45">
        <v>0.13406576248765312</v>
      </c>
      <c r="D13" s="46">
        <v>0</v>
      </c>
      <c r="E13" s="47">
        <v>0</v>
      </c>
    </row>
    <row r="14" spans="1:5" ht="18" customHeight="1" x14ac:dyDescent="0.35">
      <c r="A14" s="43">
        <v>2019</v>
      </c>
      <c r="B14" s="44">
        <v>606623698131</v>
      </c>
      <c r="C14" s="45">
        <v>0.13459195690687387</v>
      </c>
      <c r="D14" s="46">
        <v>0</v>
      </c>
      <c r="E14" s="47">
        <v>0</v>
      </c>
    </row>
    <row r="15" spans="1:5" ht="18" customHeight="1" thickBot="1" x14ac:dyDescent="0.4">
      <c r="A15" s="48">
        <v>2020</v>
      </c>
      <c r="B15" s="49">
        <v>642490492043.99902</v>
      </c>
      <c r="C15" s="50">
        <v>5.9125276548714023E-2</v>
      </c>
      <c r="D15" s="55">
        <v>8.2195850523729685E-3</v>
      </c>
      <c r="E15" s="77">
        <v>5237951457.1939697</v>
      </c>
    </row>
    <row r="16" spans="1:5" ht="18" customHeight="1" thickTop="1" x14ac:dyDescent="0.35">
      <c r="A16" s="43">
        <v>2021</v>
      </c>
      <c r="B16" s="44">
        <v>664978498167.47205</v>
      </c>
      <c r="C16" s="45">
        <v>3.5001305703264762E-2</v>
      </c>
      <c r="D16" s="46">
        <v>1.4904532338634091E-2</v>
      </c>
      <c r="E16" s="47">
        <v>9765641215.1350098</v>
      </c>
    </row>
    <row r="17" spans="1:5" ht="18" customHeight="1" x14ac:dyDescent="0.35">
      <c r="A17" s="43">
        <v>2022</v>
      </c>
      <c r="B17" s="44">
        <v>693076543151.896</v>
      </c>
      <c r="C17" s="45">
        <v>4.2254065450019418E-2</v>
      </c>
      <c r="D17" s="46">
        <v>2.5158033856773399E-2</v>
      </c>
      <c r="E17" s="47">
        <v>17008541670.744019</v>
      </c>
    </row>
    <row r="18" spans="1:5" ht="18" customHeight="1" x14ac:dyDescent="0.35">
      <c r="A18" s="43">
        <v>2023</v>
      </c>
      <c r="B18" s="44">
        <v>730436924400.802</v>
      </c>
      <c r="C18" s="45">
        <v>5.3905130130364354E-2</v>
      </c>
      <c r="D18" s="46">
        <v>2.4168973206775801E-2</v>
      </c>
      <c r="E18" s="47">
        <v>17237302551.557007</v>
      </c>
    </row>
    <row r="19" spans="1:5" ht="18" customHeight="1" x14ac:dyDescent="0.35">
      <c r="A19" s="43">
        <v>2024</v>
      </c>
      <c r="B19" s="44">
        <v>767495907371.60706</v>
      </c>
      <c r="C19" s="45">
        <v>5.0735363633493069E-2</v>
      </c>
      <c r="D19" s="46">
        <v>2.3824800540131585E-2</v>
      </c>
      <c r="E19" s="47">
        <v>17859927693.536133</v>
      </c>
    </row>
    <row r="20" spans="1:5" ht="18" customHeight="1" x14ac:dyDescent="0.35">
      <c r="A20" s="43">
        <v>2025</v>
      </c>
      <c r="B20" s="44">
        <v>802635373732.66394</v>
      </c>
      <c r="C20" s="45">
        <v>4.5784565133899724E-2</v>
      </c>
      <c r="D20" s="46">
        <v>2.3475374232232893E-2</v>
      </c>
      <c r="E20" s="47">
        <v>18409984494.777954</v>
      </c>
    </row>
    <row r="21" spans="1:5" s="136" customFormat="1" ht="18" customHeight="1" x14ac:dyDescent="0.35">
      <c r="A21" s="43">
        <v>2026</v>
      </c>
      <c r="B21" s="44">
        <v>838202662593.57507</v>
      </c>
      <c r="C21" s="45">
        <v>4.4313133989479114E-2</v>
      </c>
      <c r="D21" s="46">
        <v>2.6439036796959359E-2</v>
      </c>
      <c r="E21" s="47">
        <v>21590440586.492065</v>
      </c>
    </row>
    <row r="22" spans="1:5" s="159" customFormat="1" ht="18" customHeight="1" x14ac:dyDescent="0.35">
      <c r="A22" s="43">
        <v>2027</v>
      </c>
      <c r="B22" s="44">
        <v>876735663966.83704</v>
      </c>
      <c r="C22" s="45">
        <v>4.5970984217626798E-2</v>
      </c>
      <c r="D22" s="46">
        <v>2.658700444000428E-2</v>
      </c>
      <c r="E22" s="47">
        <v>22706088124.807007</v>
      </c>
    </row>
    <row r="23" spans="1:5" s="161" customFormat="1" ht="18" customHeight="1" x14ac:dyDescent="0.35">
      <c r="A23" s="43">
        <v>2028</v>
      </c>
      <c r="B23" s="44">
        <v>916662508439.51001</v>
      </c>
      <c r="C23" s="45">
        <v>4.5540344842391667E-2</v>
      </c>
      <c r="D23" s="46">
        <v>2.6765398123341333E-2</v>
      </c>
      <c r="E23" s="47">
        <v>23895270553.494995</v>
      </c>
    </row>
    <row r="24" spans="1:5" s="172" customFormat="1" ht="18" customHeight="1" x14ac:dyDescent="0.35">
      <c r="A24" s="43">
        <v>2029</v>
      </c>
      <c r="B24" s="44">
        <v>958227093433.23804</v>
      </c>
      <c r="C24" s="45">
        <v>4.5343389318371896E-2</v>
      </c>
      <c r="D24" s="75" t="s">
        <v>214</v>
      </c>
      <c r="E24" s="76" t="s">
        <v>214</v>
      </c>
    </row>
    <row r="25" spans="1:5" s="100" customFormat="1" ht="21.75" customHeight="1" x14ac:dyDescent="0.35">
      <c r="A25" s="25" t="s">
        <v>4</v>
      </c>
      <c r="B25" s="97"/>
      <c r="C25" s="45"/>
      <c r="D25" s="45"/>
      <c r="E25" s="71"/>
    </row>
    <row r="26" spans="1:5" ht="21.75" customHeight="1" x14ac:dyDescent="0.35">
      <c r="A26" s="29" t="s">
        <v>157</v>
      </c>
      <c r="B26" s="3"/>
      <c r="C26" s="3"/>
    </row>
    <row r="27" spans="1:5" ht="21.75" customHeight="1" x14ac:dyDescent="0.35">
      <c r="A27" s="23" t="s">
        <v>184</v>
      </c>
      <c r="B27" s="3"/>
      <c r="C27" s="3"/>
      <c r="D27" s="100"/>
      <c r="E27" s="100"/>
    </row>
    <row r="28" spans="1:5" ht="21.75" customHeight="1" x14ac:dyDescent="0.35">
      <c r="A28" s="28"/>
      <c r="B28" s="3"/>
      <c r="C28" s="3"/>
      <c r="D28" s="100"/>
      <c r="E28" s="100"/>
    </row>
    <row r="29" spans="1:5" ht="21.75" customHeight="1" x14ac:dyDescent="0.35">
      <c r="A29" s="23"/>
      <c r="B29" s="100"/>
      <c r="C29" s="100"/>
      <c r="D29" s="100"/>
      <c r="E29" s="100"/>
    </row>
    <row r="30" spans="1:5" ht="21.75" customHeight="1" x14ac:dyDescent="0.35">
      <c r="A30" s="217" t="str">
        <f>Headings!F2</f>
        <v>Page 2</v>
      </c>
      <c r="B30" s="217"/>
      <c r="C30" s="217"/>
      <c r="D30" s="217"/>
      <c r="E30" s="217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1" t="str">
        <f>Headings!E20</f>
        <v>March 2020 June-June Seattle CPI-W Forecast</v>
      </c>
      <c r="B1" s="225"/>
      <c r="C1" s="225"/>
      <c r="D1" s="225"/>
    </row>
    <row r="2" spans="1:4" ht="21.75" customHeight="1" x14ac:dyDescent="0.35">
      <c r="A2" s="221" t="s">
        <v>89</v>
      </c>
      <c r="B2" s="222"/>
      <c r="C2" s="222"/>
      <c r="D2" s="222"/>
    </row>
    <row r="4" spans="1:4" ht="66" customHeight="1" x14ac:dyDescent="0.35">
      <c r="A4" s="21" t="s">
        <v>112</v>
      </c>
      <c r="B4" s="32" t="s">
        <v>85</v>
      </c>
      <c r="C4" s="32" t="s">
        <v>31</v>
      </c>
      <c r="D4" s="35" t="str">
        <f>Headings!E50</f>
        <v>% Change from August 2019 Forecast</v>
      </c>
    </row>
    <row r="5" spans="1:4" s="53" customFormat="1" ht="18" customHeight="1" x14ac:dyDescent="0.35">
      <c r="A5" s="38">
        <v>2010</v>
      </c>
      <c r="B5" s="41">
        <v>-5.9999999999999995E-4</v>
      </c>
      <c r="C5" s="74" t="s">
        <v>83</v>
      </c>
      <c r="D5" s="83">
        <v>0</v>
      </c>
    </row>
    <row r="6" spans="1:4" s="53" customFormat="1" ht="18" customHeight="1" x14ac:dyDescent="0.35">
      <c r="A6" s="43">
        <v>2011</v>
      </c>
      <c r="B6" s="56">
        <v>3.7000000000000005E-2</v>
      </c>
      <c r="C6" s="45">
        <v>3.7600000000000008E-2</v>
      </c>
      <c r="D6" s="75">
        <v>0</v>
      </c>
    </row>
    <row r="7" spans="1:4" s="53" customFormat="1" ht="18" customHeight="1" x14ac:dyDescent="0.35">
      <c r="A7" s="43">
        <v>2012</v>
      </c>
      <c r="B7" s="56">
        <v>2.6699999999999998E-2</v>
      </c>
      <c r="C7" s="45">
        <v>-1.0300000000000007E-2</v>
      </c>
      <c r="D7" s="75">
        <v>0</v>
      </c>
    </row>
    <row r="8" spans="1:4" s="53" customFormat="1" ht="18" customHeight="1" x14ac:dyDescent="0.35">
      <c r="A8" s="43">
        <v>2013</v>
      </c>
      <c r="B8" s="56">
        <v>1.1599999999999999E-2</v>
      </c>
      <c r="C8" s="45">
        <v>-1.5099999999999999E-2</v>
      </c>
      <c r="D8" s="75">
        <v>0</v>
      </c>
    </row>
    <row r="9" spans="1:4" s="53" customFormat="1" ht="18" customHeight="1" x14ac:dyDescent="0.35">
      <c r="A9" s="43">
        <v>2014</v>
      </c>
      <c r="B9" s="56">
        <v>2.23E-2</v>
      </c>
      <c r="C9" s="45">
        <v>1.0700000000000001E-2</v>
      </c>
      <c r="D9" s="75">
        <v>0</v>
      </c>
    </row>
    <row r="10" spans="1:4" s="53" customFormat="1" ht="18" customHeight="1" x14ac:dyDescent="0.35">
      <c r="A10" s="43">
        <v>2015</v>
      </c>
      <c r="B10" s="56">
        <v>1.0800000000000001E-2</v>
      </c>
      <c r="C10" s="46">
        <v>-1.15E-2</v>
      </c>
      <c r="D10" s="75">
        <v>0</v>
      </c>
    </row>
    <row r="11" spans="1:4" s="53" customFormat="1" ht="18" customHeight="1" x14ac:dyDescent="0.35">
      <c r="A11" s="43">
        <v>2016</v>
      </c>
      <c r="B11" s="56">
        <v>1.9900000000000001E-2</v>
      </c>
      <c r="C11" s="45">
        <v>9.1000000000000004E-3</v>
      </c>
      <c r="D11" s="75">
        <v>0</v>
      </c>
    </row>
    <row r="12" spans="1:4" s="53" customFormat="1" ht="18" customHeight="1" x14ac:dyDescent="0.35">
      <c r="A12" s="43">
        <v>2017</v>
      </c>
      <c r="B12" s="56">
        <v>3.0299999999999997E-2</v>
      </c>
      <c r="C12" s="45">
        <v>1.0399999999999996E-2</v>
      </c>
      <c r="D12" s="75">
        <v>0</v>
      </c>
    </row>
    <row r="13" spans="1:4" s="53" customFormat="1" ht="18" customHeight="1" x14ac:dyDescent="0.35">
      <c r="A13" s="43">
        <v>2018</v>
      </c>
      <c r="B13" s="56">
        <v>3.6495E-2</v>
      </c>
      <c r="C13" s="45">
        <v>6.1950000000000026E-3</v>
      </c>
      <c r="D13" s="75">
        <v>0</v>
      </c>
    </row>
    <row r="14" spans="1:4" s="53" customFormat="1" ht="18" customHeight="1" thickBot="1" x14ac:dyDescent="0.4">
      <c r="A14" s="48">
        <v>2019</v>
      </c>
      <c r="B14" s="57">
        <v>1.68466E-2</v>
      </c>
      <c r="C14" s="50">
        <v>-1.96484E-2</v>
      </c>
      <c r="D14" s="85">
        <v>-4.0000000000109392E-7</v>
      </c>
    </row>
    <row r="15" spans="1:4" s="53" customFormat="1" ht="18" customHeight="1" thickTop="1" x14ac:dyDescent="0.35">
      <c r="A15" s="43">
        <v>2020</v>
      </c>
      <c r="B15" s="56">
        <v>2.5984969165069698E-2</v>
      </c>
      <c r="C15" s="45">
        <v>9.1383691650696978E-3</v>
      </c>
      <c r="D15" s="75">
        <v>7.9447415993939841E-4</v>
      </c>
    </row>
    <row r="16" spans="1:4" s="53" customFormat="1" ht="18" customHeight="1" x14ac:dyDescent="0.35">
      <c r="A16" s="43">
        <v>2021</v>
      </c>
      <c r="B16" s="56">
        <v>2.3941016916117702E-2</v>
      </c>
      <c r="C16" s="45">
        <v>-2.0439522489519961E-3</v>
      </c>
      <c r="D16" s="75">
        <v>-6.0553040251289797E-4</v>
      </c>
    </row>
    <row r="17" spans="1:8" s="53" customFormat="1" ht="18" customHeight="1" x14ac:dyDescent="0.35">
      <c r="A17" s="43">
        <v>2022</v>
      </c>
      <c r="B17" s="56">
        <v>2.4668234348039601E-2</v>
      </c>
      <c r="C17" s="45">
        <v>7.2721743192189978E-4</v>
      </c>
      <c r="D17" s="75">
        <v>1.0033439733029767E-4</v>
      </c>
      <c r="H17" s="29" t="s">
        <v>20</v>
      </c>
    </row>
    <row r="18" spans="1:8" s="53" customFormat="1" ht="18" customHeight="1" x14ac:dyDescent="0.35">
      <c r="A18" s="43">
        <v>2023</v>
      </c>
      <c r="B18" s="56">
        <v>2.4430031647109E-2</v>
      </c>
      <c r="C18" s="45">
        <v>-2.3820270093060161E-4</v>
      </c>
      <c r="D18" s="75">
        <v>-8.7667614587689721E-4</v>
      </c>
    </row>
    <row r="19" spans="1:8" s="53" customFormat="1" ht="18" customHeight="1" x14ac:dyDescent="0.35">
      <c r="A19" s="43">
        <v>2024</v>
      </c>
      <c r="B19" s="56">
        <v>2.5564185343997198E-2</v>
      </c>
      <c r="C19" s="45">
        <v>1.1341536968881988E-3</v>
      </c>
      <c r="D19" s="75">
        <v>-1.9269864882284007E-3</v>
      </c>
    </row>
    <row r="20" spans="1:8" ht="18" customHeight="1" x14ac:dyDescent="0.35">
      <c r="A20" s="43">
        <v>2025</v>
      </c>
      <c r="B20" s="56">
        <v>2.5619160469424803E-2</v>
      </c>
      <c r="C20" s="45">
        <v>5.4975125427604576E-5</v>
      </c>
      <c r="D20" s="75">
        <v>-1.2452660522998954E-3</v>
      </c>
    </row>
    <row r="21" spans="1:8" s="136" customFormat="1" ht="18" customHeight="1" x14ac:dyDescent="0.35">
      <c r="A21" s="43">
        <v>2026</v>
      </c>
      <c r="B21" s="56">
        <v>2.5225009641077999E-2</v>
      </c>
      <c r="C21" s="45">
        <v>-3.9415082834680371E-4</v>
      </c>
      <c r="D21" s="75">
        <v>-4.5239291077889959E-4</v>
      </c>
    </row>
    <row r="22" spans="1:8" s="159" customFormat="1" ht="18" customHeight="1" x14ac:dyDescent="0.35">
      <c r="A22" s="43">
        <v>2027</v>
      </c>
      <c r="B22" s="56">
        <v>2.47121498534849E-2</v>
      </c>
      <c r="C22" s="45">
        <v>-5.128597875930993E-4</v>
      </c>
      <c r="D22" s="75">
        <v>-1.2396277262572974E-3</v>
      </c>
    </row>
    <row r="23" spans="1:8" s="161" customFormat="1" ht="18" customHeight="1" x14ac:dyDescent="0.35">
      <c r="A23" s="43">
        <v>2028</v>
      </c>
      <c r="B23" s="56">
        <v>2.4366888035826099E-2</v>
      </c>
      <c r="C23" s="45">
        <v>-3.4526181765880126E-4</v>
      </c>
      <c r="D23" s="75">
        <v>-2.6965801092122994E-3</v>
      </c>
    </row>
    <row r="24" spans="1:8" s="173" customFormat="1" ht="18" customHeight="1" x14ac:dyDescent="0.35">
      <c r="A24" s="43">
        <v>2029</v>
      </c>
      <c r="B24" s="56">
        <v>2.4311353238597698E-2</v>
      </c>
      <c r="C24" s="115" t="s">
        <v>214</v>
      </c>
      <c r="D24" s="75" t="s">
        <v>214</v>
      </c>
    </row>
    <row r="25" spans="1:8" ht="21.75" customHeight="1" x14ac:dyDescent="0.35">
      <c r="A25" s="25" t="s">
        <v>4</v>
      </c>
      <c r="B25" s="3"/>
      <c r="C25" s="3"/>
    </row>
    <row r="26" spans="1:8" ht="21.75" customHeight="1" x14ac:dyDescent="0.35">
      <c r="A26" s="30" t="s">
        <v>225</v>
      </c>
      <c r="B26" s="3"/>
      <c r="C26" s="3"/>
    </row>
    <row r="27" spans="1:8" ht="21.75" customHeight="1" x14ac:dyDescent="0.35">
      <c r="A27" s="30" t="s">
        <v>193</v>
      </c>
      <c r="B27" s="3"/>
      <c r="C27" s="3"/>
    </row>
    <row r="28" spans="1:8" ht="21.75" customHeight="1" x14ac:dyDescent="0.35">
      <c r="A28" s="120"/>
      <c r="B28" s="3"/>
      <c r="C28" s="3"/>
    </row>
    <row r="29" spans="1:8" ht="21.75" customHeight="1" x14ac:dyDescent="0.35">
      <c r="A29" s="3"/>
      <c r="B29" s="19"/>
      <c r="C29" s="19"/>
    </row>
    <row r="30" spans="1:8" ht="21.75" customHeight="1" x14ac:dyDescent="0.35">
      <c r="A30" s="217" t="str">
        <f>Headings!F20</f>
        <v>Page 20</v>
      </c>
      <c r="B30" s="218"/>
      <c r="C30" s="218"/>
      <c r="D30" s="218"/>
    </row>
    <row r="32" spans="1:8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2"/>
  <sheetViews>
    <sheetView zoomScale="75" zoomScaleNormal="75" workbookViewId="0">
      <selection activeCell="A31" sqref="A31:D31"/>
    </sheetView>
  </sheetViews>
  <sheetFormatPr defaultColWidth="10.7265625" defaultRowHeight="21.75" customHeight="1" x14ac:dyDescent="0.35"/>
  <cols>
    <col min="1" max="1" width="11.6328125" style="82" customWidth="1"/>
    <col min="2" max="3" width="22.7265625" style="82" customWidth="1"/>
    <col min="4" max="4" width="16.7265625" style="1" customWidth="1"/>
    <col min="5" max="16384" width="10.7265625" style="1"/>
  </cols>
  <sheetData>
    <row r="1" spans="1:9" ht="23.4" x14ac:dyDescent="0.45">
      <c r="A1" s="221" t="str">
        <f>Headings!E21</f>
        <v>March 2020 Outyear COLA Comparison Forecast</v>
      </c>
      <c r="B1" s="221"/>
      <c r="C1" s="221"/>
      <c r="D1" s="226"/>
    </row>
    <row r="2" spans="1:9" ht="21.75" customHeight="1" x14ac:dyDescent="0.35">
      <c r="A2" s="221" t="s">
        <v>89</v>
      </c>
      <c r="B2" s="221"/>
      <c r="C2" s="221"/>
      <c r="D2" s="227"/>
    </row>
    <row r="3" spans="1:9" ht="21.75" customHeight="1" x14ac:dyDescent="0.35">
      <c r="A3" s="228"/>
      <c r="B3" s="228"/>
      <c r="C3" s="228"/>
      <c r="D3" s="227"/>
    </row>
    <row r="4" spans="1:9" ht="66" customHeight="1" x14ac:dyDescent="0.35">
      <c r="A4" s="4" t="s">
        <v>84</v>
      </c>
      <c r="B4" s="18" t="s">
        <v>101</v>
      </c>
      <c r="C4" s="81"/>
      <c r="D4" s="81"/>
    </row>
    <row r="5" spans="1:9" s="60" customFormat="1" ht="18" customHeight="1" x14ac:dyDescent="0.35">
      <c r="A5" s="59">
        <v>2016</v>
      </c>
      <c r="B5" s="41">
        <v>1.0500000000000001E-2</v>
      </c>
      <c r="C5" s="45"/>
      <c r="D5" s="90"/>
    </row>
    <row r="6" spans="1:9" s="60" customFormat="1" ht="18" customHeight="1" x14ac:dyDescent="0.35">
      <c r="A6" s="52">
        <v>2017</v>
      </c>
      <c r="B6" s="56">
        <v>1.78E-2</v>
      </c>
      <c r="C6" s="45"/>
      <c r="D6" s="90"/>
    </row>
    <row r="7" spans="1:9" s="60" customFormat="1" ht="18" customHeight="1" x14ac:dyDescent="0.35">
      <c r="A7" s="52">
        <v>2018</v>
      </c>
      <c r="B7" s="56">
        <v>2.7E-2</v>
      </c>
      <c r="C7" s="45"/>
      <c r="D7" s="90"/>
    </row>
    <row r="8" spans="1:9" s="60" customFormat="1" ht="18" customHeight="1" x14ac:dyDescent="0.35">
      <c r="A8" s="52">
        <v>2019</v>
      </c>
      <c r="B8" s="56">
        <v>3.32E-2</v>
      </c>
      <c r="C8" s="45"/>
      <c r="D8" s="90"/>
      <c r="I8" s="125"/>
    </row>
    <row r="9" spans="1:9" s="60" customFormat="1" ht="18" customHeight="1" thickBot="1" x14ac:dyDescent="0.4">
      <c r="A9" s="66">
        <v>2020</v>
      </c>
      <c r="B9" s="57">
        <v>2.4299999999999999E-2</v>
      </c>
      <c r="C9" s="45"/>
      <c r="D9" s="90"/>
      <c r="G9" s="125"/>
      <c r="H9" s="125"/>
      <c r="I9" s="125"/>
    </row>
    <row r="10" spans="1:9" s="60" customFormat="1" ht="18" customHeight="1" thickTop="1" x14ac:dyDescent="0.35">
      <c r="A10" s="52">
        <v>2021</v>
      </c>
      <c r="B10" s="56">
        <v>2.23E-2</v>
      </c>
      <c r="C10" s="45"/>
      <c r="D10" s="90"/>
      <c r="G10" s="125"/>
      <c r="H10" s="125"/>
      <c r="I10" s="125"/>
    </row>
    <row r="11" spans="1:9" s="60" customFormat="1" ht="18" customHeight="1" x14ac:dyDescent="0.35">
      <c r="A11" s="52">
        <v>2022</v>
      </c>
      <c r="B11" s="56">
        <v>2.3699999999999999E-2</v>
      </c>
      <c r="C11" s="45"/>
      <c r="D11" s="90"/>
      <c r="G11" s="125"/>
      <c r="H11" s="125"/>
    </row>
    <row r="12" spans="1:9" s="60" customFormat="1" ht="18" customHeight="1" x14ac:dyDescent="0.35">
      <c r="A12" s="52">
        <v>2023</v>
      </c>
      <c r="B12" s="56">
        <v>2.3300000000000001E-2</v>
      </c>
      <c r="C12" s="45"/>
      <c r="D12" s="90"/>
      <c r="G12" s="125"/>
      <c r="H12" s="125"/>
    </row>
    <row r="13" spans="1:9" s="60" customFormat="1" ht="18" customHeight="1" x14ac:dyDescent="0.35">
      <c r="A13" s="52">
        <v>2024</v>
      </c>
      <c r="B13" s="56">
        <v>2.3E-2</v>
      </c>
      <c r="C13" s="45"/>
      <c r="D13" s="90"/>
      <c r="G13" s="125"/>
      <c r="H13" s="125"/>
    </row>
    <row r="14" spans="1:9" s="60" customFormat="1" ht="18" customHeight="1" x14ac:dyDescent="0.35">
      <c r="A14" s="43"/>
      <c r="B14" s="45"/>
      <c r="C14" s="45"/>
      <c r="D14" s="90"/>
      <c r="H14" s="125"/>
    </row>
    <row r="15" spans="1:9" s="60" customFormat="1" ht="17.25" customHeight="1" x14ac:dyDescent="0.35">
      <c r="A15" s="25" t="s">
        <v>4</v>
      </c>
      <c r="B15" s="45"/>
      <c r="C15" s="45"/>
      <c r="D15" s="90"/>
    </row>
    <row r="16" spans="1:9" s="60" customFormat="1" ht="21.75" customHeight="1" x14ac:dyDescent="0.35">
      <c r="A16" s="30" t="s">
        <v>163</v>
      </c>
      <c r="B16" s="45"/>
      <c r="C16" s="45"/>
      <c r="D16" s="90"/>
    </row>
    <row r="17" spans="1:5" s="60" customFormat="1" ht="21.75" customHeight="1" x14ac:dyDescent="0.35">
      <c r="A17" s="30" t="s">
        <v>164</v>
      </c>
      <c r="B17" s="45"/>
      <c r="C17" s="45"/>
      <c r="D17" s="90"/>
    </row>
    <row r="18" spans="1:5" s="60" customFormat="1" ht="21.75" customHeight="1" x14ac:dyDescent="0.35">
      <c r="A18" s="30" t="s">
        <v>165</v>
      </c>
      <c r="B18" s="45"/>
      <c r="C18" s="45"/>
      <c r="D18" s="90"/>
    </row>
    <row r="19" spans="1:5" s="60" customFormat="1" ht="21.75" customHeight="1" x14ac:dyDescent="0.35">
      <c r="A19" s="30" t="s">
        <v>171</v>
      </c>
      <c r="B19" s="45"/>
      <c r="C19" s="45"/>
      <c r="D19" s="90"/>
    </row>
    <row r="20" spans="1:5" ht="21.75" customHeight="1" x14ac:dyDescent="0.35">
      <c r="A20" s="30" t="s">
        <v>194</v>
      </c>
      <c r="B20" s="3"/>
      <c r="C20" s="3"/>
    </row>
    <row r="21" spans="1:5" ht="18" customHeight="1" x14ac:dyDescent="0.35">
      <c r="A21" s="89"/>
      <c r="B21" s="15"/>
      <c r="C21" s="15"/>
      <c r="D21" s="14"/>
    </row>
    <row r="22" spans="1:5" ht="18" customHeight="1" x14ac:dyDescent="0.35">
      <c r="B22" s="15"/>
      <c r="C22" s="15"/>
      <c r="D22" s="14"/>
    </row>
    <row r="23" spans="1:5" ht="18" customHeight="1" x14ac:dyDescent="0.35">
      <c r="B23" s="15"/>
      <c r="C23" s="15"/>
      <c r="D23" s="14"/>
    </row>
    <row r="24" spans="1:5" ht="18" customHeight="1" x14ac:dyDescent="0.35">
      <c r="B24" s="15"/>
      <c r="C24" s="15"/>
      <c r="D24" s="14"/>
    </row>
    <row r="25" spans="1:5" ht="18" customHeight="1" x14ac:dyDescent="0.35">
      <c r="B25" s="16"/>
      <c r="C25" s="16"/>
      <c r="D25" s="14"/>
    </row>
    <row r="26" spans="1:5" ht="18" customHeight="1" x14ac:dyDescent="0.35">
      <c r="A26" s="17"/>
      <c r="B26" s="16"/>
      <c r="C26" s="16"/>
      <c r="D26" s="14"/>
    </row>
    <row r="27" spans="1:5" ht="18" customHeight="1" x14ac:dyDescent="0.35">
      <c r="A27" s="27"/>
      <c r="B27" s="16"/>
      <c r="C27" s="16"/>
      <c r="D27" s="14"/>
    </row>
    <row r="28" spans="1:5" ht="18" customHeight="1" x14ac:dyDescent="0.35">
      <c r="A28" s="14"/>
      <c r="B28" s="16"/>
      <c r="C28" s="16"/>
      <c r="D28" s="14"/>
    </row>
    <row r="29" spans="1:5" ht="18" customHeight="1" x14ac:dyDescent="0.35">
      <c r="A29" s="17"/>
      <c r="B29" s="16"/>
      <c r="C29" s="16"/>
      <c r="D29" s="14"/>
    </row>
    <row r="30" spans="1:5" ht="18" customHeight="1" x14ac:dyDescent="0.35">
      <c r="A30" s="73"/>
      <c r="B30" s="16"/>
      <c r="C30" s="16"/>
      <c r="D30" s="14"/>
    </row>
    <row r="31" spans="1:5" ht="21.75" customHeight="1" x14ac:dyDescent="0.35">
      <c r="A31" s="224" t="str">
        <f>Headings!F21</f>
        <v>Page 21</v>
      </c>
      <c r="B31" s="222"/>
      <c r="C31" s="222"/>
      <c r="D31" s="222"/>
    </row>
    <row r="32" spans="1:5" ht="21.75" customHeight="1" x14ac:dyDescent="0.35">
      <c r="A32" s="1"/>
      <c r="B32" s="1"/>
      <c r="C32" s="1"/>
      <c r="E32" s="80"/>
    </row>
  </sheetData>
  <mergeCells count="4">
    <mergeCell ref="A1:D1"/>
    <mergeCell ref="A2:D2"/>
    <mergeCell ref="A3:D3"/>
    <mergeCell ref="A31:D31"/>
  </mergeCells>
  <pageMargins left="0.75" right="0.75" top="1" bottom="1" header="0.5" footer="0.5"/>
  <pageSetup scale="9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1" t="str">
        <f>Headings!E22</f>
        <v>March 2020 Pharmaceuticals PPI Forecast</v>
      </c>
      <c r="B1" s="225"/>
      <c r="C1" s="225"/>
      <c r="D1" s="225"/>
    </row>
    <row r="2" spans="1:4" ht="21.75" customHeight="1" x14ac:dyDescent="0.35">
      <c r="A2" s="221" t="s">
        <v>89</v>
      </c>
      <c r="B2" s="222"/>
      <c r="C2" s="222"/>
      <c r="D2" s="222"/>
    </row>
    <row r="4" spans="1:4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</row>
    <row r="5" spans="1:4" s="53" customFormat="1" ht="18" customHeight="1" x14ac:dyDescent="0.35">
      <c r="A5" s="38">
        <v>2010</v>
      </c>
      <c r="B5" s="41">
        <v>-5.9031877213722096E-4</v>
      </c>
      <c r="C5" s="74" t="s">
        <v>83</v>
      </c>
      <c r="D5" s="51">
        <v>0</v>
      </c>
    </row>
    <row r="6" spans="1:4" s="53" customFormat="1" ht="18" customHeight="1" x14ac:dyDescent="0.35">
      <c r="A6" s="43">
        <v>2011</v>
      </c>
      <c r="B6" s="56">
        <v>-5.0206733608978101E-2</v>
      </c>
      <c r="C6" s="45">
        <v>-4.9616414836840879E-2</v>
      </c>
      <c r="D6" s="46">
        <v>0</v>
      </c>
    </row>
    <row r="7" spans="1:4" s="53" customFormat="1" ht="18" customHeight="1" x14ac:dyDescent="0.35">
      <c r="A7" s="43">
        <v>2012</v>
      </c>
      <c r="B7" s="56">
        <v>3.2398753894080798E-2</v>
      </c>
      <c r="C7" s="45">
        <v>8.2605487503058905E-2</v>
      </c>
      <c r="D7" s="46">
        <v>0</v>
      </c>
    </row>
    <row r="8" spans="1:4" s="53" customFormat="1" ht="18" customHeight="1" x14ac:dyDescent="0.35">
      <c r="A8" s="43">
        <v>2013</v>
      </c>
      <c r="B8" s="56">
        <v>4.8854041013268901E-2</v>
      </c>
      <c r="C8" s="46">
        <v>1.6455287119188103E-2</v>
      </c>
      <c r="D8" s="46">
        <v>0</v>
      </c>
    </row>
    <row r="9" spans="1:4" s="53" customFormat="1" ht="18" customHeight="1" x14ac:dyDescent="0.35">
      <c r="A9" s="43">
        <v>2014</v>
      </c>
      <c r="B9" s="56">
        <v>2.8562392179413299E-2</v>
      </c>
      <c r="C9" s="46">
        <v>-2.0291648833855602E-2</v>
      </c>
      <c r="D9" s="46">
        <v>0</v>
      </c>
    </row>
    <row r="10" spans="1:4" s="53" customFormat="1" ht="18" customHeight="1" x14ac:dyDescent="0.35">
      <c r="A10" s="43">
        <v>2015</v>
      </c>
      <c r="B10" s="56">
        <v>-4.17013758826391E-2</v>
      </c>
      <c r="C10" s="45">
        <v>-7.0263768062052395E-2</v>
      </c>
      <c r="D10" s="46">
        <v>0</v>
      </c>
    </row>
    <row r="11" spans="1:4" s="53" customFormat="1" ht="18" customHeight="1" x14ac:dyDescent="0.35">
      <c r="A11" s="43">
        <v>2016</v>
      </c>
      <c r="B11" s="56">
        <v>-1.4682299999999999E-2</v>
      </c>
      <c r="C11" s="45">
        <v>2.7019075882639101E-2</v>
      </c>
      <c r="D11" s="46">
        <v>0</v>
      </c>
    </row>
    <row r="12" spans="1:4" s="53" customFormat="1" ht="18" customHeight="1" x14ac:dyDescent="0.35">
      <c r="A12" s="43">
        <v>2017</v>
      </c>
      <c r="B12" s="56">
        <v>-1.5197E-2</v>
      </c>
      <c r="C12" s="45">
        <v>-5.1470000000000161E-4</v>
      </c>
      <c r="D12" s="46">
        <v>7.9934000000000029E-3</v>
      </c>
    </row>
    <row r="13" spans="1:4" s="53" customFormat="1" ht="18" customHeight="1" x14ac:dyDescent="0.35">
      <c r="A13" s="43">
        <v>2018</v>
      </c>
      <c r="B13" s="56">
        <v>3.1465E-2</v>
      </c>
      <c r="C13" s="45">
        <v>4.6662000000000002E-2</v>
      </c>
      <c r="D13" s="46">
        <v>7.519999999999992E-4</v>
      </c>
    </row>
    <row r="14" spans="1:4" s="53" customFormat="1" ht="18" customHeight="1" thickBot="1" x14ac:dyDescent="0.4">
      <c r="A14" s="48">
        <v>2019</v>
      </c>
      <c r="B14" s="57">
        <v>2.6812999999999997E-2</v>
      </c>
      <c r="C14" s="50">
        <v>-4.6520000000000034E-3</v>
      </c>
      <c r="D14" s="55">
        <v>2.8958016906194955E-3</v>
      </c>
    </row>
    <row r="15" spans="1:4" s="53" customFormat="1" ht="18" customHeight="1" thickTop="1" x14ac:dyDescent="0.35">
      <c r="A15" s="43">
        <v>2020</v>
      </c>
      <c r="B15" s="56">
        <v>3.5924790009459605E-2</v>
      </c>
      <c r="C15" s="45">
        <v>9.1117900094596083E-3</v>
      </c>
      <c r="D15" s="46">
        <v>7.1188162230980054E-3</v>
      </c>
    </row>
    <row r="16" spans="1:4" s="53" customFormat="1" ht="18" customHeight="1" x14ac:dyDescent="0.35">
      <c r="A16" s="43">
        <v>2021</v>
      </c>
      <c r="B16" s="56">
        <v>4.6331379787932697E-2</v>
      </c>
      <c r="C16" s="45">
        <v>1.0406589778473092E-2</v>
      </c>
      <c r="D16" s="46">
        <v>4.3516261903287015E-3</v>
      </c>
    </row>
    <row r="17" spans="1:4" s="53" customFormat="1" ht="18" customHeight="1" x14ac:dyDescent="0.35">
      <c r="A17" s="43">
        <v>2022</v>
      </c>
      <c r="B17" s="56">
        <v>4.2824241490507904E-2</v>
      </c>
      <c r="C17" s="45">
        <v>-3.507138297424793E-3</v>
      </c>
      <c r="D17" s="46">
        <v>1.8378373252040531E-4</v>
      </c>
    </row>
    <row r="18" spans="1:4" s="53" customFormat="1" ht="18" customHeight="1" x14ac:dyDescent="0.35">
      <c r="A18" s="43">
        <v>2023</v>
      </c>
      <c r="B18" s="56">
        <v>3.8041352697561898E-2</v>
      </c>
      <c r="C18" s="45">
        <v>-4.7828887929460065E-3</v>
      </c>
      <c r="D18" s="46">
        <v>-2.6975499520701038E-3</v>
      </c>
    </row>
    <row r="19" spans="1:4" s="53" customFormat="1" ht="18" customHeight="1" x14ac:dyDescent="0.35">
      <c r="A19" s="43">
        <v>2024</v>
      </c>
      <c r="B19" s="56">
        <v>3.6966971353749004E-2</v>
      </c>
      <c r="C19" s="45">
        <v>-1.0743813438128941E-3</v>
      </c>
      <c r="D19" s="46">
        <v>-3.6329196028453969E-3</v>
      </c>
    </row>
    <row r="20" spans="1:4" ht="18" customHeight="1" x14ac:dyDescent="0.35">
      <c r="A20" s="43">
        <v>2025</v>
      </c>
      <c r="B20" s="56">
        <v>3.6609426187214897E-2</v>
      </c>
      <c r="C20" s="45">
        <v>-3.5754516653410673E-4</v>
      </c>
      <c r="D20" s="46">
        <v>-4.1416650552776046E-3</v>
      </c>
    </row>
    <row r="21" spans="1:4" s="136" customFormat="1" ht="18" customHeight="1" x14ac:dyDescent="0.35">
      <c r="A21" s="43">
        <v>2026</v>
      </c>
      <c r="B21" s="56">
        <v>3.5018140434187203E-2</v>
      </c>
      <c r="C21" s="45">
        <v>-1.5912857530276936E-3</v>
      </c>
      <c r="D21" s="46">
        <v>-4.2221050332368962E-3</v>
      </c>
    </row>
    <row r="22" spans="1:4" s="159" customFormat="1" ht="18" customHeight="1" x14ac:dyDescent="0.35">
      <c r="A22" s="43">
        <v>2027</v>
      </c>
      <c r="B22" s="56">
        <v>3.2845438527095497E-2</v>
      </c>
      <c r="C22" s="45">
        <v>-2.1727019070917064E-3</v>
      </c>
      <c r="D22" s="46">
        <v>-3.6909617743703035E-3</v>
      </c>
    </row>
    <row r="23" spans="1:4" s="161" customFormat="1" ht="18" customHeight="1" x14ac:dyDescent="0.35">
      <c r="A23" s="43">
        <v>2028</v>
      </c>
      <c r="B23" s="56">
        <v>3.0690732081814599E-2</v>
      </c>
      <c r="C23" s="45">
        <v>-2.1547064452808982E-3</v>
      </c>
      <c r="D23" s="46">
        <v>-2.1742386201063051E-3</v>
      </c>
    </row>
    <row r="24" spans="1:4" s="173" customFormat="1" ht="18" customHeight="1" x14ac:dyDescent="0.35">
      <c r="A24" s="43">
        <v>2029</v>
      </c>
      <c r="B24" s="56">
        <v>2.95956100437261E-2</v>
      </c>
      <c r="C24" s="115" t="s">
        <v>214</v>
      </c>
      <c r="D24" s="75" t="s">
        <v>214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96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Headings!F22</f>
        <v>Page 22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21" t="str">
        <f>Headings!E23</f>
        <v>March 2020 Transportation CPI Forecast</v>
      </c>
      <c r="B1" s="221"/>
      <c r="C1" s="221"/>
      <c r="D1" s="221"/>
    </row>
    <row r="2" spans="1:4" ht="21.75" customHeight="1" x14ac:dyDescent="0.35">
      <c r="A2" s="221" t="s">
        <v>89</v>
      </c>
      <c r="B2" s="221"/>
      <c r="C2" s="221"/>
      <c r="D2" s="221"/>
    </row>
    <row r="4" spans="1:4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</row>
    <row r="5" spans="1:4" s="53" customFormat="1" ht="18" customHeight="1" x14ac:dyDescent="0.35">
      <c r="A5" s="38">
        <v>2010</v>
      </c>
      <c r="B5" s="41">
        <v>7.8902701916152507E-2</v>
      </c>
      <c r="C5" s="74" t="s">
        <v>83</v>
      </c>
      <c r="D5" s="51">
        <v>0</v>
      </c>
    </row>
    <row r="6" spans="1:4" s="53" customFormat="1" ht="18" customHeight="1" x14ac:dyDescent="0.35">
      <c r="A6" s="43">
        <v>2011</v>
      </c>
      <c r="B6" s="56">
        <v>9.8089368484598399E-2</v>
      </c>
      <c r="C6" s="45">
        <v>1.9186666568445893E-2</v>
      </c>
      <c r="D6" s="46">
        <v>0</v>
      </c>
    </row>
    <row r="7" spans="1:4" s="53" customFormat="1" ht="18" customHeight="1" x14ac:dyDescent="0.35">
      <c r="A7" s="43">
        <v>2012</v>
      </c>
      <c r="B7" s="56">
        <v>2.3409663819381001E-2</v>
      </c>
      <c r="C7" s="45">
        <v>-7.4679704665217395E-2</v>
      </c>
      <c r="D7" s="46">
        <v>0</v>
      </c>
    </row>
    <row r="8" spans="1:4" s="53" customFormat="1" ht="18" customHeight="1" x14ac:dyDescent="0.35">
      <c r="A8" s="43">
        <v>2013</v>
      </c>
      <c r="B8" s="56">
        <v>1.6870848668859499E-4</v>
      </c>
      <c r="C8" s="45">
        <v>-2.3240955332692406E-2</v>
      </c>
      <c r="D8" s="46">
        <v>0</v>
      </c>
    </row>
    <row r="9" spans="1:4" s="53" customFormat="1" ht="18" customHeight="1" x14ac:dyDescent="0.35">
      <c r="A9" s="43">
        <v>2014</v>
      </c>
      <c r="B9" s="56">
        <v>-6.6007562232389605E-3</v>
      </c>
      <c r="C9" s="45">
        <v>-6.7694647099275553E-3</v>
      </c>
      <c r="D9" s="46">
        <v>0</v>
      </c>
    </row>
    <row r="10" spans="1:4" s="53" customFormat="1" ht="18" customHeight="1" x14ac:dyDescent="0.35">
      <c r="A10" s="43">
        <v>2015</v>
      </c>
      <c r="B10" s="56">
        <v>-7.8136173329613007E-2</v>
      </c>
      <c r="C10" s="45">
        <v>-7.1535417106374052E-2</v>
      </c>
      <c r="D10" s="46">
        <v>0</v>
      </c>
    </row>
    <row r="11" spans="1:4" s="53" customFormat="1" ht="18" customHeight="1" x14ac:dyDescent="0.35">
      <c r="A11" s="43">
        <v>2016</v>
      </c>
      <c r="B11" s="56">
        <v>-2.0962835299244399E-2</v>
      </c>
      <c r="C11" s="45">
        <v>5.7173338030368608E-2</v>
      </c>
      <c r="D11" s="46">
        <v>0</v>
      </c>
    </row>
    <row r="12" spans="1:4" s="53" customFormat="1" ht="18" customHeight="1" x14ac:dyDescent="0.35">
      <c r="A12" s="43">
        <v>2017</v>
      </c>
      <c r="B12" s="56">
        <v>3.4231501550205004E-2</v>
      </c>
      <c r="C12" s="45">
        <v>5.5194336849449403E-2</v>
      </c>
      <c r="D12" s="46">
        <v>0</v>
      </c>
    </row>
    <row r="13" spans="1:4" s="53" customFormat="1" ht="18" customHeight="1" x14ac:dyDescent="0.35">
      <c r="A13" s="43">
        <v>2018</v>
      </c>
      <c r="B13" s="56">
        <v>4.5138853000747006E-2</v>
      </c>
      <c r="C13" s="45">
        <v>1.0907351450542002E-2</v>
      </c>
      <c r="D13" s="46">
        <v>0</v>
      </c>
    </row>
    <row r="14" spans="1:4" s="53" customFormat="1" ht="18" customHeight="1" thickBot="1" x14ac:dyDescent="0.4">
      <c r="A14" s="48">
        <v>2019</v>
      </c>
      <c r="B14" s="57">
        <v>-2.8255962708300096E-3</v>
      </c>
      <c r="C14" s="50">
        <v>-4.7964449271577017E-2</v>
      </c>
      <c r="D14" s="55">
        <v>-1.5612675448008709E-2</v>
      </c>
    </row>
    <row r="15" spans="1:4" s="53" customFormat="1" ht="18" customHeight="1" thickTop="1" x14ac:dyDescent="0.35">
      <c r="A15" s="43">
        <v>2020</v>
      </c>
      <c r="B15" s="56">
        <v>1.9684233764851001E-2</v>
      </c>
      <c r="C15" s="45">
        <v>2.2509830035681012E-2</v>
      </c>
      <c r="D15" s="46">
        <v>2.3072678582649019E-3</v>
      </c>
    </row>
    <row r="16" spans="1:4" s="53" customFormat="1" ht="18" customHeight="1" x14ac:dyDescent="0.35">
      <c r="A16" s="43">
        <v>2021</v>
      </c>
      <c r="B16" s="56">
        <v>1.5899363804259201E-2</v>
      </c>
      <c r="C16" s="45">
        <v>-3.7848699605918003E-3</v>
      </c>
      <c r="D16" s="46">
        <v>-6.9676817397649991E-3</v>
      </c>
    </row>
    <row r="17" spans="1:4" s="53" customFormat="1" ht="18" customHeight="1" x14ac:dyDescent="0.35">
      <c r="A17" s="43">
        <v>2022</v>
      </c>
      <c r="B17" s="56">
        <v>2.2582233015161098E-2</v>
      </c>
      <c r="C17" s="45">
        <v>6.6828692109018976E-3</v>
      </c>
      <c r="D17" s="46">
        <v>6.2613999055479916E-4</v>
      </c>
    </row>
    <row r="18" spans="1:4" s="53" customFormat="1" ht="18" customHeight="1" x14ac:dyDescent="0.35">
      <c r="A18" s="43">
        <v>2023</v>
      </c>
      <c r="B18" s="56">
        <v>3.0828638374901601E-2</v>
      </c>
      <c r="C18" s="45">
        <v>8.2464053597405031E-3</v>
      </c>
      <c r="D18" s="46">
        <v>7.7365258918165002E-3</v>
      </c>
    </row>
    <row r="19" spans="1:4" s="53" customFormat="1" ht="18" customHeight="1" x14ac:dyDescent="0.35">
      <c r="A19" s="43">
        <v>2024</v>
      </c>
      <c r="B19" s="56">
        <v>2.7179623311254703E-2</v>
      </c>
      <c r="C19" s="45">
        <v>-3.6490150636468988E-3</v>
      </c>
      <c r="D19" s="46">
        <v>4.1171854726187035E-3</v>
      </c>
    </row>
    <row r="20" spans="1:4" ht="18" customHeight="1" x14ac:dyDescent="0.35">
      <c r="A20" s="43">
        <v>2025</v>
      </c>
      <c r="B20" s="56">
        <v>2.6924877798554098E-2</v>
      </c>
      <c r="C20" s="45">
        <v>-2.5474551270060486E-4</v>
      </c>
      <c r="D20" s="46">
        <v>6.2839059389351963E-3</v>
      </c>
    </row>
    <row r="21" spans="1:4" s="136" customFormat="1" ht="18" customHeight="1" x14ac:dyDescent="0.35">
      <c r="A21" s="43">
        <v>2026</v>
      </c>
      <c r="B21" s="56">
        <v>2.5673969233617599E-2</v>
      </c>
      <c r="C21" s="45">
        <v>-1.2509085649364989E-3</v>
      </c>
      <c r="D21" s="46">
        <v>5.1221421174262004E-3</v>
      </c>
    </row>
    <row r="22" spans="1:4" s="159" customFormat="1" ht="18" customHeight="1" x14ac:dyDescent="0.35">
      <c r="A22" s="43">
        <v>2027</v>
      </c>
      <c r="B22" s="56">
        <v>2.4307259903287602E-2</v>
      </c>
      <c r="C22" s="45">
        <v>-1.3667093303299967E-3</v>
      </c>
      <c r="D22" s="46">
        <v>2.5852261911951009E-3</v>
      </c>
    </row>
    <row r="23" spans="1:4" s="161" customFormat="1" ht="18" customHeight="1" x14ac:dyDescent="0.35">
      <c r="A23" s="43">
        <v>2028</v>
      </c>
      <c r="B23" s="56">
        <v>2.3027721006679099E-2</v>
      </c>
      <c r="C23" s="45">
        <v>-1.2795388966085029E-3</v>
      </c>
      <c r="D23" s="46">
        <v>5.5995265604399935E-4</v>
      </c>
    </row>
    <row r="24" spans="1:4" s="173" customFormat="1" ht="18" customHeight="1" x14ac:dyDescent="0.35">
      <c r="A24" s="43">
        <v>2029</v>
      </c>
      <c r="B24" s="56">
        <v>2.31628158458544E-2</v>
      </c>
      <c r="C24" s="115" t="s">
        <v>214</v>
      </c>
      <c r="D24" s="75" t="s">
        <v>214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52</v>
      </c>
      <c r="B26" s="3"/>
      <c r="C26" s="3"/>
    </row>
    <row r="27" spans="1:4" ht="21.75" customHeight="1" x14ac:dyDescent="0.35">
      <c r="A27" s="120"/>
      <c r="B27" s="3"/>
      <c r="C27" s="3"/>
    </row>
    <row r="28" spans="1:4" ht="21.75" customHeight="1" x14ac:dyDescent="0.35">
      <c r="A28" s="120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17" t="str">
        <f>Headings!F23</f>
        <v>Page 23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2" customWidth="1"/>
    <col min="2" max="2" width="17.7265625" style="2" customWidth="1"/>
    <col min="3" max="3" width="10.7265625" style="2" customWidth="1"/>
    <col min="4" max="4" width="17.7265625" style="28" customWidth="1"/>
    <col min="5" max="5" width="17.7265625" style="19" customWidth="1"/>
    <col min="6" max="16384" width="10.7265625" style="19"/>
  </cols>
  <sheetData>
    <row r="1" spans="1:5" ht="23.4" x14ac:dyDescent="0.35">
      <c r="A1" s="221" t="str">
        <f>Headings!E24</f>
        <v>March 2020 Retail Gas Forecast</v>
      </c>
      <c r="B1" s="223"/>
      <c r="C1" s="223"/>
      <c r="D1" s="223"/>
      <c r="E1" s="223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ht="66" customHeight="1" x14ac:dyDescent="0.35">
      <c r="A4" s="37" t="s">
        <v>80</v>
      </c>
      <c r="B4" s="32" t="s">
        <v>85</v>
      </c>
      <c r="C4" s="32" t="s">
        <v>6</v>
      </c>
      <c r="D4" s="35" t="str">
        <f>Headings!E50</f>
        <v>% Change from August 2019 Forecast</v>
      </c>
      <c r="E4" s="35" t="str">
        <f>Headings!F50</f>
        <v>$ Change from August 2019 Forecast</v>
      </c>
    </row>
    <row r="5" spans="1:5" s="53" customFormat="1" ht="18" customHeight="1" x14ac:dyDescent="0.35">
      <c r="A5" s="38" t="s">
        <v>143</v>
      </c>
      <c r="B5" s="61">
        <v>3.0456666666666599</v>
      </c>
      <c r="C5" s="41">
        <v>0.10497037126617381</v>
      </c>
      <c r="D5" s="204">
        <v>0</v>
      </c>
      <c r="E5" s="101">
        <v>0</v>
      </c>
    </row>
    <row r="6" spans="1:5" s="53" customFormat="1" ht="18" customHeight="1" x14ac:dyDescent="0.35">
      <c r="A6" s="43" t="s">
        <v>144</v>
      </c>
      <c r="B6" s="62">
        <v>3.3596666666666599</v>
      </c>
      <c r="C6" s="56">
        <v>0.17224936031635019</v>
      </c>
      <c r="D6" s="201">
        <v>0</v>
      </c>
      <c r="E6" s="63">
        <v>0</v>
      </c>
    </row>
    <row r="7" spans="1:5" s="53" customFormat="1" ht="18" customHeight="1" x14ac:dyDescent="0.35">
      <c r="A7" s="43" t="s">
        <v>145</v>
      </c>
      <c r="B7" s="62">
        <v>3.3213333333333299</v>
      </c>
      <c r="C7" s="56">
        <v>0.14239853244668654</v>
      </c>
      <c r="D7" s="201">
        <v>0</v>
      </c>
      <c r="E7" s="63">
        <v>0</v>
      </c>
    </row>
    <row r="8" spans="1:5" s="53" customFormat="1" ht="18" customHeight="1" x14ac:dyDescent="0.35">
      <c r="A8" s="43" t="s">
        <v>146</v>
      </c>
      <c r="B8" s="62">
        <v>3.359</v>
      </c>
      <c r="C8" s="56">
        <v>0.12945527908540688</v>
      </c>
      <c r="D8" s="201">
        <v>0</v>
      </c>
      <c r="E8" s="63">
        <v>0</v>
      </c>
    </row>
    <row r="9" spans="1:5" s="53" customFormat="1" ht="18" customHeight="1" x14ac:dyDescent="0.35">
      <c r="A9" s="43" t="s">
        <v>153</v>
      </c>
      <c r="B9" s="62">
        <v>3.03266666666666</v>
      </c>
      <c r="C9" s="56">
        <v>-4.2683594177519435E-3</v>
      </c>
      <c r="D9" s="201">
        <v>0</v>
      </c>
      <c r="E9" s="63">
        <v>0</v>
      </c>
    </row>
    <row r="10" spans="1:5" s="53" customFormat="1" ht="18" customHeight="1" x14ac:dyDescent="0.35">
      <c r="A10" s="43" t="s">
        <v>154</v>
      </c>
      <c r="B10" s="62">
        <v>3.4740000000000002</v>
      </c>
      <c r="C10" s="56">
        <v>3.4031153884316101E-2</v>
      </c>
      <c r="D10" s="201">
        <v>0</v>
      </c>
      <c r="E10" s="63">
        <v>0</v>
      </c>
    </row>
    <row r="11" spans="1:5" s="53" customFormat="1" ht="18" customHeight="1" x14ac:dyDescent="0.35">
      <c r="A11" s="43" t="s">
        <v>155</v>
      </c>
      <c r="B11" s="62">
        <v>3.3006666666666602</v>
      </c>
      <c r="C11" s="56">
        <v>-6.2224006423132749E-3</v>
      </c>
      <c r="D11" s="201">
        <v>3.6488951956212823E-3</v>
      </c>
      <c r="E11" s="63">
        <v>1.2000000000000011E-2</v>
      </c>
    </row>
    <row r="12" spans="1:5" s="53" customFormat="1" ht="18" customHeight="1" thickBot="1" x14ac:dyDescent="0.4">
      <c r="A12" s="43" t="s">
        <v>156</v>
      </c>
      <c r="B12" s="62">
        <v>3.3406666666666598</v>
      </c>
      <c r="C12" s="56">
        <v>-5.4579736032569492E-3</v>
      </c>
      <c r="D12" s="201">
        <v>3.3129647592964551E-2</v>
      </c>
      <c r="E12" s="63">
        <v>0.10712606075150966</v>
      </c>
    </row>
    <row r="13" spans="1:5" s="53" customFormat="1" ht="18" customHeight="1" thickTop="1" x14ac:dyDescent="0.35">
      <c r="A13" s="142" t="s">
        <v>216</v>
      </c>
      <c r="B13" s="183">
        <v>3.117</v>
      </c>
      <c r="C13" s="179">
        <v>2.7808309518577712E-2</v>
      </c>
      <c r="D13" s="202">
        <v>-1.9046116385935674E-2</v>
      </c>
      <c r="E13" s="203">
        <v>-6.0519404394669962E-2</v>
      </c>
    </row>
    <row r="14" spans="1:5" s="53" customFormat="1" ht="18" customHeight="1" x14ac:dyDescent="0.35">
      <c r="A14" s="43" t="s">
        <v>217</v>
      </c>
      <c r="B14" s="62">
        <v>3.4283367441396999</v>
      </c>
      <c r="C14" s="56">
        <v>-1.3144287812406508E-2</v>
      </c>
      <c r="D14" s="201">
        <v>3.0192719060369022E-3</v>
      </c>
      <c r="E14" s="63">
        <v>1.0319922164949702E-2</v>
      </c>
    </row>
    <row r="15" spans="1:5" s="53" customFormat="1" ht="18" customHeight="1" x14ac:dyDescent="0.35">
      <c r="A15" s="43" t="s">
        <v>218</v>
      </c>
      <c r="B15" s="62">
        <v>3.34196987386008</v>
      </c>
      <c r="C15" s="56">
        <v>1.2513595392876109E-2</v>
      </c>
      <c r="D15" s="201">
        <v>-1.5860481750663014E-2</v>
      </c>
      <c r="E15" s="63">
        <v>-5.3859489648290015E-2</v>
      </c>
    </row>
    <row r="16" spans="1:5" s="53" customFormat="1" ht="18" customHeight="1" x14ac:dyDescent="0.35">
      <c r="A16" s="43" t="s">
        <v>219</v>
      </c>
      <c r="B16" s="62">
        <v>3.06738376681324</v>
      </c>
      <c r="C16" s="56">
        <v>-8.1804899177834844E-2</v>
      </c>
      <c r="D16" s="201">
        <v>-4.296755353667514E-2</v>
      </c>
      <c r="E16" s="63">
        <v>-0.13771526420564983</v>
      </c>
    </row>
    <row r="17" spans="1:5" s="53" customFormat="1" ht="18" customHeight="1" x14ac:dyDescent="0.35">
      <c r="A17" s="43" t="s">
        <v>232</v>
      </c>
      <c r="B17" s="62">
        <v>2.9815480757666299</v>
      </c>
      <c r="C17" s="56">
        <v>-4.345586276335256E-2</v>
      </c>
      <c r="D17" s="201">
        <v>-7.2336422342732409E-2</v>
      </c>
      <c r="E17" s="63">
        <v>-0.23249217285051005</v>
      </c>
    </row>
    <row r="18" spans="1:5" s="53" customFormat="1" ht="18" customHeight="1" x14ac:dyDescent="0.35">
      <c r="A18" s="43" t="s">
        <v>233</v>
      </c>
      <c r="B18" s="62">
        <v>3.2832996738706401</v>
      </c>
      <c r="C18" s="56">
        <v>-4.2305374615542624E-2</v>
      </c>
      <c r="D18" s="201">
        <v>-7.7326001041577275E-2</v>
      </c>
      <c r="E18" s="63">
        <v>-0.27516157850782985</v>
      </c>
    </row>
    <row r="19" spans="1:5" s="53" customFormat="1" ht="18" customHeight="1" x14ac:dyDescent="0.35">
      <c r="A19" s="43" t="s">
        <v>234</v>
      </c>
      <c r="B19" s="62">
        <v>3.3145010811537299</v>
      </c>
      <c r="C19" s="56">
        <v>-8.2193418083158498E-3</v>
      </c>
      <c r="D19" s="201">
        <v>-5.3465783870403905E-2</v>
      </c>
      <c r="E19" s="63">
        <v>-0.18722239029859011</v>
      </c>
    </row>
    <row r="20" spans="1:5" s="53" customFormat="1" ht="18" customHeight="1" x14ac:dyDescent="0.35">
      <c r="A20" s="43" t="s">
        <v>235</v>
      </c>
      <c r="B20" s="62">
        <v>3.2382138109115499</v>
      </c>
      <c r="C20" s="56">
        <v>5.5692426212383683E-2</v>
      </c>
      <c r="D20" s="201">
        <v>-3.7558780377536571E-2</v>
      </c>
      <c r="E20" s="63">
        <v>-0.12636965131984024</v>
      </c>
    </row>
    <row r="21" spans="1:5" s="53" customFormat="1" ht="18" customHeight="1" x14ac:dyDescent="0.35">
      <c r="A21" s="43" t="s">
        <v>258</v>
      </c>
      <c r="B21" s="62">
        <v>3.1389757542712302</v>
      </c>
      <c r="C21" s="56">
        <v>5.2800650703618723E-2</v>
      </c>
      <c r="D21" s="201">
        <v>-6.0992162198709066E-2</v>
      </c>
      <c r="E21" s="63">
        <v>-0.20388852002621993</v>
      </c>
    </row>
    <row r="22" spans="1:5" s="53" customFormat="1" ht="18" customHeight="1" x14ac:dyDescent="0.35">
      <c r="A22" s="43" t="s">
        <v>259</v>
      </c>
      <c r="B22" s="62">
        <v>3.4648021778197702</v>
      </c>
      <c r="C22" s="56">
        <v>5.5280517155827935E-2</v>
      </c>
      <c r="D22" s="201">
        <v>-5.9061861284224193E-2</v>
      </c>
      <c r="E22" s="63">
        <v>-0.21748259230193989</v>
      </c>
    </row>
    <row r="23" spans="1:5" s="53" customFormat="1" ht="18" customHeight="1" x14ac:dyDescent="0.35">
      <c r="A23" s="43" t="s">
        <v>260</v>
      </c>
      <c r="B23" s="62">
        <v>3.4437890317733899</v>
      </c>
      <c r="C23" s="56">
        <v>3.9006760732344326E-2</v>
      </c>
      <c r="D23" s="201">
        <v>-5.6061064217661882E-2</v>
      </c>
      <c r="E23" s="63">
        <v>-0.20452856720262025</v>
      </c>
    </row>
    <row r="24" spans="1:5" s="53" customFormat="1" ht="18" customHeight="1" x14ac:dyDescent="0.35">
      <c r="A24" s="43" t="s">
        <v>261</v>
      </c>
      <c r="B24" s="62">
        <v>3.3338462397066002</v>
      </c>
      <c r="C24" s="56">
        <v>2.9532462764751743E-2</v>
      </c>
      <c r="D24" s="201">
        <v>-5.2431587794322665E-2</v>
      </c>
      <c r="E24" s="63">
        <v>-0.1844709569866998</v>
      </c>
    </row>
    <row r="25" spans="1:5" s="53" customFormat="1" ht="18" customHeight="1" x14ac:dyDescent="0.35">
      <c r="A25" s="43"/>
      <c r="B25" s="98"/>
      <c r="C25" s="45"/>
      <c r="D25" s="162"/>
      <c r="E25" s="163"/>
    </row>
    <row r="26" spans="1:5" ht="21.75" customHeight="1" x14ac:dyDescent="0.35">
      <c r="A26" s="25" t="s">
        <v>4</v>
      </c>
      <c r="C26" s="19"/>
      <c r="D26" s="19"/>
    </row>
    <row r="27" spans="1:5" ht="21.75" customHeight="1" x14ac:dyDescent="0.35">
      <c r="A27" s="34" t="s">
        <v>127</v>
      </c>
      <c r="B27" s="3"/>
    </row>
    <row r="28" spans="1:5" ht="21.75" customHeight="1" x14ac:dyDescent="0.35">
      <c r="A28" s="30" t="s">
        <v>211</v>
      </c>
      <c r="B28" s="3"/>
      <c r="C28" s="3"/>
    </row>
    <row r="29" spans="1:5" ht="21.75" customHeight="1" x14ac:dyDescent="0.35">
      <c r="A29" s="117"/>
      <c r="C29" s="3"/>
    </row>
    <row r="30" spans="1:5" ht="21.75" customHeight="1" x14ac:dyDescent="0.35">
      <c r="A30" s="3"/>
      <c r="B30" s="19"/>
      <c r="C30" s="19"/>
      <c r="D30" s="19"/>
    </row>
    <row r="31" spans="1:5" ht="21.75" customHeight="1" x14ac:dyDescent="0.35">
      <c r="A31" s="224" t="str">
        <f>Headings!F24</f>
        <v>Page 24</v>
      </c>
      <c r="B31" s="218"/>
      <c r="C31" s="218"/>
      <c r="D31" s="218"/>
      <c r="E31" s="222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10.7265625" style="2" customWidth="1"/>
    <col min="2" max="2" width="18.7265625" style="2" customWidth="1"/>
    <col min="3" max="3" width="13.26953125" style="2" customWidth="1"/>
    <col min="4" max="4" width="18.6328125" style="1" customWidth="1"/>
    <col min="5" max="5" width="13.26953125" style="1" customWidth="1"/>
    <col min="6" max="16384" width="10.7265625" style="1"/>
  </cols>
  <sheetData>
    <row r="1" spans="1:14" ht="23.4" x14ac:dyDescent="0.45">
      <c r="A1" s="221" t="s">
        <v>256</v>
      </c>
      <c r="B1" s="221"/>
      <c r="C1" s="221"/>
      <c r="D1" s="226"/>
      <c r="E1" s="225"/>
    </row>
    <row r="2" spans="1:14" ht="21.75" customHeight="1" x14ac:dyDescent="0.35">
      <c r="A2" s="221" t="s">
        <v>89</v>
      </c>
      <c r="B2" s="221"/>
      <c r="C2" s="221"/>
      <c r="D2" s="227"/>
      <c r="E2" s="222"/>
    </row>
    <row r="3" spans="1:14" ht="21.75" customHeight="1" x14ac:dyDescent="0.35">
      <c r="A3" s="228"/>
      <c r="B3" s="228"/>
      <c r="C3" s="228"/>
      <c r="D3" s="227"/>
    </row>
    <row r="4" spans="1:14" s="22" customFormat="1" ht="66" customHeight="1" x14ac:dyDescent="0.35">
      <c r="A4" s="21" t="s">
        <v>84</v>
      </c>
      <c r="B4" s="32" t="s">
        <v>81</v>
      </c>
      <c r="C4" s="32" t="s">
        <v>28</v>
      </c>
      <c r="D4" s="32" t="s">
        <v>82</v>
      </c>
      <c r="E4" s="33" t="s">
        <v>28</v>
      </c>
    </row>
    <row r="5" spans="1:14" s="60" customFormat="1" ht="18" customHeight="1" x14ac:dyDescent="0.35">
      <c r="A5" s="38">
        <v>2010</v>
      </c>
      <c r="B5" s="61">
        <v>2.3091057264464925</v>
      </c>
      <c r="C5" s="78" t="s">
        <v>83</v>
      </c>
      <c r="D5" s="79" t="s">
        <v>83</v>
      </c>
      <c r="E5" s="83" t="s">
        <v>83</v>
      </c>
    </row>
    <row r="6" spans="1:14" s="60" customFormat="1" ht="18" customHeight="1" x14ac:dyDescent="0.35">
      <c r="A6" s="43">
        <v>2011</v>
      </c>
      <c r="B6" s="62">
        <v>3.1120411597542237</v>
      </c>
      <c r="C6" s="56">
        <v>0.34772571221473569</v>
      </c>
      <c r="D6" s="64" t="s">
        <v>83</v>
      </c>
      <c r="E6" s="75" t="s">
        <v>83</v>
      </c>
    </row>
    <row r="7" spans="1:14" s="60" customFormat="1" ht="18" customHeight="1" x14ac:dyDescent="0.35">
      <c r="A7" s="52">
        <v>2012</v>
      </c>
      <c r="B7" s="62">
        <v>3.2200291935483878</v>
      </c>
      <c r="C7" s="56">
        <v>3.4700066050120215E-2</v>
      </c>
      <c r="D7" s="62" t="s">
        <v>83</v>
      </c>
      <c r="E7" s="75" t="s">
        <v>83</v>
      </c>
    </row>
    <row r="8" spans="1:14" s="60" customFormat="1" ht="18" customHeight="1" x14ac:dyDescent="0.35">
      <c r="A8" s="52">
        <v>2013</v>
      </c>
      <c r="B8" s="62">
        <v>3.0727322832955708</v>
      </c>
      <c r="C8" s="56">
        <v>-4.5743967336674851E-2</v>
      </c>
      <c r="D8" s="62" t="s">
        <v>83</v>
      </c>
      <c r="E8" s="75" t="s">
        <v>83</v>
      </c>
      <c r="M8" s="84"/>
      <c r="N8" s="84"/>
    </row>
    <row r="9" spans="1:14" s="60" customFormat="1" ht="18" customHeight="1" x14ac:dyDescent="0.35">
      <c r="A9" s="52">
        <v>2014</v>
      </c>
      <c r="B9" s="102">
        <v>2.8801839505785964</v>
      </c>
      <c r="C9" s="56">
        <v>-6.2663556393680375E-2</v>
      </c>
      <c r="D9" s="102">
        <v>2.8242224104958393</v>
      </c>
      <c r="E9" s="75" t="s">
        <v>83</v>
      </c>
      <c r="M9" s="84"/>
      <c r="N9" s="84"/>
    </row>
    <row r="10" spans="1:14" s="60" customFormat="1" ht="18" customHeight="1" x14ac:dyDescent="0.35">
      <c r="A10" s="52">
        <v>2015</v>
      </c>
      <c r="B10" s="102">
        <v>1.7715901884504606</v>
      </c>
      <c r="C10" s="56">
        <v>-0.38490380515641431</v>
      </c>
      <c r="D10" s="102">
        <v>2.1089905463641303</v>
      </c>
      <c r="E10" s="46">
        <v>-0.25324912849414649</v>
      </c>
      <c r="M10" s="84"/>
      <c r="N10" s="84"/>
    </row>
    <row r="11" spans="1:14" s="60" customFormat="1" ht="18" customHeight="1" x14ac:dyDescent="0.35">
      <c r="A11" s="52">
        <v>2016</v>
      </c>
      <c r="B11" s="102">
        <v>1.4279053011080214</v>
      </c>
      <c r="C11" s="56">
        <v>-0.19399796272469017</v>
      </c>
      <c r="D11" s="102">
        <v>1.8130092214897344</v>
      </c>
      <c r="E11" s="46">
        <v>-0.14034265131470758</v>
      </c>
      <c r="M11" s="84"/>
      <c r="N11" s="84"/>
    </row>
    <row r="12" spans="1:14" s="60" customFormat="1" ht="18" customHeight="1" x14ac:dyDescent="0.35">
      <c r="A12" s="52">
        <v>2017</v>
      </c>
      <c r="B12" s="102">
        <v>1.8102133466781876</v>
      </c>
      <c r="C12" s="56">
        <v>0.26774047639819254</v>
      </c>
      <c r="D12" s="102">
        <v>2.1067205148272401</v>
      </c>
      <c r="E12" s="46">
        <v>0.16200209566290313</v>
      </c>
      <c r="M12" s="84"/>
      <c r="N12" s="84"/>
    </row>
    <row r="13" spans="1:14" s="60" customFormat="1" ht="18" customHeight="1" x14ac:dyDescent="0.35">
      <c r="A13" s="52">
        <v>2018</v>
      </c>
      <c r="B13" s="62">
        <v>2.2156500000000001</v>
      </c>
      <c r="C13" s="56">
        <v>0.22397175121142743</v>
      </c>
      <c r="D13" s="62">
        <v>2.39</v>
      </c>
      <c r="E13" s="46">
        <v>0.13446467302094423</v>
      </c>
    </row>
    <row r="14" spans="1:14" s="60" customFormat="1" ht="18" customHeight="1" thickBot="1" x14ac:dyDescent="0.4">
      <c r="A14" s="66">
        <v>2019</v>
      </c>
      <c r="B14" s="67">
        <v>2.0499999999999998</v>
      </c>
      <c r="C14" s="57">
        <v>-7.4763613386590988E-2</v>
      </c>
      <c r="D14" s="67">
        <v>2.37</v>
      </c>
      <c r="E14" s="55">
        <v>-8.3682008368201055E-3</v>
      </c>
    </row>
    <row r="15" spans="1:14" s="60" customFormat="1" ht="18" customHeight="1" thickTop="1" x14ac:dyDescent="0.35">
      <c r="A15" s="52">
        <v>2020</v>
      </c>
      <c r="B15" s="62">
        <v>2.2799999999999998</v>
      </c>
      <c r="C15" s="56">
        <v>0.11219512195121961</v>
      </c>
      <c r="D15" s="62">
        <v>2.5099999999999998</v>
      </c>
      <c r="E15" s="46">
        <v>5.9071729957805852E-2</v>
      </c>
    </row>
    <row r="16" spans="1:14" s="60" customFormat="1" ht="18" customHeight="1" x14ac:dyDescent="0.35">
      <c r="A16" s="52">
        <v>2021</v>
      </c>
      <c r="B16" s="62">
        <v>2.2799999999999998</v>
      </c>
      <c r="C16" s="56">
        <v>0</v>
      </c>
      <c r="D16" s="62">
        <v>2.46</v>
      </c>
      <c r="E16" s="46">
        <v>-1.9920318725099584E-2</v>
      </c>
    </row>
    <row r="17" spans="1:7" s="60" customFormat="1" ht="18" customHeight="1" x14ac:dyDescent="0.35">
      <c r="A17" s="52">
        <v>2022</v>
      </c>
      <c r="B17" s="102">
        <v>2.31</v>
      </c>
      <c r="C17" s="56">
        <v>1.3157894736842257E-2</v>
      </c>
      <c r="D17" s="102">
        <v>2.46</v>
      </c>
      <c r="E17" s="46">
        <v>0</v>
      </c>
    </row>
    <row r="18" spans="1:7" s="60" customFormat="1" ht="18" customHeight="1" x14ac:dyDescent="0.35">
      <c r="A18" s="52">
        <v>2023</v>
      </c>
      <c r="B18" s="102">
        <v>2.36</v>
      </c>
      <c r="C18" s="56">
        <v>2.1645021645021467E-2</v>
      </c>
      <c r="D18" s="102">
        <v>2.48</v>
      </c>
      <c r="E18" s="46">
        <v>8.1300813008129413E-3</v>
      </c>
    </row>
    <row r="19" spans="1:7" s="60" customFormat="1" ht="18" customHeight="1" x14ac:dyDescent="0.35">
      <c r="A19" s="52">
        <v>2024</v>
      </c>
      <c r="B19" s="56" t="s">
        <v>83</v>
      </c>
      <c r="C19" s="56" t="s">
        <v>83</v>
      </c>
      <c r="D19" s="64" t="s">
        <v>83</v>
      </c>
      <c r="E19" s="65" t="s">
        <v>83</v>
      </c>
    </row>
    <row r="20" spans="1:7" ht="18" customHeight="1" x14ac:dyDescent="0.35">
      <c r="A20" s="52">
        <v>2025</v>
      </c>
      <c r="B20" s="56" t="s">
        <v>83</v>
      </c>
      <c r="C20" s="56" t="s">
        <v>83</v>
      </c>
      <c r="D20" s="64" t="s">
        <v>83</v>
      </c>
      <c r="E20" s="65" t="s">
        <v>83</v>
      </c>
    </row>
    <row r="21" spans="1:7" ht="18" customHeight="1" x14ac:dyDescent="0.35">
      <c r="A21" s="52">
        <v>2026</v>
      </c>
      <c r="B21" s="56" t="s">
        <v>83</v>
      </c>
      <c r="C21" s="56" t="s">
        <v>83</v>
      </c>
      <c r="D21" s="64" t="s">
        <v>83</v>
      </c>
      <c r="E21" s="65" t="s">
        <v>83</v>
      </c>
    </row>
    <row r="22" spans="1:7" ht="18" customHeight="1" x14ac:dyDescent="0.35">
      <c r="A22" s="52">
        <v>2027</v>
      </c>
      <c r="B22" s="56" t="s">
        <v>83</v>
      </c>
      <c r="C22" s="56" t="s">
        <v>83</v>
      </c>
      <c r="D22" s="64" t="s">
        <v>83</v>
      </c>
      <c r="E22" s="65" t="s">
        <v>83</v>
      </c>
    </row>
    <row r="23" spans="1:7" ht="18" customHeight="1" x14ac:dyDescent="0.35">
      <c r="A23" s="52">
        <v>2028</v>
      </c>
      <c r="B23" s="56" t="s">
        <v>83</v>
      </c>
      <c r="C23" s="56" t="s">
        <v>83</v>
      </c>
      <c r="D23" s="64" t="s">
        <v>83</v>
      </c>
      <c r="E23" s="65" t="s">
        <v>83</v>
      </c>
    </row>
    <row r="24" spans="1:7" ht="18" customHeight="1" x14ac:dyDescent="0.35">
      <c r="A24" s="52">
        <v>2029</v>
      </c>
      <c r="B24" s="56" t="s">
        <v>83</v>
      </c>
      <c r="C24" s="56" t="s">
        <v>83</v>
      </c>
      <c r="D24" s="64" t="s">
        <v>83</v>
      </c>
      <c r="E24" s="65" t="s">
        <v>83</v>
      </c>
    </row>
    <row r="25" spans="1:7" ht="21.75" customHeight="1" x14ac:dyDescent="0.35">
      <c r="A25" s="25" t="s">
        <v>4</v>
      </c>
      <c r="B25" s="1"/>
      <c r="C25" s="1"/>
    </row>
    <row r="26" spans="1:7" ht="21.75" customHeight="1" x14ac:dyDescent="0.35">
      <c r="A26" s="30" t="s">
        <v>221</v>
      </c>
      <c r="D26" s="2"/>
      <c r="E26" s="2"/>
      <c r="F26" s="2"/>
      <c r="G26" s="2"/>
    </row>
    <row r="27" spans="1:7" ht="21.75" customHeight="1" x14ac:dyDescent="0.35">
      <c r="A27" s="30" t="s">
        <v>220</v>
      </c>
      <c r="D27" s="2"/>
      <c r="E27" s="2"/>
      <c r="F27" s="2"/>
      <c r="G27" s="2"/>
    </row>
    <row r="28" spans="1:7" ht="21.75" customHeight="1" x14ac:dyDescent="0.35">
      <c r="A28" s="30" t="s">
        <v>223</v>
      </c>
      <c r="B28" s="1"/>
      <c r="C28" s="1"/>
    </row>
    <row r="29" spans="1:7" ht="21.75" customHeight="1" x14ac:dyDescent="0.35">
      <c r="A29" s="30" t="s">
        <v>222</v>
      </c>
      <c r="B29" s="1"/>
      <c r="C29" s="1"/>
    </row>
    <row r="30" spans="1:7" ht="21.75" customHeight="1" x14ac:dyDescent="0.35">
      <c r="A30" s="224" t="str">
        <f>Headings!F25</f>
        <v>Page 25</v>
      </c>
      <c r="B30" s="218"/>
      <c r="C30" s="218"/>
      <c r="D30" s="218"/>
      <c r="E30" s="222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69F-D2D0-4B0B-BEA3-9ED405A09D3E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6" customWidth="1"/>
    <col min="2" max="2" width="20.7265625" style="176" customWidth="1"/>
    <col min="3" max="3" width="10.7265625" style="176" customWidth="1"/>
    <col min="4" max="5" width="17.7265625" style="177" customWidth="1"/>
    <col min="6" max="16384" width="10.7265625" style="177"/>
  </cols>
  <sheetData>
    <row r="1" spans="1:8" ht="23.4" x14ac:dyDescent="0.35">
      <c r="A1" s="221" t="str">
        <f>Headings!E26</f>
        <v>March 2020 Recorded Documents Forecast</v>
      </c>
      <c r="B1" s="222"/>
      <c r="C1" s="222"/>
      <c r="D1" s="222"/>
      <c r="E1" s="222"/>
    </row>
    <row r="2" spans="1:8" ht="21.75" customHeight="1" x14ac:dyDescent="0.35">
      <c r="A2" s="221" t="s">
        <v>89</v>
      </c>
      <c r="B2" s="222"/>
      <c r="C2" s="222"/>
      <c r="D2" s="222"/>
      <c r="E2" s="222"/>
    </row>
    <row r="4" spans="1:8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Headings!F51</f>
        <v># Change from August 2019 Forecast</v>
      </c>
    </row>
    <row r="5" spans="1:8" s="53" customFormat="1" ht="18" customHeight="1" x14ac:dyDescent="0.35">
      <c r="A5" s="38">
        <v>2010</v>
      </c>
      <c r="B5" s="178">
        <v>516731.99999999802</v>
      </c>
      <c r="C5" s="78" t="s">
        <v>83</v>
      </c>
      <c r="D5" s="41">
        <v>0</v>
      </c>
      <c r="E5" s="206">
        <v>0</v>
      </c>
      <c r="G5" s="128"/>
    </row>
    <row r="6" spans="1:8" s="53" customFormat="1" ht="18" customHeight="1" x14ac:dyDescent="0.35">
      <c r="A6" s="43">
        <v>2011</v>
      </c>
      <c r="B6" s="180">
        <v>479542.99999999802</v>
      </c>
      <c r="C6" s="56">
        <v>-7.1969609004281065E-2</v>
      </c>
      <c r="D6" s="56">
        <v>0</v>
      </c>
      <c r="E6" s="207">
        <v>0</v>
      </c>
      <c r="G6" s="128"/>
    </row>
    <row r="7" spans="1:8" s="53" customFormat="1" ht="18" customHeight="1" x14ac:dyDescent="0.35">
      <c r="A7" s="43">
        <v>2012</v>
      </c>
      <c r="B7" s="180">
        <v>572642.99999999907</v>
      </c>
      <c r="C7" s="56">
        <v>0.19414317381340451</v>
      </c>
      <c r="D7" s="56">
        <v>0</v>
      </c>
      <c r="E7" s="207">
        <v>0</v>
      </c>
      <c r="G7" s="128"/>
    </row>
    <row r="8" spans="1:8" s="53" customFormat="1" ht="18" customHeight="1" x14ac:dyDescent="0.35">
      <c r="A8" s="43">
        <v>2013</v>
      </c>
      <c r="B8" s="180">
        <v>589799</v>
      </c>
      <c r="C8" s="56">
        <v>2.9959328936180141E-2</v>
      </c>
      <c r="D8" s="56">
        <v>0</v>
      </c>
      <c r="E8" s="207">
        <v>0</v>
      </c>
      <c r="G8" s="128"/>
    </row>
    <row r="9" spans="1:8" s="53" customFormat="1" ht="18" customHeight="1" x14ac:dyDescent="0.35">
      <c r="A9" s="43">
        <v>2014</v>
      </c>
      <c r="B9" s="180">
        <v>436692.99999999889</v>
      </c>
      <c r="C9" s="56">
        <v>-0.2595901315532938</v>
      </c>
      <c r="D9" s="56">
        <v>0</v>
      </c>
      <c r="E9" s="207">
        <v>0</v>
      </c>
      <c r="G9" s="128"/>
    </row>
    <row r="10" spans="1:8" s="53" customFormat="1" ht="18" customHeight="1" x14ac:dyDescent="0.35">
      <c r="A10" s="43">
        <v>2015</v>
      </c>
      <c r="B10" s="180">
        <v>513348.99999999802</v>
      </c>
      <c r="C10" s="56">
        <v>0.17553750575346827</v>
      </c>
      <c r="D10" s="56">
        <v>0</v>
      </c>
      <c r="E10" s="207">
        <v>0</v>
      </c>
      <c r="G10" s="128"/>
    </row>
    <row r="11" spans="1:8" s="53" customFormat="1" ht="18" customHeight="1" x14ac:dyDescent="0.35">
      <c r="A11" s="43">
        <v>2016</v>
      </c>
      <c r="B11" s="180">
        <v>532499.99999999802</v>
      </c>
      <c r="C11" s="56">
        <v>3.7306004297271489E-2</v>
      </c>
      <c r="D11" s="56">
        <v>0</v>
      </c>
      <c r="E11" s="207">
        <v>0</v>
      </c>
      <c r="G11" s="128"/>
    </row>
    <row r="12" spans="1:8" s="53" customFormat="1" ht="18" customHeight="1" x14ac:dyDescent="0.35">
      <c r="A12" s="43">
        <v>2017</v>
      </c>
      <c r="B12" s="180">
        <v>491768.99999999901</v>
      </c>
      <c r="C12" s="56">
        <v>-7.6490140845068888E-2</v>
      </c>
      <c r="D12" s="56">
        <v>0</v>
      </c>
      <c r="E12" s="207">
        <v>0</v>
      </c>
      <c r="G12" s="128"/>
    </row>
    <row r="13" spans="1:8" s="53" customFormat="1" ht="18" customHeight="1" x14ac:dyDescent="0.35">
      <c r="A13" s="43">
        <v>2018</v>
      </c>
      <c r="B13" s="180">
        <v>421397.99999999697</v>
      </c>
      <c r="C13" s="56">
        <v>-0.14309767390787576</v>
      </c>
      <c r="D13" s="56">
        <v>0</v>
      </c>
      <c r="E13" s="207">
        <v>0</v>
      </c>
      <c r="H13" s="128"/>
    </row>
    <row r="14" spans="1:8" s="53" customFormat="1" ht="18" customHeight="1" thickBot="1" x14ac:dyDescent="0.4">
      <c r="A14" s="43">
        <v>2019</v>
      </c>
      <c r="B14" s="180">
        <v>440934</v>
      </c>
      <c r="C14" s="56">
        <v>4.6359973231963947E-2</v>
      </c>
      <c r="D14" s="56">
        <v>0.10588028233216384</v>
      </c>
      <c r="E14" s="207">
        <v>42216.338563696016</v>
      </c>
      <c r="H14" s="128"/>
    </row>
    <row r="15" spans="1:8" s="53" customFormat="1" ht="18" customHeight="1" thickTop="1" x14ac:dyDescent="0.35">
      <c r="A15" s="142">
        <v>2020</v>
      </c>
      <c r="B15" s="181">
        <v>466307.43271308602</v>
      </c>
      <c r="C15" s="179">
        <v>5.7544740739171818E-2</v>
      </c>
      <c r="D15" s="179">
        <v>0.13470202518310925</v>
      </c>
      <c r="E15" s="208">
        <v>55355.991397171398</v>
      </c>
      <c r="H15" s="128"/>
    </row>
    <row r="16" spans="1:8" s="53" customFormat="1" ht="18" customHeight="1" x14ac:dyDescent="0.35">
      <c r="A16" s="43">
        <v>2021</v>
      </c>
      <c r="B16" s="180">
        <v>476303.50070063595</v>
      </c>
      <c r="C16" s="56">
        <v>2.1436647340983717E-2</v>
      </c>
      <c r="D16" s="56">
        <v>0.13064514710045616</v>
      </c>
      <c r="E16" s="207">
        <v>55036.490514355944</v>
      </c>
      <c r="H16" s="128"/>
    </row>
    <row r="17" spans="1:8" s="53" customFormat="1" ht="18" customHeight="1" x14ac:dyDescent="0.35">
      <c r="A17" s="43">
        <v>2022</v>
      </c>
      <c r="B17" s="180">
        <v>485084.47624221398</v>
      </c>
      <c r="C17" s="56">
        <v>1.843567290322512E-2</v>
      </c>
      <c r="D17" s="56">
        <v>9.4855244299602015E-2</v>
      </c>
      <c r="E17" s="207">
        <v>42026.383615063969</v>
      </c>
      <c r="H17" s="128"/>
    </row>
    <row r="18" spans="1:8" s="53" customFormat="1" ht="18" customHeight="1" x14ac:dyDescent="0.35">
      <c r="A18" s="43">
        <v>2023</v>
      </c>
      <c r="B18" s="180">
        <v>487449.30661636102</v>
      </c>
      <c r="C18" s="56">
        <v>4.8750897832612328E-3</v>
      </c>
      <c r="D18" s="56">
        <v>7.8563071875417778E-2</v>
      </c>
      <c r="E18" s="207">
        <v>35506.050512869027</v>
      </c>
      <c r="H18" s="128"/>
    </row>
    <row r="19" spans="1:8" s="53" customFormat="1" ht="18" customHeight="1" x14ac:dyDescent="0.35">
      <c r="A19" s="43">
        <v>2024</v>
      </c>
      <c r="B19" s="180">
        <v>491625.12633517705</v>
      </c>
      <c r="C19" s="56">
        <v>8.5666748565149664E-3</v>
      </c>
      <c r="D19" s="56">
        <v>7.6330300138319318E-2</v>
      </c>
      <c r="E19" s="207">
        <v>34864.663239417074</v>
      </c>
      <c r="H19" s="128"/>
    </row>
    <row r="20" spans="1:8" s="53" customFormat="1" ht="18" customHeight="1" x14ac:dyDescent="0.35">
      <c r="A20" s="43">
        <v>2025</v>
      </c>
      <c r="B20" s="180">
        <v>496956.43943278596</v>
      </c>
      <c r="C20" s="56">
        <v>1.0844264892136968E-2</v>
      </c>
      <c r="D20" s="56">
        <v>7.4811789463459455E-2</v>
      </c>
      <c r="E20" s="207">
        <v>34590.428653480951</v>
      </c>
      <c r="H20" s="128"/>
    </row>
    <row r="21" spans="1:8" s="53" customFormat="1" ht="18" customHeight="1" x14ac:dyDescent="0.35">
      <c r="A21" s="43">
        <v>2026</v>
      </c>
      <c r="B21" s="180">
        <v>499780.54714364803</v>
      </c>
      <c r="C21" s="56">
        <v>5.6828073584989092E-3</v>
      </c>
      <c r="D21" s="56">
        <v>7.5582964388886786E-2</v>
      </c>
      <c r="E21" s="207">
        <v>35120.391962027061</v>
      </c>
      <c r="H21" s="128"/>
    </row>
    <row r="22" spans="1:8" s="53" customFormat="1" ht="18" customHeight="1" x14ac:dyDescent="0.35">
      <c r="A22" s="43">
        <v>2027</v>
      </c>
      <c r="B22" s="180">
        <v>501143.46160440799</v>
      </c>
      <c r="C22" s="56">
        <v>2.7270258287348526E-3</v>
      </c>
      <c r="D22" s="56">
        <v>8.2971140369396457E-2</v>
      </c>
      <c r="E22" s="207">
        <v>38394.785371475038</v>
      </c>
      <c r="H22" s="128"/>
    </row>
    <row r="23" spans="1:8" s="53" customFormat="1" ht="18" customHeight="1" x14ac:dyDescent="0.35">
      <c r="A23" s="43">
        <v>2028</v>
      </c>
      <c r="B23" s="180">
        <v>503530.41044830298</v>
      </c>
      <c r="C23" s="56">
        <v>4.7630050609723806E-3</v>
      </c>
      <c r="D23" s="56">
        <v>7.9051881538407809E-2</v>
      </c>
      <c r="E23" s="207">
        <v>36888.890181067982</v>
      </c>
      <c r="G23" s="177"/>
      <c r="H23" s="128"/>
    </row>
    <row r="24" spans="1:8" s="53" customFormat="1" ht="18" customHeight="1" x14ac:dyDescent="0.35">
      <c r="A24" s="43">
        <v>2029</v>
      </c>
      <c r="B24" s="180">
        <v>506325.29365099495</v>
      </c>
      <c r="C24" s="56">
        <v>5.5505747909121439E-3</v>
      </c>
      <c r="D24" s="87" t="s">
        <v>214</v>
      </c>
      <c r="E24" s="209" t="s">
        <v>214</v>
      </c>
      <c r="G24" s="177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26" t="s">
        <v>59</v>
      </c>
      <c r="B26" s="30"/>
      <c r="C26" s="30"/>
      <c r="G26" s="128"/>
    </row>
    <row r="27" spans="1:8" ht="21.75" customHeight="1" x14ac:dyDescent="0.35">
      <c r="A27" s="119"/>
      <c r="B27" s="3"/>
      <c r="C27" s="3"/>
      <c r="G27" s="128"/>
    </row>
    <row r="28" spans="1:8" ht="21.75" customHeight="1" x14ac:dyDescent="0.35">
      <c r="A28" s="121"/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7" t="str">
        <f>Headings!F26</f>
        <v>Page 26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07" customWidth="1"/>
    <col min="2" max="2" width="20.7265625" style="107" customWidth="1"/>
    <col min="3" max="3" width="10.7265625" style="107" customWidth="1"/>
    <col min="4" max="5" width="17.7265625" style="108" customWidth="1"/>
    <col min="6" max="16384" width="10.7265625" style="108"/>
  </cols>
  <sheetData>
    <row r="1" spans="1:8" ht="23.4" x14ac:dyDescent="0.35">
      <c r="A1" s="221" t="str">
        <f>Headings!E27</f>
        <v>March 2020 Gambling Tax Forecast</v>
      </c>
      <c r="B1" s="222"/>
      <c r="C1" s="222"/>
      <c r="D1" s="222"/>
      <c r="E1" s="222"/>
    </row>
    <row r="2" spans="1:8" ht="21.75" customHeight="1" x14ac:dyDescent="0.35">
      <c r="A2" s="221" t="s">
        <v>89</v>
      </c>
      <c r="B2" s="222"/>
      <c r="C2" s="222"/>
      <c r="D2" s="222"/>
      <c r="E2" s="222"/>
    </row>
    <row r="4" spans="1:8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8" s="53" customFormat="1" ht="18" customHeight="1" x14ac:dyDescent="0.35">
      <c r="A5" s="38">
        <v>2010</v>
      </c>
      <c r="B5" s="39">
        <v>3123193.0600000005</v>
      </c>
      <c r="C5" s="74" t="s">
        <v>83</v>
      </c>
      <c r="D5" s="51">
        <v>0</v>
      </c>
      <c r="E5" s="42">
        <v>0</v>
      </c>
      <c r="G5" s="128"/>
    </row>
    <row r="6" spans="1:8" s="53" customFormat="1" ht="18" customHeight="1" x14ac:dyDescent="0.35">
      <c r="A6" s="43">
        <v>2011</v>
      </c>
      <c r="B6" s="44">
        <v>2405747.1</v>
      </c>
      <c r="C6" s="45">
        <v>-0.22971553349955265</v>
      </c>
      <c r="D6" s="46">
        <v>0</v>
      </c>
      <c r="E6" s="47">
        <v>0</v>
      </c>
      <c r="G6" s="128"/>
    </row>
    <row r="7" spans="1:8" s="53" customFormat="1" ht="18" customHeight="1" x14ac:dyDescent="0.35">
      <c r="A7" s="43">
        <v>2012</v>
      </c>
      <c r="B7" s="44">
        <v>1826238.15</v>
      </c>
      <c r="C7" s="45">
        <v>-0.24088523269964668</v>
      </c>
      <c r="D7" s="46">
        <v>0</v>
      </c>
      <c r="E7" s="47">
        <v>0</v>
      </c>
      <c r="G7" s="128"/>
    </row>
    <row r="8" spans="1:8" s="53" customFormat="1" ht="18" customHeight="1" x14ac:dyDescent="0.35">
      <c r="A8" s="43">
        <v>2013</v>
      </c>
      <c r="B8" s="44">
        <v>2102641.6899999995</v>
      </c>
      <c r="C8" s="46">
        <v>0.15135131198524121</v>
      </c>
      <c r="D8" s="46">
        <v>0</v>
      </c>
      <c r="E8" s="47">
        <v>0</v>
      </c>
      <c r="G8" s="128"/>
    </row>
    <row r="9" spans="1:8" s="53" customFormat="1" ht="18" customHeight="1" x14ac:dyDescent="0.35">
      <c r="A9" s="43">
        <v>2014</v>
      </c>
      <c r="B9" s="44">
        <v>2521819.6599999997</v>
      </c>
      <c r="C9" s="45">
        <v>0.19935777550382361</v>
      </c>
      <c r="D9" s="46">
        <v>0</v>
      </c>
      <c r="E9" s="47">
        <v>0</v>
      </c>
      <c r="G9" s="128"/>
    </row>
    <row r="10" spans="1:8" s="53" customFormat="1" ht="18" customHeight="1" x14ac:dyDescent="0.35">
      <c r="A10" s="43">
        <v>2015</v>
      </c>
      <c r="B10" s="44">
        <v>2437669.41</v>
      </c>
      <c r="C10" s="45">
        <v>-3.3368861118324156E-2</v>
      </c>
      <c r="D10" s="46">
        <v>0</v>
      </c>
      <c r="E10" s="47">
        <v>0</v>
      </c>
      <c r="G10" s="128"/>
    </row>
    <row r="11" spans="1:8" s="53" customFormat="1" ht="18" customHeight="1" x14ac:dyDescent="0.35">
      <c r="A11" s="43">
        <v>2016</v>
      </c>
      <c r="B11" s="44">
        <v>2609974.0699999998</v>
      </c>
      <c r="C11" s="45">
        <v>7.0684178622892002E-2</v>
      </c>
      <c r="D11" s="46">
        <v>0</v>
      </c>
      <c r="E11" s="47">
        <v>0</v>
      </c>
      <c r="G11" s="128"/>
    </row>
    <row r="12" spans="1:8" s="53" customFormat="1" ht="18" customHeight="1" x14ac:dyDescent="0.35">
      <c r="A12" s="43">
        <v>2017</v>
      </c>
      <c r="B12" s="44">
        <v>2731608.1999999997</v>
      </c>
      <c r="C12" s="45">
        <v>4.6603577942825991E-2</v>
      </c>
      <c r="D12" s="46">
        <v>0</v>
      </c>
      <c r="E12" s="47">
        <v>0</v>
      </c>
      <c r="G12" s="128"/>
    </row>
    <row r="13" spans="1:8" s="53" customFormat="1" ht="18" customHeight="1" x14ac:dyDescent="0.35">
      <c r="A13" s="43">
        <v>2018</v>
      </c>
      <c r="B13" s="44">
        <v>2313241.1899999995</v>
      </c>
      <c r="C13" s="45">
        <v>-0.15315776618330557</v>
      </c>
      <c r="D13" s="46">
        <v>0</v>
      </c>
      <c r="E13" s="47">
        <v>0</v>
      </c>
      <c r="H13" s="128"/>
    </row>
    <row r="14" spans="1:8" s="53" customFormat="1" ht="18" customHeight="1" thickBot="1" x14ac:dyDescent="0.4">
      <c r="A14" s="48">
        <v>2019</v>
      </c>
      <c r="B14" s="49">
        <v>2486780.3599999994</v>
      </c>
      <c r="C14" s="50">
        <v>7.5019920426023567E-2</v>
      </c>
      <c r="D14" s="55">
        <v>-2.7755310680381395E-2</v>
      </c>
      <c r="E14" s="77">
        <v>-70991.759835656267</v>
      </c>
      <c r="H14" s="128"/>
    </row>
    <row r="15" spans="1:8" s="53" customFormat="1" ht="18" customHeight="1" thickTop="1" x14ac:dyDescent="0.35">
      <c r="A15" s="43">
        <v>2020</v>
      </c>
      <c r="B15" s="44">
        <v>2366516</v>
      </c>
      <c r="C15" s="45">
        <v>-4.8361472502541192E-2</v>
      </c>
      <c r="D15" s="46">
        <v>-0.10460944137446093</v>
      </c>
      <c r="E15" s="47">
        <v>-276482.6079289224</v>
      </c>
      <c r="H15" s="128"/>
    </row>
    <row r="16" spans="1:8" s="53" customFormat="1" ht="18" customHeight="1" x14ac:dyDescent="0.35">
      <c r="A16" s="43">
        <v>2021</v>
      </c>
      <c r="B16" s="44">
        <v>2517167.3385461909</v>
      </c>
      <c r="C16" s="45">
        <v>6.3659547852704446E-2</v>
      </c>
      <c r="D16" s="46">
        <v>-2.0746373292512943E-2</v>
      </c>
      <c r="E16" s="47">
        <v>-53328.465497529134</v>
      </c>
      <c r="H16" s="128"/>
    </row>
    <row r="17" spans="1:8" s="53" customFormat="1" ht="18" customHeight="1" x14ac:dyDescent="0.35">
      <c r="A17" s="43">
        <v>2022</v>
      </c>
      <c r="B17" s="44">
        <v>2506558.4969407748</v>
      </c>
      <c r="C17" s="45">
        <v>-4.2145952885052074E-3</v>
      </c>
      <c r="D17" s="46">
        <v>-3.0660142460247619E-2</v>
      </c>
      <c r="E17" s="47">
        <v>-79282.245544098783</v>
      </c>
      <c r="H17" s="128"/>
    </row>
    <row r="18" spans="1:8" s="53" customFormat="1" ht="18" customHeight="1" x14ac:dyDescent="0.35">
      <c r="A18" s="43">
        <v>2023</v>
      </c>
      <c r="B18" s="44">
        <v>2485725.784419253</v>
      </c>
      <c r="C18" s="45">
        <v>-8.3112812036694184E-3</v>
      </c>
      <c r="D18" s="46">
        <v>0.14538515898849957</v>
      </c>
      <c r="E18" s="47">
        <v>315516.2571590771</v>
      </c>
      <c r="H18" s="128"/>
    </row>
    <row r="19" spans="1:8" s="53" customFormat="1" ht="18" customHeight="1" x14ac:dyDescent="0.35">
      <c r="A19" s="43">
        <v>2024</v>
      </c>
      <c r="B19" s="44">
        <v>2102511.5652042227</v>
      </c>
      <c r="C19" s="45">
        <v>-0.15416592675549756</v>
      </c>
      <c r="D19" s="46">
        <v>-3.7093305908873941E-2</v>
      </c>
      <c r="E19" s="47">
        <v>-80993.418306929991</v>
      </c>
      <c r="H19" s="128"/>
    </row>
    <row r="20" spans="1:8" s="53" customFormat="1" ht="18" customHeight="1" x14ac:dyDescent="0.35">
      <c r="A20" s="43">
        <v>2025</v>
      </c>
      <c r="B20" s="44">
        <v>202143.60575979587</v>
      </c>
      <c r="C20" s="45">
        <v>-0.90385612659392855</v>
      </c>
      <c r="D20" s="46">
        <v>2.0845855552258818E-2</v>
      </c>
      <c r="E20" s="47">
        <v>4127.8087025213463</v>
      </c>
      <c r="H20" s="128"/>
    </row>
    <row r="21" spans="1:8" s="53" customFormat="1" ht="18" customHeight="1" x14ac:dyDescent="0.35">
      <c r="A21" s="43">
        <v>2026</v>
      </c>
      <c r="B21" s="44">
        <v>146062.98047168375</v>
      </c>
      <c r="C21" s="45">
        <v>-0.2774296277011693</v>
      </c>
      <c r="D21" s="46">
        <v>-0.2686360156798584</v>
      </c>
      <c r="E21" s="47">
        <v>-53650.135846807651</v>
      </c>
      <c r="H21" s="128"/>
    </row>
    <row r="22" spans="1:8" s="53" customFormat="1" ht="18" customHeight="1" x14ac:dyDescent="0.35">
      <c r="A22" s="43">
        <v>2027</v>
      </c>
      <c r="B22" s="44">
        <v>125558.22253687601</v>
      </c>
      <c r="C22" s="45">
        <v>-0.14038299005395727</v>
      </c>
      <c r="D22" s="46">
        <v>-0.3762800536276657</v>
      </c>
      <c r="E22" s="47">
        <v>-75747.224350216304</v>
      </c>
      <c r="H22" s="128"/>
    </row>
    <row r="23" spans="1:8" s="53" customFormat="1" ht="18" customHeight="1" x14ac:dyDescent="0.35">
      <c r="A23" s="43">
        <v>2028</v>
      </c>
      <c r="B23" s="44">
        <v>118103.95198236717</v>
      </c>
      <c r="C23" s="45">
        <v>-5.9369035367791589E-2</v>
      </c>
      <c r="D23" s="46">
        <v>-0.38431960699593337</v>
      </c>
      <c r="E23" s="47">
        <v>-73722.770655504923</v>
      </c>
      <c r="G23" s="108"/>
      <c r="H23" s="128"/>
    </row>
    <row r="24" spans="1:8" s="53" customFormat="1" ht="18" customHeight="1" x14ac:dyDescent="0.35">
      <c r="A24" s="43">
        <v>2029</v>
      </c>
      <c r="B24" s="44">
        <v>118284.66473426401</v>
      </c>
      <c r="C24" s="45">
        <v>1.5301160449212592E-3</v>
      </c>
      <c r="D24" s="75" t="s">
        <v>214</v>
      </c>
      <c r="E24" s="76" t="s">
        <v>214</v>
      </c>
      <c r="G24" s="173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26" t="s">
        <v>122</v>
      </c>
      <c r="B26" s="30"/>
      <c r="C26" s="30"/>
      <c r="G26" s="128"/>
    </row>
    <row r="27" spans="1:8" ht="21.75" customHeight="1" x14ac:dyDescent="0.35">
      <c r="A27" s="119" t="s">
        <v>231</v>
      </c>
      <c r="B27" s="3"/>
      <c r="C27" s="3"/>
      <c r="G27" s="128"/>
    </row>
    <row r="28" spans="1:8" ht="21.75" customHeight="1" x14ac:dyDescent="0.35">
      <c r="A28" s="121"/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7" t="str">
        <f>Headings!F27</f>
        <v>Page 27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73C1-BE12-484D-8042-67CC3762D0A5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6" customWidth="1"/>
    <col min="2" max="2" width="20.7265625" style="176" customWidth="1"/>
    <col min="3" max="3" width="10.7265625" style="176" customWidth="1"/>
    <col min="4" max="5" width="17.7265625" style="177" customWidth="1"/>
    <col min="6" max="16384" width="10.7265625" style="177"/>
  </cols>
  <sheetData>
    <row r="1" spans="1:8" ht="23.4" x14ac:dyDescent="0.35">
      <c r="A1" s="221" t="str">
        <f>Headings!E28</f>
        <v>March 2020 E-911 Tax Forecast</v>
      </c>
      <c r="B1" s="222"/>
      <c r="C1" s="222"/>
      <c r="D1" s="222"/>
      <c r="E1" s="222"/>
    </row>
    <row r="2" spans="1:8" ht="21.75" customHeight="1" x14ac:dyDescent="0.35">
      <c r="A2" s="221" t="s">
        <v>89</v>
      </c>
      <c r="B2" s="222"/>
      <c r="C2" s="222"/>
      <c r="D2" s="222"/>
      <c r="E2" s="222"/>
    </row>
    <row r="4" spans="1:8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8" s="53" customFormat="1" ht="18" customHeight="1" x14ac:dyDescent="0.35">
      <c r="A5" s="38">
        <v>2010</v>
      </c>
      <c r="B5" s="39">
        <v>0</v>
      </c>
      <c r="C5" s="78" t="s">
        <v>83</v>
      </c>
      <c r="D5" s="78" t="s">
        <v>83</v>
      </c>
      <c r="E5" s="42">
        <v>0</v>
      </c>
      <c r="G5" s="128"/>
    </row>
    <row r="6" spans="1:8" s="53" customFormat="1" ht="18" customHeight="1" x14ac:dyDescent="0.35">
      <c r="A6" s="43">
        <v>2011</v>
      </c>
      <c r="B6" s="44">
        <v>0</v>
      </c>
      <c r="C6" s="87" t="s">
        <v>83</v>
      </c>
      <c r="D6" s="87" t="s">
        <v>83</v>
      </c>
      <c r="E6" s="47">
        <v>0</v>
      </c>
      <c r="G6" s="128"/>
    </row>
    <row r="7" spans="1:8" s="53" customFormat="1" ht="18" customHeight="1" x14ac:dyDescent="0.35">
      <c r="A7" s="43">
        <v>2012</v>
      </c>
      <c r="B7" s="44">
        <v>23736718.556170613</v>
      </c>
      <c r="C7" s="87" t="s">
        <v>83</v>
      </c>
      <c r="D7" s="56">
        <v>0</v>
      </c>
      <c r="E7" s="47">
        <v>0</v>
      </c>
      <c r="G7" s="128"/>
    </row>
    <row r="8" spans="1:8" s="53" customFormat="1" ht="18" customHeight="1" x14ac:dyDescent="0.35">
      <c r="A8" s="43">
        <v>2013</v>
      </c>
      <c r="B8" s="44">
        <v>23317377.920000002</v>
      </c>
      <c r="C8" s="56">
        <v>-1.766632717906147E-2</v>
      </c>
      <c r="D8" s="56">
        <v>0</v>
      </c>
      <c r="E8" s="47">
        <v>0</v>
      </c>
      <c r="G8" s="128"/>
    </row>
    <row r="9" spans="1:8" s="53" customFormat="1" ht="18" customHeight="1" x14ac:dyDescent="0.35">
      <c r="A9" s="43">
        <v>2014</v>
      </c>
      <c r="B9" s="44">
        <v>24453879</v>
      </c>
      <c r="C9" s="56">
        <v>4.8740518076227923E-2</v>
      </c>
      <c r="D9" s="56">
        <v>0</v>
      </c>
      <c r="E9" s="47">
        <v>0</v>
      </c>
      <c r="G9" s="128"/>
    </row>
    <row r="10" spans="1:8" s="53" customFormat="1" ht="18" customHeight="1" x14ac:dyDescent="0.35">
      <c r="A10" s="43">
        <v>2015</v>
      </c>
      <c r="B10" s="44">
        <v>23082630</v>
      </c>
      <c r="C10" s="56">
        <v>-5.607490737972487E-2</v>
      </c>
      <c r="D10" s="56">
        <v>0</v>
      </c>
      <c r="E10" s="47">
        <v>0</v>
      </c>
      <c r="G10" s="128"/>
    </row>
    <row r="11" spans="1:8" s="53" customFormat="1" ht="18" customHeight="1" x14ac:dyDescent="0.35">
      <c r="A11" s="43">
        <v>2016</v>
      </c>
      <c r="B11" s="44">
        <v>23228850</v>
      </c>
      <c r="C11" s="56">
        <v>6.3346334451490627E-3</v>
      </c>
      <c r="D11" s="56">
        <v>0</v>
      </c>
      <c r="E11" s="47">
        <v>0</v>
      </c>
      <c r="G11" s="128"/>
    </row>
    <row r="12" spans="1:8" s="53" customFormat="1" ht="18" customHeight="1" x14ac:dyDescent="0.35">
      <c r="A12" s="43">
        <v>2017</v>
      </c>
      <c r="B12" s="44">
        <v>24263242</v>
      </c>
      <c r="C12" s="56">
        <v>4.4530486873004982E-2</v>
      </c>
      <c r="D12" s="56">
        <v>0</v>
      </c>
      <c r="E12" s="47">
        <v>0</v>
      </c>
      <c r="G12" s="128"/>
    </row>
    <row r="13" spans="1:8" s="53" customFormat="1" ht="18" customHeight="1" x14ac:dyDescent="0.35">
      <c r="A13" s="43">
        <v>2018</v>
      </c>
      <c r="B13" s="44">
        <v>24268746.920000002</v>
      </c>
      <c r="C13" s="56">
        <v>2.2688311809293538E-4</v>
      </c>
      <c r="D13" s="56">
        <v>0</v>
      </c>
      <c r="E13" s="47">
        <v>0</v>
      </c>
      <c r="H13" s="128"/>
    </row>
    <row r="14" spans="1:8" s="53" customFormat="1" ht="18" customHeight="1" thickBot="1" x14ac:dyDescent="0.4">
      <c r="A14" s="43">
        <v>2019</v>
      </c>
      <c r="B14" s="44">
        <v>24438615</v>
      </c>
      <c r="C14" s="56">
        <v>6.999458215125598E-3</v>
      </c>
      <c r="D14" s="56">
        <v>1.3238473705572851E-2</v>
      </c>
      <c r="E14" s="47">
        <v>319302.87930630893</v>
      </c>
      <c r="H14" s="128"/>
    </row>
    <row r="15" spans="1:8" s="53" customFormat="1" ht="18" customHeight="1" thickTop="1" x14ac:dyDescent="0.35">
      <c r="A15" s="142">
        <v>2020</v>
      </c>
      <c r="B15" s="140">
        <v>24423350.421090871</v>
      </c>
      <c r="C15" s="179">
        <v>-6.246090013336536E-4</v>
      </c>
      <c r="D15" s="179">
        <v>1.2106407529833385E-2</v>
      </c>
      <c r="E15" s="141">
        <v>292142.2404224202</v>
      </c>
      <c r="H15" s="128"/>
    </row>
    <row r="16" spans="1:8" s="53" customFormat="1" ht="18" customHeight="1" x14ac:dyDescent="0.35">
      <c r="A16" s="43">
        <v>2021</v>
      </c>
      <c r="B16" s="44">
        <v>24645789.17239175</v>
      </c>
      <c r="C16" s="56">
        <v>9.1076264093885584E-3</v>
      </c>
      <c r="D16" s="56">
        <v>1.8263940566838777E-2</v>
      </c>
      <c r="E16" s="47">
        <v>442055.5523323603</v>
      </c>
      <c r="H16" s="128"/>
    </row>
    <row r="17" spans="1:8" s="53" customFormat="1" ht="18" customHeight="1" x14ac:dyDescent="0.35">
      <c r="A17" s="43">
        <v>2022</v>
      </c>
      <c r="B17" s="44">
        <v>24892393.552733991</v>
      </c>
      <c r="C17" s="56">
        <v>1.0005943758477409E-2</v>
      </c>
      <c r="D17" s="56">
        <v>2.8344658004584966E-2</v>
      </c>
      <c r="E17" s="47">
        <v>686118.58551088348</v>
      </c>
      <c r="H17" s="128"/>
    </row>
    <row r="18" spans="1:8" s="53" customFormat="1" ht="18" customHeight="1" x14ac:dyDescent="0.35">
      <c r="A18" s="43">
        <v>2023</v>
      </c>
      <c r="B18" s="44">
        <v>25000722.772340912</v>
      </c>
      <c r="C18" s="56">
        <v>4.3519004862841992E-3</v>
      </c>
      <c r="D18" s="56">
        <v>3.0510954728481421E-2</v>
      </c>
      <c r="E18" s="47">
        <v>740211.36523210257</v>
      </c>
      <c r="H18" s="128"/>
    </row>
    <row r="19" spans="1:8" s="53" customFormat="1" ht="18" customHeight="1" x14ac:dyDescent="0.35">
      <c r="A19" s="43">
        <v>2024</v>
      </c>
      <c r="B19" s="44">
        <v>25058845.213577431</v>
      </c>
      <c r="C19" s="56">
        <v>2.3248304365353079E-3</v>
      </c>
      <c r="D19" s="56">
        <v>3.173591695164113E-2</v>
      </c>
      <c r="E19" s="47">
        <v>770803.28166902065</v>
      </c>
      <c r="H19" s="128"/>
    </row>
    <row r="20" spans="1:8" s="53" customFormat="1" ht="18" customHeight="1" x14ac:dyDescent="0.35">
      <c r="A20" s="43">
        <v>2025</v>
      </c>
      <c r="B20" s="44">
        <v>25064928.575077992</v>
      </c>
      <c r="C20" s="56">
        <v>2.4276304229964296E-4</v>
      </c>
      <c r="D20" s="56">
        <v>3.3580696968328327E-2</v>
      </c>
      <c r="E20" s="47">
        <v>814351.28721088916</v>
      </c>
      <c r="H20" s="128"/>
    </row>
    <row r="21" spans="1:8" s="53" customFormat="1" ht="18" customHeight="1" x14ac:dyDescent="0.35">
      <c r="A21" s="43">
        <v>2026</v>
      </c>
      <c r="B21" s="44">
        <v>25111192.350809071</v>
      </c>
      <c r="C21" s="56">
        <v>1.8457573334991206E-3</v>
      </c>
      <c r="D21" s="56">
        <v>3.4320077113357383E-2</v>
      </c>
      <c r="E21" s="47">
        <v>833221.82074753195</v>
      </c>
      <c r="H21" s="128"/>
    </row>
    <row r="22" spans="1:8" s="53" customFormat="1" ht="18" customHeight="1" x14ac:dyDescent="0.35">
      <c r="A22" s="43">
        <v>2027</v>
      </c>
      <c r="B22" s="44">
        <v>25187737.13563884</v>
      </c>
      <c r="C22" s="56">
        <v>3.0482337819892624E-3</v>
      </c>
      <c r="D22" s="56">
        <v>3.4872820150078754E-2</v>
      </c>
      <c r="E22" s="47">
        <v>848768.4766821973</v>
      </c>
      <c r="H22" s="128"/>
    </row>
    <row r="23" spans="1:8" s="53" customFormat="1" ht="18" customHeight="1" x14ac:dyDescent="0.35">
      <c r="A23" s="43">
        <v>2028</v>
      </c>
      <c r="B23" s="44">
        <v>25262010.602941338</v>
      </c>
      <c r="C23" s="56">
        <v>2.9487947608206611E-3</v>
      </c>
      <c r="D23" s="56">
        <v>3.5266331808737394E-2</v>
      </c>
      <c r="E23" s="47">
        <v>860550.00602855906</v>
      </c>
      <c r="G23" s="177"/>
      <c r="H23" s="128"/>
    </row>
    <row r="24" spans="1:8" s="53" customFormat="1" ht="18" customHeight="1" x14ac:dyDescent="0.35">
      <c r="A24" s="43">
        <v>2029</v>
      </c>
      <c r="B24" s="44">
        <v>25346498.487001911</v>
      </c>
      <c r="C24" s="56">
        <v>3.3444639616584393E-3</v>
      </c>
      <c r="D24" s="87" t="s">
        <v>214</v>
      </c>
      <c r="E24" s="76" t="s">
        <v>214</v>
      </c>
      <c r="G24" s="177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54" t="s">
        <v>152</v>
      </c>
      <c r="B26" s="30"/>
      <c r="C26" s="30"/>
      <c r="G26" s="128"/>
    </row>
    <row r="27" spans="1:8" ht="21.75" customHeight="1" x14ac:dyDescent="0.35">
      <c r="A27" s="30" t="s">
        <v>240</v>
      </c>
      <c r="B27" s="3"/>
      <c r="C27" s="3"/>
      <c r="G27" s="128"/>
    </row>
    <row r="28" spans="1:8" ht="21.75" customHeight="1" x14ac:dyDescent="0.35">
      <c r="A28" s="72" t="s">
        <v>176</v>
      </c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7" t="str">
        <f>Headings!F28</f>
        <v>Page 28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577-98A9-4B1D-A4B2-E54E50772271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76" customWidth="1"/>
    <col min="2" max="2" width="20.7265625" style="176" customWidth="1"/>
    <col min="3" max="3" width="10.7265625" style="176" customWidth="1"/>
    <col min="4" max="5" width="17.7265625" style="177" customWidth="1"/>
    <col min="6" max="16384" width="10.7265625" style="177"/>
  </cols>
  <sheetData>
    <row r="1" spans="1:8" ht="20.399999999999999" x14ac:dyDescent="0.35">
      <c r="A1" s="228" t="str">
        <f>Headings!E29</f>
        <v>March 2020 Penalties and Interest on Delinquent Property Taxes Forecast</v>
      </c>
      <c r="B1" s="229"/>
      <c r="C1" s="229"/>
      <c r="D1" s="229"/>
      <c r="E1" s="229"/>
    </row>
    <row r="2" spans="1:8" ht="21.75" customHeight="1" x14ac:dyDescent="0.35">
      <c r="A2" s="221" t="s">
        <v>89</v>
      </c>
      <c r="B2" s="222"/>
      <c r="C2" s="222"/>
      <c r="D2" s="222"/>
      <c r="E2" s="222"/>
    </row>
    <row r="4" spans="1:8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8" s="53" customFormat="1" ht="18" customHeight="1" x14ac:dyDescent="0.35">
      <c r="A5" s="38">
        <v>2010</v>
      </c>
      <c r="B5" s="39">
        <v>21327704.129999969</v>
      </c>
      <c r="C5" s="78" t="s">
        <v>83</v>
      </c>
      <c r="D5" s="41">
        <v>0</v>
      </c>
      <c r="E5" s="42">
        <v>0</v>
      </c>
      <c r="G5" s="128"/>
    </row>
    <row r="6" spans="1:8" s="53" customFormat="1" ht="18" customHeight="1" x14ac:dyDescent="0.35">
      <c r="A6" s="43">
        <v>2011</v>
      </c>
      <c r="B6" s="44">
        <v>21889467.019999981</v>
      </c>
      <c r="C6" s="56">
        <v>2.633958566641148E-2</v>
      </c>
      <c r="D6" s="56">
        <v>0</v>
      </c>
      <c r="E6" s="47">
        <v>0</v>
      </c>
      <c r="G6" s="128"/>
    </row>
    <row r="7" spans="1:8" s="53" customFormat="1" ht="18" customHeight="1" x14ac:dyDescent="0.35">
      <c r="A7" s="43">
        <v>2012</v>
      </c>
      <c r="B7" s="44">
        <v>21475855.979999989</v>
      </c>
      <c r="C7" s="56">
        <v>-1.8895436769752472E-2</v>
      </c>
      <c r="D7" s="56">
        <v>0</v>
      </c>
      <c r="E7" s="47">
        <v>0</v>
      </c>
      <c r="G7" s="128"/>
    </row>
    <row r="8" spans="1:8" s="53" customFormat="1" ht="18" customHeight="1" x14ac:dyDescent="0.35">
      <c r="A8" s="43">
        <v>2013</v>
      </c>
      <c r="B8" s="44">
        <v>20868553</v>
      </c>
      <c r="C8" s="56">
        <v>-2.8278406251446175E-2</v>
      </c>
      <c r="D8" s="56">
        <v>0</v>
      </c>
      <c r="E8" s="47">
        <v>0</v>
      </c>
      <c r="G8" s="128"/>
    </row>
    <row r="9" spans="1:8" s="53" customFormat="1" ht="18" customHeight="1" x14ac:dyDescent="0.35">
      <c r="A9" s="43">
        <v>2014</v>
      </c>
      <c r="B9" s="44">
        <v>20992713.189999968</v>
      </c>
      <c r="C9" s="56">
        <v>5.9496310069973024E-3</v>
      </c>
      <c r="D9" s="56">
        <v>0</v>
      </c>
      <c r="E9" s="47">
        <v>0</v>
      </c>
      <c r="G9" s="128"/>
    </row>
    <row r="10" spans="1:8" s="53" customFormat="1" ht="18" customHeight="1" x14ac:dyDescent="0.35">
      <c r="A10" s="43">
        <v>2015</v>
      </c>
      <c r="B10" s="44">
        <v>20035786.429999992</v>
      </c>
      <c r="C10" s="56">
        <v>-4.5583758104017491E-2</v>
      </c>
      <c r="D10" s="56">
        <v>0</v>
      </c>
      <c r="E10" s="47">
        <v>0</v>
      </c>
      <c r="G10" s="128"/>
    </row>
    <row r="11" spans="1:8" s="53" customFormat="1" ht="18" customHeight="1" x14ac:dyDescent="0.35">
      <c r="A11" s="43">
        <v>2016</v>
      </c>
      <c r="B11" s="44">
        <v>17563229.40999997</v>
      </c>
      <c r="C11" s="56">
        <v>-0.12340703613699</v>
      </c>
      <c r="D11" s="56">
        <v>0</v>
      </c>
      <c r="E11" s="47">
        <v>0</v>
      </c>
      <c r="G11" s="128"/>
    </row>
    <row r="12" spans="1:8" s="53" customFormat="1" ht="18" customHeight="1" x14ac:dyDescent="0.35">
      <c r="A12" s="43">
        <v>2017</v>
      </c>
      <c r="B12" s="44">
        <v>19839056.089999989</v>
      </c>
      <c r="C12" s="56">
        <v>0.12957905558668115</v>
      </c>
      <c r="D12" s="56">
        <v>0</v>
      </c>
      <c r="E12" s="47">
        <v>0</v>
      </c>
      <c r="G12" s="128"/>
    </row>
    <row r="13" spans="1:8" s="53" customFormat="1" ht="18" customHeight="1" x14ac:dyDescent="0.35">
      <c r="A13" s="43">
        <v>2018</v>
      </c>
      <c r="B13" s="44">
        <v>20836238.569999989</v>
      </c>
      <c r="C13" s="56">
        <v>5.0263605056423799E-2</v>
      </c>
      <c r="D13" s="56">
        <v>0</v>
      </c>
      <c r="E13" s="47">
        <v>0</v>
      </c>
      <c r="H13" s="128"/>
    </row>
    <row r="14" spans="1:8" s="53" customFormat="1" ht="18" customHeight="1" thickBot="1" x14ac:dyDescent="0.4">
      <c r="A14" s="43">
        <v>2019</v>
      </c>
      <c r="B14" s="44">
        <v>21578310.779999979</v>
      </c>
      <c r="C14" s="56">
        <v>3.5614499589595949E-2</v>
      </c>
      <c r="D14" s="56">
        <v>1.4397217487089886E-2</v>
      </c>
      <c r="E14" s="47">
        <v>306258.3650153093</v>
      </c>
      <c r="H14" s="128"/>
    </row>
    <row r="15" spans="1:8" s="53" customFormat="1" ht="18" customHeight="1" thickTop="1" x14ac:dyDescent="0.35">
      <c r="A15" s="142">
        <v>2020</v>
      </c>
      <c r="B15" s="140">
        <v>21512857.968122892</v>
      </c>
      <c r="C15" s="179">
        <v>-3.0332685697413986E-3</v>
      </c>
      <c r="D15" s="179">
        <v>1.0950685096607904E-2</v>
      </c>
      <c r="E15" s="141">
        <v>233028.7091248706</v>
      </c>
      <c r="H15" s="128"/>
    </row>
    <row r="16" spans="1:8" s="53" customFormat="1" ht="18" customHeight="1" x14ac:dyDescent="0.35">
      <c r="A16" s="43">
        <v>2021</v>
      </c>
      <c r="B16" s="44">
        <v>21787895.12568396</v>
      </c>
      <c r="C16" s="56">
        <v>1.278478005891226E-2</v>
      </c>
      <c r="D16" s="56">
        <v>1.8246714312057044E-2</v>
      </c>
      <c r="E16" s="47">
        <v>390433.37162939832</v>
      </c>
      <c r="H16" s="128"/>
    </row>
    <row r="17" spans="1:8" s="53" customFormat="1" ht="18" customHeight="1" x14ac:dyDescent="0.35">
      <c r="A17" s="43">
        <v>2022</v>
      </c>
      <c r="B17" s="44">
        <v>22296442.0775261</v>
      </c>
      <c r="C17" s="56">
        <v>2.3340802262383553E-2</v>
      </c>
      <c r="D17" s="56">
        <v>2.8807041142088652E-2</v>
      </c>
      <c r="E17" s="47">
        <v>624310.00038303807</v>
      </c>
      <c r="H17" s="128"/>
    </row>
    <row r="18" spans="1:8" s="53" customFormat="1" ht="18" customHeight="1" x14ac:dyDescent="0.35">
      <c r="A18" s="43">
        <v>2023</v>
      </c>
      <c r="B18" s="44">
        <v>23043179.843627207</v>
      </c>
      <c r="C18" s="56">
        <v>3.3491341959611898E-2</v>
      </c>
      <c r="D18" s="56">
        <v>3.0268208414014008E-2</v>
      </c>
      <c r="E18" s="47">
        <v>676984.65732743591</v>
      </c>
      <c r="H18" s="128"/>
    </row>
    <row r="19" spans="1:8" s="53" customFormat="1" ht="18" customHeight="1" x14ac:dyDescent="0.35">
      <c r="A19" s="43">
        <v>2024</v>
      </c>
      <c r="B19" s="44">
        <v>23226466.138330288</v>
      </c>
      <c r="C19" s="56">
        <v>7.9540365499413124E-3</v>
      </c>
      <c r="D19" s="56">
        <v>2.194651998083641E-2</v>
      </c>
      <c r="E19" s="47">
        <v>498793.32550458983</v>
      </c>
      <c r="H19" s="128"/>
    </row>
    <row r="20" spans="1:8" s="53" customFormat="1" ht="18" customHeight="1" x14ac:dyDescent="0.35">
      <c r="A20" s="43">
        <v>2025</v>
      </c>
      <c r="B20" s="44">
        <v>23298530.615068</v>
      </c>
      <c r="C20" s="56">
        <v>3.1026879555640097E-3</v>
      </c>
      <c r="D20" s="56">
        <v>2.202241302721486E-2</v>
      </c>
      <c r="E20" s="47">
        <v>502033.86696038768</v>
      </c>
      <c r="H20" s="128"/>
    </row>
    <row r="21" spans="1:8" s="53" customFormat="1" ht="18" customHeight="1" x14ac:dyDescent="0.35">
      <c r="A21" s="43">
        <v>2026</v>
      </c>
      <c r="B21" s="44">
        <v>23562615.47990739</v>
      </c>
      <c r="C21" s="56">
        <v>1.1334829187408024E-2</v>
      </c>
      <c r="D21" s="56">
        <v>2.2247500399853237E-2</v>
      </c>
      <c r="E21" s="47">
        <v>512800.76214985177</v>
      </c>
      <c r="H21" s="128"/>
    </row>
    <row r="22" spans="1:8" s="53" customFormat="1" ht="18" customHeight="1" x14ac:dyDescent="0.35">
      <c r="A22" s="43">
        <v>2027</v>
      </c>
      <c r="B22" s="44">
        <v>23886182.791053679</v>
      </c>
      <c r="C22" s="56">
        <v>1.3732232375569975E-2</v>
      </c>
      <c r="D22" s="56">
        <v>4.7639367476684624E-2</v>
      </c>
      <c r="E22" s="47">
        <v>1086177.8155006096</v>
      </c>
      <c r="H22" s="128"/>
    </row>
    <row r="23" spans="1:8" s="53" customFormat="1" ht="18" customHeight="1" x14ac:dyDescent="0.35">
      <c r="A23" s="43">
        <v>2028</v>
      </c>
      <c r="B23" s="44">
        <v>24249132.04451862</v>
      </c>
      <c r="C23" s="56">
        <v>1.5194945824532402E-2</v>
      </c>
      <c r="D23" s="56">
        <v>5.4052909536277838E-2</v>
      </c>
      <c r="E23" s="47">
        <v>1243520.2529940084</v>
      </c>
      <c r="G23" s="177"/>
      <c r="H23" s="128"/>
    </row>
    <row r="24" spans="1:8" s="53" customFormat="1" ht="18" customHeight="1" x14ac:dyDescent="0.35">
      <c r="A24" s="43">
        <v>2029</v>
      </c>
      <c r="B24" s="44">
        <v>24368650.578611929</v>
      </c>
      <c r="C24" s="56">
        <v>4.9287757546903066E-3</v>
      </c>
      <c r="D24" s="87" t="s">
        <v>214</v>
      </c>
      <c r="E24" s="76" t="s">
        <v>214</v>
      </c>
      <c r="G24" s="177"/>
      <c r="H24" s="128"/>
    </row>
    <row r="25" spans="1:8" ht="21.75" customHeight="1" x14ac:dyDescent="0.35">
      <c r="A25" s="25" t="s">
        <v>4</v>
      </c>
      <c r="B25" s="3"/>
      <c r="C25" s="3"/>
      <c r="G25" s="128"/>
    </row>
    <row r="26" spans="1:8" s="29" customFormat="1" ht="21.75" customHeight="1" x14ac:dyDescent="0.35">
      <c r="A26" s="30" t="s">
        <v>202</v>
      </c>
      <c r="B26" s="30"/>
      <c r="C26" s="30"/>
      <c r="G26" s="128"/>
    </row>
    <row r="27" spans="1:8" ht="21.75" customHeight="1" x14ac:dyDescent="0.35">
      <c r="A27" s="30"/>
      <c r="B27" s="3"/>
      <c r="C27" s="3"/>
      <c r="G27" s="128"/>
    </row>
    <row r="28" spans="1:8" ht="21.75" customHeight="1" x14ac:dyDescent="0.35">
      <c r="A28" s="72"/>
      <c r="B28" s="3"/>
      <c r="C28" s="3"/>
    </row>
    <row r="29" spans="1:8" ht="21.75" customHeight="1" x14ac:dyDescent="0.35">
      <c r="A29" s="119"/>
    </row>
    <row r="30" spans="1:8" ht="21.75" customHeight="1" x14ac:dyDescent="0.35">
      <c r="A30" s="217" t="str">
        <f>Headings!F29</f>
        <v>Page 29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6" ht="23.4" x14ac:dyDescent="0.35">
      <c r="A1" s="221" t="str">
        <f>Headings!E3</f>
        <v>March 2020 Unincorporated Assessed Value Forecast</v>
      </c>
      <c r="B1" s="222"/>
      <c r="C1" s="222"/>
      <c r="D1" s="222"/>
      <c r="E1" s="222"/>
    </row>
    <row r="2" spans="1:6" ht="21.75" customHeight="1" x14ac:dyDescent="0.35">
      <c r="A2" s="221" t="s">
        <v>89</v>
      </c>
      <c r="B2" s="222"/>
      <c r="C2" s="222"/>
      <c r="D2" s="222"/>
      <c r="E2" s="222"/>
    </row>
    <row r="4" spans="1:6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6" ht="18" customHeight="1" x14ac:dyDescent="0.35">
      <c r="A5" s="38">
        <v>2010</v>
      </c>
      <c r="B5" s="39">
        <v>43743564380</v>
      </c>
      <c r="C5" s="74" t="s">
        <v>83</v>
      </c>
      <c r="D5" s="51">
        <v>0</v>
      </c>
      <c r="E5" s="42">
        <v>0</v>
      </c>
    </row>
    <row r="6" spans="1:6" ht="18" customHeight="1" x14ac:dyDescent="0.35">
      <c r="A6" s="43">
        <v>2011</v>
      </c>
      <c r="B6" s="44">
        <v>39449376049.999992</v>
      </c>
      <c r="C6" s="45">
        <v>-9.8167316515326175E-2</v>
      </c>
      <c r="D6" s="46">
        <v>0</v>
      </c>
      <c r="E6" s="47">
        <v>0</v>
      </c>
    </row>
    <row r="7" spans="1:6" ht="18" customHeight="1" x14ac:dyDescent="0.35">
      <c r="A7" s="43">
        <v>2012</v>
      </c>
      <c r="B7" s="44">
        <v>32758485327</v>
      </c>
      <c r="C7" s="45">
        <v>-0.16960701012151991</v>
      </c>
      <c r="D7" s="46">
        <v>0</v>
      </c>
      <c r="E7" s="47">
        <v>0</v>
      </c>
    </row>
    <row r="8" spans="1:6" ht="18" customHeight="1" x14ac:dyDescent="0.35">
      <c r="A8" s="52">
        <v>2013</v>
      </c>
      <c r="B8" s="44">
        <v>30016733777.777802</v>
      </c>
      <c r="C8" s="46">
        <v>-8.3695919449682465E-2</v>
      </c>
      <c r="D8" s="46">
        <v>0</v>
      </c>
      <c r="E8" s="47">
        <v>0</v>
      </c>
      <c r="F8" s="36"/>
    </row>
    <row r="9" spans="1:6" ht="18" customHeight="1" x14ac:dyDescent="0.35">
      <c r="A9" s="43">
        <v>2014</v>
      </c>
      <c r="B9" s="44">
        <v>31876016756</v>
      </c>
      <c r="C9" s="45">
        <v>6.1941548737014074E-2</v>
      </c>
      <c r="D9" s="46">
        <v>0</v>
      </c>
      <c r="E9" s="47">
        <v>0</v>
      </c>
    </row>
    <row r="10" spans="1:6" ht="18" customHeight="1" x14ac:dyDescent="0.35">
      <c r="A10" s="43">
        <v>2015</v>
      </c>
      <c r="B10" s="44">
        <v>36080918262</v>
      </c>
      <c r="C10" s="45">
        <v>0.13191427078819418</v>
      </c>
      <c r="D10" s="46">
        <v>0</v>
      </c>
      <c r="E10" s="47">
        <v>0</v>
      </c>
    </row>
    <row r="11" spans="1:6" ht="18" customHeight="1" x14ac:dyDescent="0.35">
      <c r="A11" s="43">
        <v>2016</v>
      </c>
      <c r="B11" s="44">
        <v>36633108444.444504</v>
      </c>
      <c r="C11" s="45">
        <v>1.5304216440246821E-2</v>
      </c>
      <c r="D11" s="46">
        <v>0</v>
      </c>
      <c r="E11" s="47">
        <v>0</v>
      </c>
    </row>
    <row r="12" spans="1:6" ht="18" customHeight="1" x14ac:dyDescent="0.35">
      <c r="A12" s="43">
        <v>2017</v>
      </c>
      <c r="B12" s="44">
        <v>39044967515</v>
      </c>
      <c r="C12" s="45">
        <v>6.5838231396966318E-2</v>
      </c>
      <c r="D12" s="46">
        <v>0</v>
      </c>
      <c r="E12" s="47">
        <v>0</v>
      </c>
    </row>
    <row r="13" spans="1:6" ht="18" customHeight="1" x14ac:dyDescent="0.35">
      <c r="A13" s="43">
        <v>2018</v>
      </c>
      <c r="B13" s="44">
        <v>43501122097</v>
      </c>
      <c r="C13" s="45">
        <v>0.11412878190481446</v>
      </c>
      <c r="D13" s="46">
        <v>0</v>
      </c>
      <c r="E13" s="47">
        <v>0</v>
      </c>
    </row>
    <row r="14" spans="1:6" ht="18" customHeight="1" x14ac:dyDescent="0.35">
      <c r="A14" s="43">
        <v>2019</v>
      </c>
      <c r="B14" s="44">
        <v>48607292257</v>
      </c>
      <c r="C14" s="45">
        <v>0.11738019420772927</v>
      </c>
      <c r="D14" s="46">
        <v>0</v>
      </c>
      <c r="E14" s="47">
        <v>0</v>
      </c>
    </row>
    <row r="15" spans="1:6" ht="18" customHeight="1" thickBot="1" x14ac:dyDescent="0.4">
      <c r="A15" s="48">
        <v>2020</v>
      </c>
      <c r="B15" s="49">
        <v>50973173419</v>
      </c>
      <c r="C15" s="50">
        <v>4.8673379078409518E-2</v>
      </c>
      <c r="D15" s="55">
        <v>1.0947358016197173E-2</v>
      </c>
      <c r="E15" s="77">
        <v>551978868.35029602</v>
      </c>
    </row>
    <row r="16" spans="1:6" ht="18" customHeight="1" thickTop="1" x14ac:dyDescent="0.35">
      <c r="A16" s="43">
        <v>2021</v>
      </c>
      <c r="B16" s="44">
        <v>52531584437.231606</v>
      </c>
      <c r="C16" s="45">
        <v>3.0573160619635109E-2</v>
      </c>
      <c r="D16" s="46">
        <v>1.9346074277647896E-2</v>
      </c>
      <c r="E16" s="47">
        <v>996992052.15009308</v>
      </c>
    </row>
    <row r="17" spans="1:5" ht="18" customHeight="1" x14ac:dyDescent="0.35">
      <c r="A17" s="43">
        <v>2022</v>
      </c>
      <c r="B17" s="44">
        <v>54307437321.267601</v>
      </c>
      <c r="C17" s="45">
        <v>3.3805431590549162E-2</v>
      </c>
      <c r="D17" s="46">
        <v>3.2384337635587013E-2</v>
      </c>
      <c r="E17" s="47">
        <v>1703542297.39991</v>
      </c>
    </row>
    <row r="18" spans="1:5" ht="18" customHeight="1" x14ac:dyDescent="0.35">
      <c r="A18" s="43">
        <v>2023</v>
      </c>
      <c r="B18" s="44">
        <v>57225320482.604401</v>
      </c>
      <c r="C18" s="45">
        <v>5.3728979036064883E-2</v>
      </c>
      <c r="D18" s="46">
        <v>8.4664236810806592E-2</v>
      </c>
      <c r="E18" s="47">
        <v>4466763004.1522293</v>
      </c>
    </row>
    <row r="19" spans="1:5" ht="18" customHeight="1" x14ac:dyDescent="0.35">
      <c r="A19" s="43">
        <v>2024</v>
      </c>
      <c r="B19" s="44">
        <v>56998488391.926941</v>
      </c>
      <c r="C19" s="45">
        <v>-3.9638413339495582E-3</v>
      </c>
      <c r="D19" s="46">
        <v>3.0804138634031863E-2</v>
      </c>
      <c r="E19" s="47">
        <v>1703320031.9527817</v>
      </c>
    </row>
    <row r="20" spans="1:5" ht="18" customHeight="1" x14ac:dyDescent="0.35">
      <c r="A20" s="43">
        <v>2025</v>
      </c>
      <c r="B20" s="44">
        <v>56687993696.413437</v>
      </c>
      <c r="C20" s="45">
        <v>-5.4474198224084835E-3</v>
      </c>
      <c r="D20" s="46">
        <v>9.3005558396857646E-2</v>
      </c>
      <c r="E20" s="47">
        <v>4823670353.392807</v>
      </c>
    </row>
    <row r="21" spans="1:5" s="136" customFormat="1" ht="18" customHeight="1" x14ac:dyDescent="0.35">
      <c r="A21" s="43">
        <v>2026</v>
      </c>
      <c r="B21" s="44">
        <v>54280631185.287308</v>
      </c>
      <c r="C21" s="45">
        <v>-4.2466885034219137E-2</v>
      </c>
      <c r="D21" s="46">
        <v>8.9793879384179043E-3</v>
      </c>
      <c r="E21" s="47">
        <v>483069179.39202881</v>
      </c>
    </row>
    <row r="22" spans="1:5" s="159" customFormat="1" ht="18" customHeight="1" x14ac:dyDescent="0.35">
      <c r="A22" s="43">
        <v>2027</v>
      </c>
      <c r="B22" s="44">
        <v>54917821441.53125</v>
      </c>
      <c r="C22" s="45">
        <v>1.173881442293645E-2</v>
      </c>
      <c r="D22" s="46">
        <v>-2.0341523999955147E-2</v>
      </c>
      <c r="E22" s="47">
        <v>-1140307780.9721375</v>
      </c>
    </row>
    <row r="23" spans="1:5" s="161" customFormat="1" ht="18" customHeight="1" x14ac:dyDescent="0.35">
      <c r="A23" s="43">
        <v>2028</v>
      </c>
      <c r="B23" s="44">
        <v>53561953712.45327</v>
      </c>
      <c r="C23" s="45">
        <v>-2.4689029781006844E-2</v>
      </c>
      <c r="D23" s="46">
        <v>-8.2132724494525799E-2</v>
      </c>
      <c r="E23" s="47">
        <v>-4792838033.397377</v>
      </c>
    </row>
    <row r="24" spans="1:5" s="172" customFormat="1" ht="18" customHeight="1" x14ac:dyDescent="0.35">
      <c r="A24" s="43">
        <v>2029</v>
      </c>
      <c r="B24" s="44">
        <v>55784477234.017014</v>
      </c>
      <c r="C24" s="45">
        <v>4.1494444610727488E-2</v>
      </c>
      <c r="D24" s="75" t="s">
        <v>214</v>
      </c>
      <c r="E24" s="76" t="s">
        <v>214</v>
      </c>
    </row>
    <row r="25" spans="1:5" s="100" customFormat="1" ht="21.75" customHeight="1" x14ac:dyDescent="0.35">
      <c r="A25" s="25" t="s">
        <v>4</v>
      </c>
      <c r="B25" s="97"/>
      <c r="C25" s="45"/>
      <c r="D25" s="45"/>
      <c r="E25" s="71"/>
    </row>
    <row r="26" spans="1:5" ht="21.75" customHeight="1" x14ac:dyDescent="0.35">
      <c r="A26" s="26" t="s">
        <v>147</v>
      </c>
      <c r="B26" s="3"/>
      <c r="C26" s="3"/>
    </row>
    <row r="27" spans="1:5" ht="21.75" customHeight="1" x14ac:dyDescent="0.35">
      <c r="A27" s="30" t="s">
        <v>185</v>
      </c>
      <c r="B27" s="3"/>
      <c r="C27" s="3"/>
    </row>
    <row r="28" spans="1:5" ht="21.75" customHeight="1" x14ac:dyDescent="0.35">
      <c r="A28" s="119"/>
      <c r="B28" s="3"/>
      <c r="C28" s="3"/>
    </row>
    <row r="29" spans="1:5" ht="21.75" customHeight="1" x14ac:dyDescent="0.35">
      <c r="A29" s="117"/>
      <c r="B29" s="3"/>
      <c r="C29" s="3"/>
    </row>
    <row r="30" spans="1:5" ht="21.75" customHeight="1" x14ac:dyDescent="0.35">
      <c r="A30" s="217" t="str">
        <f>Headings!F3</f>
        <v>Page 3</v>
      </c>
      <c r="B30" s="218"/>
      <c r="C30" s="218"/>
      <c r="D30" s="218"/>
      <c r="E30" s="222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Headings!E30</f>
        <v>March 2020 Current Expense Property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274290793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278152152</v>
      </c>
      <c r="C6" s="45">
        <v>1.4077610691074049E-2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284318327</v>
      </c>
      <c r="C7" s="45">
        <v>2.2168352664767355E-2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313137887</v>
      </c>
      <c r="C8" s="46">
        <v>0.10136370843234466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69">
        <v>320290885</v>
      </c>
      <c r="C9" s="56">
        <v>2.2842965661322268E-2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69">
        <v>327660659</v>
      </c>
      <c r="C10" s="56">
        <v>2.3009627638950869E-2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69">
        <v>336385866</v>
      </c>
      <c r="C11" s="56">
        <v>2.6628790366926447E-2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69">
        <v>346643924</v>
      </c>
      <c r="C12" s="56">
        <v>3.0494913838026605E-2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69">
        <v>358276382</v>
      </c>
      <c r="C13" s="56">
        <v>3.3557368800152476E-2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69">
        <v>369308535</v>
      </c>
      <c r="C14" s="56">
        <v>3.0792297662534773E-2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68">
        <v>379849947.59997839</v>
      </c>
      <c r="C15" s="57">
        <v>2.8543647386807258E-2</v>
      </c>
      <c r="D15" s="55">
        <v>-7.3738391823607863E-4</v>
      </c>
      <c r="E15" s="77">
        <v>-280301.93284058571</v>
      </c>
    </row>
    <row r="16" spans="1:5" s="53" customFormat="1" ht="18" customHeight="1" thickTop="1" x14ac:dyDescent="0.35">
      <c r="A16" s="43">
        <v>2021</v>
      </c>
      <c r="B16" s="69">
        <v>389972404.94047254</v>
      </c>
      <c r="C16" s="56">
        <v>2.6648568479346268E-2</v>
      </c>
      <c r="D16" s="46">
        <v>-1.1285976356532057E-3</v>
      </c>
      <c r="E16" s="47">
        <v>-440619.21599119902</v>
      </c>
    </row>
    <row r="17" spans="1:5" s="53" customFormat="1" ht="18" customHeight="1" x14ac:dyDescent="0.35">
      <c r="A17" s="43">
        <v>2022</v>
      </c>
      <c r="B17" s="69">
        <v>399869840.57301795</v>
      </c>
      <c r="C17" s="56">
        <v>2.5379835873402978E-2</v>
      </c>
      <c r="D17" s="46">
        <v>-1.3026361588512891E-3</v>
      </c>
      <c r="E17" s="47">
        <v>-521564.32170915604</v>
      </c>
    </row>
    <row r="18" spans="1:5" s="53" customFormat="1" ht="18" customHeight="1" x14ac:dyDescent="0.35">
      <c r="A18" s="43">
        <v>2023</v>
      </c>
      <c r="B18" s="69">
        <v>409526155.65650541</v>
      </c>
      <c r="C18" s="56">
        <v>2.414864564341701E-2</v>
      </c>
      <c r="D18" s="46">
        <v>-1.2899812921342013E-3</v>
      </c>
      <c r="E18" s="47">
        <v>-528963.43236851692</v>
      </c>
    </row>
    <row r="19" spans="1:5" s="53" customFormat="1" ht="18" customHeight="1" x14ac:dyDescent="0.35">
      <c r="A19" s="43">
        <v>2024</v>
      </c>
      <c r="B19" s="69">
        <v>418947871.49476182</v>
      </c>
      <c r="C19" s="56">
        <v>2.3006383617067305E-2</v>
      </c>
      <c r="D19" s="46">
        <v>-1.4395747704180062E-3</v>
      </c>
      <c r="E19" s="47">
        <v>-603976.25490266085</v>
      </c>
    </row>
    <row r="20" spans="1:5" s="53" customFormat="1" ht="18" customHeight="1" x14ac:dyDescent="0.35">
      <c r="A20" s="43">
        <v>2025</v>
      </c>
      <c r="B20" s="69">
        <v>428187424.56102031</v>
      </c>
      <c r="C20" s="56">
        <v>2.2054183097512281E-2</v>
      </c>
      <c r="D20" s="46">
        <v>-1.6923386499364534E-3</v>
      </c>
      <c r="E20" s="47">
        <v>-725866.54000169039</v>
      </c>
    </row>
    <row r="21" spans="1:5" s="53" customFormat="1" ht="18" customHeight="1" x14ac:dyDescent="0.35">
      <c r="A21" s="43">
        <v>2026</v>
      </c>
      <c r="B21" s="69">
        <v>437619448.93321961</v>
      </c>
      <c r="C21" s="56">
        <v>2.2027793977996923E-2</v>
      </c>
      <c r="D21" s="46">
        <v>-2.018439577476161E-3</v>
      </c>
      <c r="E21" s="47">
        <v>-885094.9262290597</v>
      </c>
    </row>
    <row r="22" spans="1:5" s="53" customFormat="1" ht="18" customHeight="1" x14ac:dyDescent="0.35">
      <c r="A22" s="43">
        <v>2027</v>
      </c>
      <c r="B22" s="69">
        <v>447182751.75405902</v>
      </c>
      <c r="C22" s="56">
        <v>2.1853011432996894E-2</v>
      </c>
      <c r="D22" s="46">
        <v>-2.6257315813299487E-3</v>
      </c>
      <c r="E22" s="47">
        <v>-1177273.0770047903</v>
      </c>
    </row>
    <row r="23" spans="1:5" s="53" customFormat="1" ht="18" customHeight="1" x14ac:dyDescent="0.35">
      <c r="A23" s="43">
        <v>2028</v>
      </c>
      <c r="B23" s="69">
        <v>456974769.57615107</v>
      </c>
      <c r="C23" s="56">
        <v>2.1897127703792707E-2</v>
      </c>
      <c r="D23" s="46">
        <v>-3.1041575813706146E-3</v>
      </c>
      <c r="E23" s="47">
        <v>-1422938.7214950323</v>
      </c>
    </row>
    <row r="24" spans="1:5" s="53" customFormat="1" ht="18" customHeight="1" x14ac:dyDescent="0.35">
      <c r="A24" s="43">
        <v>2029</v>
      </c>
      <c r="B24" s="69">
        <v>467004519.46931267</v>
      </c>
      <c r="C24" s="56">
        <v>2.1948148039911075E-2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118</v>
      </c>
      <c r="B26" s="3"/>
      <c r="C26" s="3"/>
    </row>
    <row r="27" spans="1:5" ht="21.75" customHeight="1" x14ac:dyDescent="0.35">
      <c r="A27" s="30" t="s">
        <v>195</v>
      </c>
      <c r="B27" s="3"/>
      <c r="C27" s="3"/>
    </row>
    <row r="28" spans="1:5" ht="21.75" customHeight="1" x14ac:dyDescent="0.35">
      <c r="A28" s="30" t="s">
        <v>183</v>
      </c>
      <c r="B28" s="3"/>
      <c r="C28" s="3"/>
    </row>
    <row r="29" spans="1:5" ht="21.75" customHeight="1" x14ac:dyDescent="0.35">
      <c r="A29" s="72" t="s">
        <v>151</v>
      </c>
      <c r="B29" s="19"/>
      <c r="C29" s="19"/>
    </row>
    <row r="30" spans="1:5" ht="21.75" customHeight="1" x14ac:dyDescent="0.35">
      <c r="A30" s="217" t="str">
        <f>Headings!F30</f>
        <v>Page 30</v>
      </c>
      <c r="B30" s="218"/>
      <c r="C30" s="218"/>
      <c r="D30" s="218"/>
      <c r="E30" s="222"/>
    </row>
    <row r="34" spans="1:2" ht="21.75" customHeight="1" x14ac:dyDescent="0.35">
      <c r="A34" s="30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Headings!E31</f>
        <v>March 2020 Dev. Disabilities &amp; Mental Health Property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5640234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5737359</v>
      </c>
      <c r="C6" s="45">
        <v>1.7220030232788286E-2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5838960</v>
      </c>
      <c r="C7" s="45">
        <v>1.7708670487588396E-2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5944036</v>
      </c>
      <c r="C8" s="46">
        <v>1.7995670461863122E-2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6068166</v>
      </c>
      <c r="C9" s="45">
        <v>2.0883117127823647E-2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6196773</v>
      </c>
      <c r="C10" s="45">
        <v>2.1193718167894504E-2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6366874</v>
      </c>
      <c r="C11" s="45">
        <v>2.7449932408368127E-2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6554111</v>
      </c>
      <c r="C12" s="45">
        <v>2.9407995195130265E-2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6762538</v>
      </c>
      <c r="C13" s="45">
        <v>3.1800956681997006E-2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6978846</v>
      </c>
      <c r="C14" s="45">
        <v>3.1986215826069975E-2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7175843.3465132145</v>
      </c>
      <c r="C15" s="50">
        <v>2.8227782431825332E-2</v>
      </c>
      <c r="D15" s="55">
        <v>-1.3394317860936367E-3</v>
      </c>
      <c r="E15" s="77">
        <v>-9624.4439565073699</v>
      </c>
    </row>
    <row r="16" spans="1:5" s="53" customFormat="1" ht="18" customHeight="1" thickTop="1" x14ac:dyDescent="0.35">
      <c r="A16" s="43">
        <v>2021</v>
      </c>
      <c r="B16" s="44">
        <v>7366391.257412632</v>
      </c>
      <c r="C16" s="45">
        <v>2.6554078969966088E-2</v>
      </c>
      <c r="D16" s="46">
        <v>-1.765558191711758E-3</v>
      </c>
      <c r="E16" s="47">
        <v>-13028.795524545014</v>
      </c>
    </row>
    <row r="17" spans="1:5" s="53" customFormat="1" ht="18" customHeight="1" x14ac:dyDescent="0.35">
      <c r="A17" s="43">
        <v>2022</v>
      </c>
      <c r="B17" s="44">
        <v>7552464.6627310822</v>
      </c>
      <c r="C17" s="45">
        <v>2.5259777659951022E-2</v>
      </c>
      <c r="D17" s="46">
        <v>-1.9906977692292216E-3</v>
      </c>
      <c r="E17" s="47">
        <v>-15064.663748799823</v>
      </c>
    </row>
    <row r="18" spans="1:5" s="53" customFormat="1" ht="18" customHeight="1" x14ac:dyDescent="0.35">
      <c r="A18" s="43">
        <v>2023</v>
      </c>
      <c r="B18" s="44">
        <v>7733591.8702634405</v>
      </c>
      <c r="C18" s="45">
        <v>2.3982529627203819E-2</v>
      </c>
      <c r="D18" s="46">
        <v>-2.0038213967943364E-3</v>
      </c>
      <c r="E18" s="47">
        <v>-15527.851905602962</v>
      </c>
    </row>
    <row r="19" spans="1:5" s="53" customFormat="1" ht="18" customHeight="1" x14ac:dyDescent="0.35">
      <c r="A19" s="43">
        <v>2024</v>
      </c>
      <c r="B19" s="44">
        <v>7910287.2949262317</v>
      </c>
      <c r="C19" s="45">
        <v>2.284778245697261E-2</v>
      </c>
      <c r="D19" s="46">
        <v>-2.1796751880127641E-3</v>
      </c>
      <c r="E19" s="47">
        <v>-17279.520689310506</v>
      </c>
    </row>
    <row r="20" spans="1:5" s="53" customFormat="1" ht="18" customHeight="1" x14ac:dyDescent="0.35">
      <c r="A20" s="43">
        <v>2025</v>
      </c>
      <c r="B20" s="44">
        <v>8083610.2418505708</v>
      </c>
      <c r="C20" s="45">
        <v>2.1911081160795653E-2</v>
      </c>
      <c r="D20" s="46">
        <v>-2.455897726851175E-3</v>
      </c>
      <c r="E20" s="47">
        <v>-19901.395810443908</v>
      </c>
    </row>
    <row r="21" spans="1:5" s="53" customFormat="1" ht="18" customHeight="1" x14ac:dyDescent="0.35">
      <c r="A21" s="43">
        <v>2026</v>
      </c>
      <c r="B21" s="44">
        <v>8260539.3743078457</v>
      </c>
      <c r="C21" s="45">
        <v>2.188739030752318E-2</v>
      </c>
      <c r="D21" s="46">
        <v>-2.8159673291503484E-3</v>
      </c>
      <c r="E21" s="47">
        <v>-23327.097343212925</v>
      </c>
    </row>
    <row r="22" spans="1:5" s="53" customFormat="1" ht="18" customHeight="1" x14ac:dyDescent="0.35">
      <c r="A22" s="43">
        <v>2027</v>
      </c>
      <c r="B22" s="44">
        <v>8439814.6774847228</v>
      </c>
      <c r="C22" s="45">
        <v>2.1702614690569E-2</v>
      </c>
      <c r="D22" s="46">
        <v>-3.4497333691180243E-3</v>
      </c>
      <c r="E22" s="47">
        <v>-29215.897378185764</v>
      </c>
    </row>
    <row r="23" spans="1:5" s="53" customFormat="1" ht="18" customHeight="1" x14ac:dyDescent="0.35">
      <c r="A23" s="43">
        <v>2028</v>
      </c>
      <c r="B23" s="44">
        <v>8623338.6526714452</v>
      </c>
      <c r="C23" s="45">
        <v>2.1745024292573412E-2</v>
      </c>
      <c r="D23" s="46">
        <v>-3.9552016648801702E-3</v>
      </c>
      <c r="E23" s="47">
        <v>-34242.479307036847</v>
      </c>
    </row>
    <row r="24" spans="1:5" s="53" customFormat="1" ht="18" customHeight="1" x14ac:dyDescent="0.35">
      <c r="A24" s="43">
        <v>2029</v>
      </c>
      <c r="B24" s="44">
        <v>8811270.4168760236</v>
      </c>
      <c r="C24" s="45">
        <v>2.1793387894647909E-2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"/>
      <c r="C25" s="19"/>
    </row>
    <row r="26" spans="1:5" ht="21.75" customHeight="1" x14ac:dyDescent="0.35">
      <c r="A26" s="26" t="s">
        <v>118</v>
      </c>
      <c r="B26" s="3"/>
      <c r="C26" s="3"/>
    </row>
    <row r="27" spans="1:5" ht="21.75" customHeight="1" x14ac:dyDescent="0.35">
      <c r="A27" s="26"/>
      <c r="B27" s="3"/>
      <c r="C27" s="3"/>
    </row>
    <row r="28" spans="1:5" ht="21.75" customHeight="1" x14ac:dyDescent="0.35">
      <c r="A28" s="12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Headings!F31</f>
        <v>Page 31</v>
      </c>
      <c r="B30" s="218"/>
      <c r="C30" s="218"/>
      <c r="D30" s="218"/>
      <c r="E30" s="222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Headings!E32</f>
        <v>March 2020 Veterans Aid Property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2538104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2556438</v>
      </c>
      <c r="C6" s="45">
        <v>7.2235022678346361E-3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2601709</v>
      </c>
      <c r="C7" s="45">
        <v>1.7708624265481809E-2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2648529</v>
      </c>
      <c r="C8" s="46">
        <v>1.7995863488191821E-2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2703839</v>
      </c>
      <c r="C9" s="45">
        <v>2.088329030945113E-2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2761143</v>
      </c>
      <c r="C10" s="45">
        <v>2.1193569587538263E-2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2836936</v>
      </c>
      <c r="C11" s="45">
        <v>2.7449864059920115E-2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2920364</v>
      </c>
      <c r="C12" s="45">
        <v>2.9407783608794924E-2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3013234</v>
      </c>
      <c r="C13" s="45">
        <v>3.1800830307454842E-2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3109616</v>
      </c>
      <c r="C14" s="45">
        <v>3.1986231404530718E-2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3197393.5638945228</v>
      </c>
      <c r="C15" s="50">
        <v>2.8227782431825332E-2</v>
      </c>
      <c r="D15" s="55">
        <v>-1.3394317860936367E-3</v>
      </c>
      <c r="E15" s="77">
        <v>-4288.4346377979964</v>
      </c>
    </row>
    <row r="16" spans="1:5" s="53" customFormat="1" ht="18" customHeight="1" thickTop="1" x14ac:dyDescent="0.35">
      <c r="A16" s="43">
        <v>2021</v>
      </c>
      <c r="B16" s="44">
        <v>3282297.4050882393</v>
      </c>
      <c r="C16" s="45">
        <v>2.6554078969966088E-2</v>
      </c>
      <c r="D16" s="46">
        <v>-1.765558191711758E-3</v>
      </c>
      <c r="E16" s="47">
        <v>-5805.3367310087197</v>
      </c>
    </row>
    <row r="17" spans="1:5" s="53" customFormat="1" ht="18" customHeight="1" x14ac:dyDescent="0.35">
      <c r="A17" s="43">
        <v>2022</v>
      </c>
      <c r="B17" s="44">
        <v>3365207.5077546025</v>
      </c>
      <c r="C17" s="45">
        <v>2.5259777659951022E-2</v>
      </c>
      <c r="D17" s="46">
        <v>-1.9906977692291106E-3</v>
      </c>
      <c r="E17" s="47">
        <v>-6712.4735848717391</v>
      </c>
    </row>
    <row r="18" spans="1:5" s="53" customFormat="1" ht="18" customHeight="1" x14ac:dyDescent="0.35">
      <c r="A18" s="43">
        <v>2023</v>
      </c>
      <c r="B18" s="44">
        <v>3445913.6965110158</v>
      </c>
      <c r="C18" s="45">
        <v>2.3982529627203819E-2</v>
      </c>
      <c r="D18" s="46">
        <v>-2.0038213967943364E-3</v>
      </c>
      <c r="E18" s="47">
        <v>-6918.859755795449</v>
      </c>
    </row>
    <row r="19" spans="1:5" s="53" customFormat="1" ht="18" customHeight="1" x14ac:dyDescent="0.35">
      <c r="A19" s="43">
        <v>2024</v>
      </c>
      <c r="B19" s="44">
        <v>3524645.1830144017</v>
      </c>
      <c r="C19" s="45">
        <v>2.284778245697261E-2</v>
      </c>
      <c r="D19" s="46">
        <v>-2.1796751880127641E-3</v>
      </c>
      <c r="E19" s="47">
        <v>-7699.3637641253881</v>
      </c>
    </row>
    <row r="20" spans="1:5" s="53" customFormat="1" ht="18" customHeight="1" x14ac:dyDescent="0.35">
      <c r="A20" s="43">
        <v>2025</v>
      </c>
      <c r="B20" s="44">
        <v>3601873.9696824378</v>
      </c>
      <c r="C20" s="45">
        <v>2.1911081160795653E-2</v>
      </c>
      <c r="D20" s="46">
        <v>-2.455897726851175E-3</v>
      </c>
      <c r="E20" s="47">
        <v>-8867.6120428061113</v>
      </c>
    </row>
    <row r="21" spans="1:5" s="53" customFormat="1" ht="18" customHeight="1" x14ac:dyDescent="0.35">
      <c r="A21" s="43">
        <v>2026</v>
      </c>
      <c r="B21" s="44">
        <v>3680709.5910953851</v>
      </c>
      <c r="C21" s="45">
        <v>2.188739030752318E-2</v>
      </c>
      <c r="D21" s="46">
        <v>-2.8159673291502374E-3</v>
      </c>
      <c r="E21" s="47">
        <v>-10394.027197621297</v>
      </c>
    </row>
    <row r="22" spans="1:5" s="53" customFormat="1" ht="18" customHeight="1" x14ac:dyDescent="0.35">
      <c r="A22" s="43">
        <v>2027</v>
      </c>
      <c r="B22" s="44">
        <v>3760590.6131388103</v>
      </c>
      <c r="C22" s="45">
        <v>2.1702614690569E-2</v>
      </c>
      <c r="D22" s="46">
        <v>-3.4497333691179133E-3</v>
      </c>
      <c r="E22" s="47">
        <v>-13017.943359340541</v>
      </c>
    </row>
    <row r="23" spans="1:5" s="53" customFormat="1" ht="18" customHeight="1" x14ac:dyDescent="0.35">
      <c r="A23" s="43">
        <v>2028</v>
      </c>
      <c r="B23" s="44">
        <v>3842364.7473759372</v>
      </c>
      <c r="C23" s="45">
        <v>2.1745024292573412E-2</v>
      </c>
      <c r="D23" s="46">
        <v>-3.9552016648800592E-3</v>
      </c>
      <c r="E23" s="47">
        <v>-15257.674625980668</v>
      </c>
    </row>
    <row r="24" spans="1:5" s="53" customFormat="1" ht="18" customHeight="1" x14ac:dyDescent="0.35">
      <c r="A24" s="43">
        <v>2029</v>
      </c>
      <c r="B24" s="44">
        <v>3926102.8927482218</v>
      </c>
      <c r="C24" s="45">
        <v>2.1793387894647909E-2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Headings!F32</f>
        <v>Page 32</v>
      </c>
      <c r="B30" s="218"/>
      <c r="C30" s="218"/>
      <c r="D30" s="218"/>
      <c r="E30" s="222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Headings!E33</f>
        <v>March 2020 AFIS Lid Lift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15555595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11592601</v>
      </c>
      <c r="C6" s="45">
        <v>-0.25476325399317734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11212493</v>
      </c>
      <c r="C7" s="45">
        <v>-3.2788845229815067E-2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18528341</v>
      </c>
      <c r="C8" s="45">
        <v>0.65247291570215471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18945323</v>
      </c>
      <c r="C9" s="45">
        <v>2.2505090984670462E-2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19590685</v>
      </c>
      <c r="C10" s="45">
        <v>3.4064449574177313E-2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20234950</v>
      </c>
      <c r="C11" s="45">
        <v>3.2886292643672155E-2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21022256</v>
      </c>
      <c r="C12" s="45">
        <v>3.8908225619534553E-2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22120820</v>
      </c>
      <c r="C13" s="56">
        <v>5.225718876223362E-2</v>
      </c>
      <c r="D13" s="5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21170033</v>
      </c>
      <c r="C14" s="56">
        <v>-4.2981544083808831E-2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21767616</v>
      </c>
      <c r="C15" s="57">
        <v>2.8227778388441704E-2</v>
      </c>
      <c r="D15" s="57">
        <v>-1.3394253390887068E-3</v>
      </c>
      <c r="E15" s="77">
        <v>-29195.201234266162</v>
      </c>
    </row>
    <row r="16" spans="1:5" s="53" customFormat="1" ht="18" customHeight="1" thickTop="1" x14ac:dyDescent="0.35">
      <c r="A16" s="43">
        <v>2021</v>
      </c>
      <c r="B16" s="44">
        <v>22345652.832966242</v>
      </c>
      <c r="C16" s="56">
        <v>2.6554898476996325E-2</v>
      </c>
      <c r="D16" s="56">
        <v>-1.7661145492126051E-3</v>
      </c>
      <c r="E16" s="47">
        <v>-39534.805575281382</v>
      </c>
    </row>
    <row r="17" spans="1:5" s="53" customFormat="1" ht="18" customHeight="1" x14ac:dyDescent="0.35">
      <c r="A17" s="43">
        <v>2022</v>
      </c>
      <c r="B17" s="44">
        <v>22910091.592632383</v>
      </c>
      <c r="C17" s="56">
        <v>2.5259443699645834E-2</v>
      </c>
      <c r="D17" s="56">
        <v>-1.9927070265625124E-3</v>
      </c>
      <c r="E17" s="47">
        <v>-45744.255394980311</v>
      </c>
    </row>
    <row r="18" spans="1:5" s="53" customFormat="1" ht="18" customHeight="1" x14ac:dyDescent="0.35">
      <c r="A18" s="43">
        <v>2023</v>
      </c>
      <c r="B18" s="44">
        <v>23459526.429119118</v>
      </c>
      <c r="C18" s="56">
        <v>2.3982219113581671E-2</v>
      </c>
      <c r="D18" s="56">
        <v>-2.0073956774103729E-3</v>
      </c>
      <c r="E18" s="47">
        <v>-47187.275480736047</v>
      </c>
    </row>
    <row r="19" spans="1:5" s="53" customFormat="1" ht="18" customHeight="1" x14ac:dyDescent="0.35">
      <c r="A19" s="43">
        <v>2024</v>
      </c>
      <c r="B19" s="44">
        <v>23995537.154204786</v>
      </c>
      <c r="C19" s="56">
        <v>2.2848318217555619E-2</v>
      </c>
      <c r="D19" s="56">
        <v>-2.1835461084350749E-3</v>
      </c>
      <c r="E19" s="47">
        <v>-52510.019822310656</v>
      </c>
    </row>
    <row r="20" spans="1:5" ht="18" customHeight="1" x14ac:dyDescent="0.35">
      <c r="A20" s="43">
        <v>2025</v>
      </c>
      <c r="B20" s="86" t="s">
        <v>83</v>
      </c>
      <c r="C20" s="87" t="s">
        <v>83</v>
      </c>
      <c r="D20" s="87" t="s">
        <v>83</v>
      </c>
      <c r="E20" s="76" t="s">
        <v>83</v>
      </c>
    </row>
    <row r="21" spans="1:5" s="136" customFormat="1" ht="18" customHeight="1" x14ac:dyDescent="0.35">
      <c r="A21" s="43">
        <v>2026</v>
      </c>
      <c r="B21" s="44" t="s">
        <v>83</v>
      </c>
      <c r="C21" s="45" t="s">
        <v>83</v>
      </c>
      <c r="D21" s="75" t="s">
        <v>83</v>
      </c>
      <c r="E21" s="47" t="s">
        <v>83</v>
      </c>
    </row>
    <row r="22" spans="1:5" s="159" customFormat="1" ht="18" customHeight="1" x14ac:dyDescent="0.35">
      <c r="A22" s="43">
        <v>2027</v>
      </c>
      <c r="B22" s="44" t="s">
        <v>83</v>
      </c>
      <c r="C22" s="45" t="s">
        <v>83</v>
      </c>
      <c r="D22" s="46" t="s">
        <v>83</v>
      </c>
      <c r="E22" s="47" t="s">
        <v>83</v>
      </c>
    </row>
    <row r="23" spans="1:5" s="161" customFormat="1" ht="18" customHeight="1" x14ac:dyDescent="0.35">
      <c r="A23" s="43">
        <v>2028</v>
      </c>
      <c r="B23" s="44" t="s">
        <v>83</v>
      </c>
      <c r="C23" s="45" t="s">
        <v>83</v>
      </c>
      <c r="D23" s="46" t="s">
        <v>83</v>
      </c>
      <c r="E23" s="47" t="s">
        <v>83</v>
      </c>
    </row>
    <row r="24" spans="1:5" s="173" customFormat="1" ht="18" customHeight="1" x14ac:dyDescent="0.35">
      <c r="A24" s="43">
        <v>2029</v>
      </c>
      <c r="B24" s="44" t="s">
        <v>83</v>
      </c>
      <c r="C24" s="45" t="s">
        <v>83</v>
      </c>
      <c r="D24" s="46" t="s">
        <v>83</v>
      </c>
      <c r="E24" s="47" t="s">
        <v>83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 t="s">
        <v>229</v>
      </c>
      <c r="B27" s="3"/>
      <c r="C27" s="3"/>
    </row>
    <row r="28" spans="1:5" ht="21.75" customHeight="1" x14ac:dyDescent="0.35">
      <c r="A28" s="30"/>
      <c r="B28" s="19"/>
      <c r="C28" s="19"/>
    </row>
    <row r="29" spans="1:5" ht="21.75" customHeight="1" x14ac:dyDescent="0.35">
      <c r="A29" s="72"/>
      <c r="B29" s="19"/>
      <c r="C29" s="19"/>
    </row>
    <row r="30" spans="1:5" ht="21.75" customHeight="1" x14ac:dyDescent="0.35">
      <c r="A30" s="217" t="str">
        <f>Headings!F33</f>
        <v>Page 33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90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Headings!E34</f>
        <v>March 2020 Parks Lid Lift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37102038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38260504</v>
      </c>
      <c r="C6" s="45">
        <v>3.1223783448230069E-2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40076386</v>
      </c>
      <c r="C7" s="45">
        <v>4.7461005741064044E-2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41283924</v>
      </c>
      <c r="C8" s="46">
        <v>3.0130910506750874E-2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63633007.528015107</v>
      </c>
      <c r="C9" s="46">
        <v>0.54135075745258865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65762804</v>
      </c>
      <c r="C10" s="46">
        <v>3.3469995442966027E-2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67925490</v>
      </c>
      <c r="C11" s="46">
        <v>3.2886158564650048E-2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70568324</v>
      </c>
      <c r="C12" s="46">
        <v>3.8907838574296694E-2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74256788</v>
      </c>
      <c r="C13" s="46">
        <v>5.2267983578581312E-2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78148624</v>
      </c>
      <c r="C14" s="46">
        <v>5.2410508248754262E-2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116827149</v>
      </c>
      <c r="C15" s="55">
        <v>0.4949354578527192</v>
      </c>
      <c r="D15" s="57">
        <v>8.3331848752146165E-3</v>
      </c>
      <c r="E15" s="77">
        <v>965496.56964996457</v>
      </c>
    </row>
    <row r="16" spans="1:5" s="53" customFormat="1" ht="18" customHeight="1" thickTop="1" x14ac:dyDescent="0.35">
      <c r="A16" s="43">
        <v>2021</v>
      </c>
      <c r="B16" s="44">
        <v>123193185.98856039</v>
      </c>
      <c r="C16" s="46">
        <v>5.449107543110876E-2</v>
      </c>
      <c r="D16" s="56">
        <v>1.0481908766400538E-2</v>
      </c>
      <c r="E16" s="47">
        <v>1277904.8540816754</v>
      </c>
    </row>
    <row r="17" spans="1:5" s="53" customFormat="1" ht="18" customHeight="1" x14ac:dyDescent="0.35">
      <c r="A17" s="43">
        <v>2022</v>
      </c>
      <c r="B17" s="44">
        <v>129084932.55557123</v>
      </c>
      <c r="C17" s="46">
        <v>4.782526338394999E-2</v>
      </c>
      <c r="D17" s="56">
        <v>8.5973739947411421E-3</v>
      </c>
      <c r="E17" s="47">
        <v>1100331.4810057878</v>
      </c>
    </row>
    <row r="18" spans="1:5" s="53" customFormat="1" ht="18" customHeight="1" x14ac:dyDescent="0.35">
      <c r="A18" s="43">
        <v>2023</v>
      </c>
      <c r="B18" s="44">
        <v>135067149.25996932</v>
      </c>
      <c r="C18" s="46">
        <v>4.6343260874562198E-2</v>
      </c>
      <c r="D18" s="56">
        <v>7.7979927336455646E-3</v>
      </c>
      <c r="E18" s="47">
        <v>1045102.9433255047</v>
      </c>
    </row>
    <row r="19" spans="1:5" s="53" customFormat="1" ht="18" customHeight="1" x14ac:dyDescent="0.35">
      <c r="A19" s="43">
        <v>2024</v>
      </c>
      <c r="B19" s="44">
        <v>141123209.81143692</v>
      </c>
      <c r="C19" s="46">
        <v>4.4837405576771738E-2</v>
      </c>
      <c r="D19" s="56">
        <v>6.1362310459973646E-3</v>
      </c>
      <c r="E19" s="47">
        <v>860683.26995387673</v>
      </c>
    </row>
    <row r="20" spans="1:5" ht="18" customHeight="1" x14ac:dyDescent="0.35">
      <c r="A20" s="43">
        <v>2025</v>
      </c>
      <c r="B20" s="44">
        <v>147510048.8012211</v>
      </c>
      <c r="C20" s="46">
        <v>4.5257183409575408E-2</v>
      </c>
      <c r="D20" s="56">
        <v>3.3272706056288737E-3</v>
      </c>
      <c r="E20" s="47">
        <v>489178.22109523416</v>
      </c>
    </row>
    <row r="21" spans="1:5" s="136" customFormat="1" ht="18" customHeight="1" x14ac:dyDescent="0.35">
      <c r="A21" s="43">
        <v>2026</v>
      </c>
      <c r="B21" s="44" t="s">
        <v>83</v>
      </c>
      <c r="C21" s="45" t="s">
        <v>83</v>
      </c>
      <c r="D21" s="46" t="s">
        <v>83</v>
      </c>
      <c r="E21" s="47" t="s">
        <v>83</v>
      </c>
    </row>
    <row r="22" spans="1:5" s="159" customFormat="1" ht="18" customHeight="1" x14ac:dyDescent="0.35">
      <c r="A22" s="43">
        <v>2027</v>
      </c>
      <c r="B22" s="44" t="s">
        <v>83</v>
      </c>
      <c r="C22" s="45" t="s">
        <v>83</v>
      </c>
      <c r="D22" s="46" t="s">
        <v>83</v>
      </c>
      <c r="E22" s="47" t="s">
        <v>83</v>
      </c>
    </row>
    <row r="23" spans="1:5" s="161" customFormat="1" ht="18" customHeight="1" x14ac:dyDescent="0.35">
      <c r="A23" s="43">
        <v>2028</v>
      </c>
      <c r="B23" s="44" t="s">
        <v>83</v>
      </c>
      <c r="C23" s="45" t="s">
        <v>83</v>
      </c>
      <c r="D23" s="46" t="s">
        <v>83</v>
      </c>
      <c r="E23" s="47" t="s">
        <v>83</v>
      </c>
    </row>
    <row r="24" spans="1:5" s="173" customFormat="1" ht="18" customHeight="1" x14ac:dyDescent="0.35">
      <c r="A24" s="43">
        <v>2029</v>
      </c>
      <c r="B24" s="44" t="s">
        <v>83</v>
      </c>
      <c r="C24" s="45" t="s">
        <v>83</v>
      </c>
      <c r="D24" s="46" t="s">
        <v>83</v>
      </c>
      <c r="E24" s="47" t="s">
        <v>83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 t="s">
        <v>196</v>
      </c>
      <c r="B27" s="3"/>
      <c r="C27" s="3"/>
    </row>
    <row r="28" spans="1:5" ht="21.75" customHeight="1" x14ac:dyDescent="0.35">
      <c r="A28" s="30" t="s">
        <v>270</v>
      </c>
      <c r="B28" s="19"/>
      <c r="C28" s="19"/>
    </row>
    <row r="29" spans="1:5" ht="21.75" customHeight="1" x14ac:dyDescent="0.35">
      <c r="A29" s="30" t="s">
        <v>269</v>
      </c>
      <c r="B29" s="19"/>
      <c r="C29" s="19"/>
    </row>
    <row r="30" spans="1:5" ht="21.75" customHeight="1" x14ac:dyDescent="0.35">
      <c r="A30" s="217" t="str">
        <f>Headings!F34</f>
        <v>Page 34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Headings!E35</f>
        <v>March 2020 Children and Family Justice Center Lid Lift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 t="s">
        <v>83</v>
      </c>
      <c r="C5" s="40" t="s">
        <v>83</v>
      </c>
      <c r="D5" s="51" t="s">
        <v>83</v>
      </c>
      <c r="E5" s="42" t="s">
        <v>83</v>
      </c>
    </row>
    <row r="6" spans="1:5" s="53" customFormat="1" ht="18" customHeight="1" x14ac:dyDescent="0.35">
      <c r="A6" s="43">
        <v>2011</v>
      </c>
      <c r="B6" s="44" t="s">
        <v>83</v>
      </c>
      <c r="C6" s="45" t="s">
        <v>83</v>
      </c>
      <c r="D6" s="46" t="s">
        <v>83</v>
      </c>
      <c r="E6" s="47" t="s">
        <v>83</v>
      </c>
    </row>
    <row r="7" spans="1:5" s="53" customFormat="1" ht="18" customHeight="1" x14ac:dyDescent="0.35">
      <c r="A7" s="43">
        <v>2012</v>
      </c>
      <c r="B7" s="44" t="s">
        <v>83</v>
      </c>
      <c r="C7" s="45" t="s">
        <v>83</v>
      </c>
      <c r="D7" s="46" t="s">
        <v>83</v>
      </c>
      <c r="E7" s="47" t="s">
        <v>83</v>
      </c>
    </row>
    <row r="8" spans="1:5" s="53" customFormat="1" ht="18" customHeight="1" x14ac:dyDescent="0.35">
      <c r="A8" s="43">
        <v>2013</v>
      </c>
      <c r="B8" s="44">
        <v>21908512</v>
      </c>
      <c r="C8" s="46" t="s">
        <v>83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22366030</v>
      </c>
      <c r="C9" s="46">
        <v>2.0883116114869038E-2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23080793</v>
      </c>
      <c r="C10" s="46">
        <v>3.1957526659849744E-2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23821948</v>
      </c>
      <c r="C11" s="46">
        <v>3.2111331703377877E-2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24512139</v>
      </c>
      <c r="C12" s="46">
        <v>2.8972903475400047E-2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25054704</v>
      </c>
      <c r="C13" s="46">
        <v>2.2134543215506453E-2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25867001</v>
      </c>
      <c r="C14" s="46">
        <v>3.2420937800741845E-2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26597220</v>
      </c>
      <c r="C15" s="55">
        <v>2.8229751102572642E-2</v>
      </c>
      <c r="D15" s="55">
        <v>-1.339571084161606E-3</v>
      </c>
      <c r="E15" s="77">
        <v>-35676.658250857145</v>
      </c>
    </row>
    <row r="16" spans="1:5" s="53" customFormat="1" ht="18" customHeight="1" thickTop="1" x14ac:dyDescent="0.35">
      <c r="A16" s="43">
        <v>2021</v>
      </c>
      <c r="B16" s="44">
        <v>27303480.23154749</v>
      </c>
      <c r="C16" s="46">
        <v>2.6553911707595468E-2</v>
      </c>
      <c r="D16" s="46">
        <v>-1.7645264971329899E-3</v>
      </c>
      <c r="E16" s="47">
        <v>-48262.875455081463</v>
      </c>
    </row>
    <row r="17" spans="1:5" s="53" customFormat="1" ht="18" customHeight="1" x14ac:dyDescent="0.35">
      <c r="A17" s="43">
        <v>2022</v>
      </c>
      <c r="B17" s="44" t="s">
        <v>83</v>
      </c>
      <c r="C17" s="56" t="s">
        <v>83</v>
      </c>
      <c r="D17" s="46" t="s">
        <v>83</v>
      </c>
      <c r="E17" s="47" t="s">
        <v>83</v>
      </c>
    </row>
    <row r="18" spans="1:5" s="53" customFormat="1" ht="18" customHeight="1" x14ac:dyDescent="0.35">
      <c r="A18" s="43">
        <v>2023</v>
      </c>
      <c r="B18" s="44" t="s">
        <v>83</v>
      </c>
      <c r="C18" s="56" t="s">
        <v>83</v>
      </c>
      <c r="D18" s="46" t="s">
        <v>83</v>
      </c>
      <c r="E18" s="47" t="s">
        <v>83</v>
      </c>
    </row>
    <row r="19" spans="1:5" s="53" customFormat="1" ht="18" customHeight="1" x14ac:dyDescent="0.35">
      <c r="A19" s="43">
        <v>2024</v>
      </c>
      <c r="B19" s="44" t="s">
        <v>83</v>
      </c>
      <c r="C19" s="56" t="s">
        <v>83</v>
      </c>
      <c r="D19" s="46" t="s">
        <v>83</v>
      </c>
      <c r="E19" s="47" t="s">
        <v>83</v>
      </c>
    </row>
    <row r="20" spans="1:5" ht="18" customHeight="1" x14ac:dyDescent="0.35">
      <c r="A20" s="43">
        <v>2025</v>
      </c>
      <c r="B20" s="44" t="s">
        <v>83</v>
      </c>
      <c r="C20" s="56" t="s">
        <v>83</v>
      </c>
      <c r="D20" s="46" t="s">
        <v>83</v>
      </c>
      <c r="E20" s="47" t="s">
        <v>83</v>
      </c>
    </row>
    <row r="21" spans="1:5" s="136" customFormat="1" ht="18" customHeight="1" x14ac:dyDescent="0.35">
      <c r="A21" s="43">
        <v>2026</v>
      </c>
      <c r="B21" s="44" t="s">
        <v>83</v>
      </c>
      <c r="C21" s="56" t="s">
        <v>83</v>
      </c>
      <c r="D21" s="46" t="s">
        <v>83</v>
      </c>
      <c r="E21" s="47" t="s">
        <v>83</v>
      </c>
    </row>
    <row r="22" spans="1:5" s="159" customFormat="1" ht="18" customHeight="1" x14ac:dyDescent="0.35">
      <c r="A22" s="43">
        <v>2027</v>
      </c>
      <c r="B22" s="44" t="s">
        <v>83</v>
      </c>
      <c r="C22" s="56" t="s">
        <v>83</v>
      </c>
      <c r="D22" s="46" t="s">
        <v>83</v>
      </c>
      <c r="E22" s="47" t="s">
        <v>83</v>
      </c>
    </row>
    <row r="23" spans="1:5" s="161" customFormat="1" ht="18" customHeight="1" x14ac:dyDescent="0.35">
      <c r="A23" s="43">
        <v>2028</v>
      </c>
      <c r="B23" s="44" t="s">
        <v>83</v>
      </c>
      <c r="C23" s="56" t="s">
        <v>83</v>
      </c>
      <c r="D23" s="46" t="s">
        <v>83</v>
      </c>
      <c r="E23" s="47" t="s">
        <v>83</v>
      </c>
    </row>
    <row r="24" spans="1:5" s="173" customFormat="1" ht="18" customHeight="1" x14ac:dyDescent="0.35">
      <c r="A24" s="43">
        <v>2029</v>
      </c>
      <c r="B24" s="44" t="s">
        <v>83</v>
      </c>
      <c r="C24" s="56" t="s">
        <v>83</v>
      </c>
      <c r="D24" s="46" t="s">
        <v>83</v>
      </c>
      <c r="E24" s="47" t="s">
        <v>83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 t="s">
        <v>197</v>
      </c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117"/>
    </row>
    <row r="30" spans="1:5" ht="21.75" customHeight="1" x14ac:dyDescent="0.35">
      <c r="A30" s="217" t="str">
        <f>Headings!F35</f>
        <v>Page 35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Headings!E36</f>
        <v>March 2020 Veterans, Seniors, and Human Services Lid Lift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15207674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15469686</v>
      </c>
      <c r="C6" s="45">
        <v>1.7228933234628707E-2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15882255</v>
      </c>
      <c r="C7" s="45">
        <v>2.666951352470881E-2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16409992</v>
      </c>
      <c r="C8" s="46">
        <v>3.322809009174077E-2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16774932</v>
      </c>
      <c r="C9" s="46">
        <v>2.2238889574108356E-2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17350514</v>
      </c>
      <c r="C10" s="46">
        <v>3.431203178647757E-2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17918894</v>
      </c>
      <c r="C11" s="46">
        <v>3.2758683690869317E-2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18616034</v>
      </c>
      <c r="C12" s="46">
        <v>3.8905302972382039E-2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53265713</v>
      </c>
      <c r="C13" s="46">
        <v>1.861281463065656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56301126</v>
      </c>
      <c r="C14" s="46">
        <v>5.6986245542230973E-2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59351012</v>
      </c>
      <c r="C15" s="55">
        <v>5.4170959209590253E-2</v>
      </c>
      <c r="D15" s="55">
        <v>-4.1302260932596369E-4</v>
      </c>
      <c r="E15" s="77">
        <v>-24523.438576966524</v>
      </c>
    </row>
    <row r="16" spans="1:5" s="53" customFormat="1" ht="18" customHeight="1" thickTop="1" x14ac:dyDescent="0.35">
      <c r="A16" s="43">
        <v>2021</v>
      </c>
      <c r="B16" s="44">
        <v>62355841.877120696</v>
      </c>
      <c r="C16" s="46">
        <v>5.0628115273261054E-2</v>
      </c>
      <c r="D16" s="46">
        <v>-1.7094463483321443E-3</v>
      </c>
      <c r="E16" s="47">
        <v>-106776.49488328397</v>
      </c>
    </row>
    <row r="17" spans="1:5" s="53" customFormat="1" ht="18" customHeight="1" x14ac:dyDescent="0.35">
      <c r="A17" s="43">
        <v>2022</v>
      </c>
      <c r="B17" s="44">
        <v>65489872.311859421</v>
      </c>
      <c r="C17" s="46">
        <v>5.026041410706461E-2</v>
      </c>
      <c r="D17" s="46">
        <v>-1.9280029326729231E-3</v>
      </c>
      <c r="E17" s="47">
        <v>-126508.57478082925</v>
      </c>
    </row>
    <row r="18" spans="1:5" s="53" customFormat="1" ht="18" customHeight="1" x14ac:dyDescent="0.35">
      <c r="A18" s="43">
        <v>2023</v>
      </c>
      <c r="B18" s="44">
        <v>68697740.337203518</v>
      </c>
      <c r="C18" s="46">
        <v>4.898265811343161E-2</v>
      </c>
      <c r="D18" s="46">
        <v>-1.9400913827001265E-3</v>
      </c>
      <c r="E18" s="47">
        <v>-133538.97184771299</v>
      </c>
    </row>
    <row r="19" spans="1:5" s="53" customFormat="1" ht="18" customHeight="1" x14ac:dyDescent="0.35">
      <c r="A19" s="43">
        <v>2024</v>
      </c>
      <c r="B19" s="86" t="s">
        <v>83</v>
      </c>
      <c r="C19" s="86" t="s">
        <v>83</v>
      </c>
      <c r="D19" s="75" t="s">
        <v>83</v>
      </c>
      <c r="E19" s="76" t="s">
        <v>83</v>
      </c>
    </row>
    <row r="20" spans="1:5" ht="18" customHeight="1" x14ac:dyDescent="0.35">
      <c r="A20" s="43">
        <v>2025</v>
      </c>
      <c r="B20" s="86" t="s">
        <v>83</v>
      </c>
      <c r="C20" s="86" t="s">
        <v>83</v>
      </c>
      <c r="D20" s="75" t="s">
        <v>83</v>
      </c>
      <c r="E20" s="76" t="s">
        <v>83</v>
      </c>
    </row>
    <row r="21" spans="1:5" s="136" customFormat="1" ht="18" customHeight="1" x14ac:dyDescent="0.35">
      <c r="A21" s="43">
        <v>2026</v>
      </c>
      <c r="B21" s="86" t="s">
        <v>83</v>
      </c>
      <c r="C21" s="86" t="s">
        <v>83</v>
      </c>
      <c r="D21" s="75" t="s">
        <v>83</v>
      </c>
      <c r="E21" s="76" t="s">
        <v>83</v>
      </c>
    </row>
    <row r="22" spans="1:5" s="159" customFormat="1" ht="18" customHeight="1" x14ac:dyDescent="0.35">
      <c r="A22" s="43">
        <v>2027</v>
      </c>
      <c r="B22" s="86" t="s">
        <v>83</v>
      </c>
      <c r="C22" s="86" t="s">
        <v>83</v>
      </c>
      <c r="D22" s="75" t="s">
        <v>83</v>
      </c>
      <c r="E22" s="76" t="s">
        <v>83</v>
      </c>
    </row>
    <row r="23" spans="1:5" s="161" customFormat="1" ht="18" customHeight="1" x14ac:dyDescent="0.35">
      <c r="A23" s="43">
        <v>2028</v>
      </c>
      <c r="B23" s="86" t="s">
        <v>83</v>
      </c>
      <c r="C23" s="86" t="s">
        <v>83</v>
      </c>
      <c r="D23" s="75" t="s">
        <v>83</v>
      </c>
      <c r="E23" s="76" t="s">
        <v>83</v>
      </c>
    </row>
    <row r="24" spans="1:5" s="173" customFormat="1" ht="18" customHeight="1" x14ac:dyDescent="0.35">
      <c r="A24" s="43">
        <v>2029</v>
      </c>
      <c r="B24" s="86" t="s">
        <v>83</v>
      </c>
      <c r="C24" s="86" t="s">
        <v>83</v>
      </c>
      <c r="D24" s="75" t="s">
        <v>83</v>
      </c>
      <c r="E24" s="76" t="s">
        <v>83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 t="s">
        <v>250</v>
      </c>
      <c r="B27" s="3"/>
      <c r="C27" s="3"/>
    </row>
    <row r="28" spans="1:5" ht="21.75" customHeight="1" x14ac:dyDescent="0.35">
      <c r="A28" s="72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Headings!F36</f>
        <v>Page 36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1" customWidth="1"/>
    <col min="2" max="2" width="20.7265625" style="91" customWidth="1"/>
    <col min="3" max="3" width="10.7265625" style="91" customWidth="1"/>
    <col min="4" max="5" width="17.7265625" style="92" customWidth="1"/>
    <col min="6" max="16384" width="10.7265625" style="92"/>
  </cols>
  <sheetData>
    <row r="1" spans="1:7" ht="23.4" x14ac:dyDescent="0.35">
      <c r="A1" s="221" t="str">
        <f>+Headings!E37</f>
        <v>March 2020 PSERN Forecast</v>
      </c>
      <c r="B1" s="222"/>
      <c r="C1" s="222"/>
      <c r="D1" s="222"/>
      <c r="E1" s="222"/>
    </row>
    <row r="2" spans="1:7" ht="21.75" customHeight="1" x14ac:dyDescent="0.35">
      <c r="A2" s="221" t="s">
        <v>89</v>
      </c>
      <c r="B2" s="222"/>
      <c r="C2" s="222"/>
      <c r="D2" s="222"/>
      <c r="E2" s="222"/>
    </row>
    <row r="3" spans="1:7" ht="21.75" customHeight="1" x14ac:dyDescent="0.35">
      <c r="A3" s="221"/>
      <c r="B3" s="222"/>
      <c r="C3" s="222"/>
      <c r="D3" s="222"/>
      <c r="E3" s="222"/>
    </row>
    <row r="4" spans="1:7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7" s="53" customFormat="1" ht="18" customHeight="1" x14ac:dyDescent="0.35">
      <c r="A5" s="38">
        <v>2010</v>
      </c>
      <c r="B5" s="39" t="s">
        <v>83</v>
      </c>
      <c r="C5" s="40" t="s">
        <v>83</v>
      </c>
      <c r="D5" s="51" t="s">
        <v>83</v>
      </c>
      <c r="E5" s="42" t="s">
        <v>83</v>
      </c>
    </row>
    <row r="6" spans="1:7" s="53" customFormat="1" ht="18" customHeight="1" x14ac:dyDescent="0.35">
      <c r="A6" s="43">
        <v>2011</v>
      </c>
      <c r="B6" s="44" t="s">
        <v>83</v>
      </c>
      <c r="C6" s="45" t="s">
        <v>83</v>
      </c>
      <c r="D6" s="46" t="s">
        <v>83</v>
      </c>
      <c r="E6" s="47" t="s">
        <v>83</v>
      </c>
    </row>
    <row r="7" spans="1:7" s="53" customFormat="1" ht="18" customHeight="1" x14ac:dyDescent="0.35">
      <c r="A7" s="43">
        <v>2012</v>
      </c>
      <c r="B7" s="44" t="s">
        <v>83</v>
      </c>
      <c r="C7" s="45" t="s">
        <v>83</v>
      </c>
      <c r="D7" s="46" t="s">
        <v>83</v>
      </c>
      <c r="E7" s="47" t="s">
        <v>83</v>
      </c>
    </row>
    <row r="8" spans="1:7" s="53" customFormat="1" ht="18" customHeight="1" x14ac:dyDescent="0.35">
      <c r="A8" s="43">
        <v>2013</v>
      </c>
      <c r="B8" s="44" t="s">
        <v>83</v>
      </c>
      <c r="C8" s="45" t="s">
        <v>83</v>
      </c>
      <c r="D8" s="46" t="s">
        <v>83</v>
      </c>
      <c r="E8" s="47" t="s">
        <v>83</v>
      </c>
    </row>
    <row r="9" spans="1:7" s="53" customFormat="1" ht="18" customHeight="1" x14ac:dyDescent="0.35">
      <c r="A9" s="43">
        <v>2014</v>
      </c>
      <c r="B9" s="44" t="s">
        <v>83</v>
      </c>
      <c r="C9" s="45" t="s">
        <v>83</v>
      </c>
      <c r="D9" s="46" t="s">
        <v>83</v>
      </c>
      <c r="E9" s="47" t="s">
        <v>83</v>
      </c>
      <c r="F9" s="58"/>
      <c r="G9" s="71"/>
    </row>
    <row r="10" spans="1:7" s="53" customFormat="1" ht="18" customHeight="1" x14ac:dyDescent="0.35">
      <c r="A10" s="43">
        <v>2015</v>
      </c>
      <c r="B10" s="44" t="s">
        <v>83</v>
      </c>
      <c r="C10" s="45" t="s">
        <v>83</v>
      </c>
      <c r="D10" s="46" t="s">
        <v>83</v>
      </c>
      <c r="E10" s="47" t="s">
        <v>83</v>
      </c>
    </row>
    <row r="11" spans="1:7" s="53" customFormat="1" ht="18" customHeight="1" x14ac:dyDescent="0.35">
      <c r="A11" s="43">
        <v>2016</v>
      </c>
      <c r="B11" s="44">
        <v>29727603</v>
      </c>
      <c r="C11" s="56" t="s">
        <v>83</v>
      </c>
      <c r="D11" s="46">
        <v>0</v>
      </c>
      <c r="E11" s="47">
        <v>0</v>
      </c>
    </row>
    <row r="12" spans="1:7" s="53" customFormat="1" ht="18" customHeight="1" x14ac:dyDescent="0.35">
      <c r="A12" s="43">
        <v>2017</v>
      </c>
      <c r="B12" s="44">
        <v>30601830</v>
      </c>
      <c r="C12" s="46">
        <v>2.9407920981721958E-2</v>
      </c>
      <c r="D12" s="46">
        <v>0</v>
      </c>
      <c r="E12" s="47">
        <v>0</v>
      </c>
    </row>
    <row r="13" spans="1:7" s="53" customFormat="1" ht="18" customHeight="1" x14ac:dyDescent="0.35">
      <c r="A13" s="43">
        <v>2018</v>
      </c>
      <c r="B13" s="44">
        <v>31588828</v>
      </c>
      <c r="C13" s="46">
        <v>3.2252907750941695E-2</v>
      </c>
      <c r="D13" s="46">
        <v>0</v>
      </c>
      <c r="E13" s="47">
        <v>0</v>
      </c>
    </row>
    <row r="14" spans="1:7" s="53" customFormat="1" ht="18" customHeight="1" x14ac:dyDescent="0.35">
      <c r="A14" s="43">
        <v>2019</v>
      </c>
      <c r="B14" s="44">
        <v>32612888</v>
      </c>
      <c r="C14" s="46">
        <v>3.2418423374238614E-2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2020</v>
      </c>
      <c r="B15" s="49">
        <v>33533496</v>
      </c>
      <c r="C15" s="55">
        <v>2.8228349479506365E-2</v>
      </c>
      <c r="D15" s="55">
        <v>-1.339478676956829E-3</v>
      </c>
      <c r="E15" s="77">
        <v>-44977.64945820719</v>
      </c>
    </row>
    <row r="16" spans="1:7" s="53" customFormat="1" ht="18" customHeight="1" thickTop="1" x14ac:dyDescent="0.35">
      <c r="A16" s="43">
        <v>2021</v>
      </c>
      <c r="B16" s="44">
        <v>34423981.546067737</v>
      </c>
      <c r="C16" s="46">
        <v>2.6555106156177066E-2</v>
      </c>
      <c r="D16" s="46">
        <v>-1.7640512041109391E-3</v>
      </c>
      <c r="E16" s="47">
        <v>-60832.978585757315</v>
      </c>
    </row>
    <row r="17" spans="1:5" s="53" customFormat="1" ht="18" customHeight="1" x14ac:dyDescent="0.35">
      <c r="A17" s="43">
        <v>2022</v>
      </c>
      <c r="B17" s="44">
        <v>35293493.722638503</v>
      </c>
      <c r="C17" s="46">
        <v>2.5258907817131693E-2</v>
      </c>
      <c r="D17" s="46">
        <v>-1.9899076010814198E-3</v>
      </c>
      <c r="E17" s="47">
        <v>-70370.822862707078</v>
      </c>
    </row>
    <row r="18" spans="1:5" s="53" customFormat="1" ht="18" customHeight="1" x14ac:dyDescent="0.35">
      <c r="A18" s="43">
        <v>2023</v>
      </c>
      <c r="B18" s="44">
        <v>36139963.018485993</v>
      </c>
      <c r="C18" s="46">
        <v>2.3983720696501454E-2</v>
      </c>
      <c r="D18" s="46">
        <v>-2.0029163757441237E-3</v>
      </c>
      <c r="E18" s="47">
        <v>-72530.596467919648</v>
      </c>
    </row>
    <row r="19" spans="1:5" s="53" customFormat="1" ht="18" customHeight="1" x14ac:dyDescent="0.35">
      <c r="A19" s="43">
        <v>2024</v>
      </c>
      <c r="B19" s="44">
        <v>36965639.689088151</v>
      </c>
      <c r="C19" s="46">
        <v>2.2846638503194239E-2</v>
      </c>
      <c r="D19" s="46">
        <v>-2.1806302732468863E-3</v>
      </c>
      <c r="E19" s="47">
        <v>-80784.554220505059</v>
      </c>
    </row>
    <row r="20" spans="1:5" ht="18" customHeight="1" x14ac:dyDescent="0.35">
      <c r="A20" s="43">
        <v>2025</v>
      </c>
      <c r="B20" s="86" t="s">
        <v>83</v>
      </c>
      <c r="C20" s="75" t="s">
        <v>83</v>
      </c>
      <c r="D20" s="75" t="s">
        <v>83</v>
      </c>
      <c r="E20" s="76" t="s">
        <v>83</v>
      </c>
    </row>
    <row r="21" spans="1:5" s="136" customFormat="1" ht="18" customHeight="1" x14ac:dyDescent="0.35">
      <c r="A21" s="43">
        <v>2026</v>
      </c>
      <c r="B21" s="86" t="s">
        <v>83</v>
      </c>
      <c r="C21" s="75" t="s">
        <v>83</v>
      </c>
      <c r="D21" s="75" t="s">
        <v>83</v>
      </c>
      <c r="E21" s="76" t="s">
        <v>83</v>
      </c>
    </row>
    <row r="22" spans="1:5" s="159" customFormat="1" ht="18" customHeight="1" x14ac:dyDescent="0.35">
      <c r="A22" s="43">
        <v>2027</v>
      </c>
      <c r="B22" s="86" t="s">
        <v>83</v>
      </c>
      <c r="C22" s="75" t="s">
        <v>83</v>
      </c>
      <c r="D22" s="75" t="s">
        <v>83</v>
      </c>
      <c r="E22" s="76" t="s">
        <v>83</v>
      </c>
    </row>
    <row r="23" spans="1:5" s="161" customFormat="1" ht="18" customHeight="1" x14ac:dyDescent="0.35">
      <c r="A23" s="43">
        <v>2028</v>
      </c>
      <c r="B23" s="86" t="s">
        <v>83</v>
      </c>
      <c r="C23" s="75" t="s">
        <v>83</v>
      </c>
      <c r="D23" s="75" t="s">
        <v>83</v>
      </c>
      <c r="E23" s="76" t="s">
        <v>83</v>
      </c>
    </row>
    <row r="24" spans="1:5" s="173" customFormat="1" ht="18" customHeight="1" x14ac:dyDescent="0.35">
      <c r="A24" s="43">
        <v>2029</v>
      </c>
      <c r="B24" s="86" t="s">
        <v>83</v>
      </c>
      <c r="C24" s="75" t="s">
        <v>83</v>
      </c>
      <c r="D24" s="75" t="s">
        <v>83</v>
      </c>
      <c r="E24" s="76" t="s">
        <v>83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 t="s">
        <v>198</v>
      </c>
      <c r="B27" s="3"/>
      <c r="C27" s="3"/>
    </row>
    <row r="28" spans="1:5" ht="21.75" customHeight="1" x14ac:dyDescent="0.35">
      <c r="A28" s="30" t="s">
        <v>173</v>
      </c>
      <c r="B28" s="92"/>
      <c r="C28" s="92"/>
    </row>
    <row r="29" spans="1:5" ht="21.75" customHeight="1" x14ac:dyDescent="0.35">
      <c r="A29" s="3"/>
      <c r="B29" s="92"/>
      <c r="C29" s="92"/>
    </row>
    <row r="30" spans="1:5" ht="21.75" customHeight="1" x14ac:dyDescent="0.35">
      <c r="A30" s="217" t="str">
        <f>+Headings!F37</f>
        <v>Page 37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1" customWidth="1"/>
    <col min="2" max="2" width="20.7265625" style="91" customWidth="1"/>
    <col min="3" max="3" width="10.7265625" style="91" customWidth="1"/>
    <col min="4" max="5" width="17.7265625" style="92" customWidth="1"/>
    <col min="6" max="16384" width="10.7265625" style="92"/>
  </cols>
  <sheetData>
    <row r="1" spans="1:7" ht="23.4" x14ac:dyDescent="0.35">
      <c r="A1" s="221" t="str">
        <f>Headings!E38</f>
        <v>March 2020 Best Start For Kids Forecast</v>
      </c>
      <c r="B1" s="222"/>
      <c r="C1" s="222"/>
      <c r="D1" s="222"/>
      <c r="E1" s="222"/>
    </row>
    <row r="2" spans="1:7" ht="21.75" customHeight="1" x14ac:dyDescent="0.35">
      <c r="A2" s="221" t="s">
        <v>89</v>
      </c>
      <c r="B2" s="222"/>
      <c r="C2" s="222"/>
      <c r="D2" s="222"/>
      <c r="E2" s="222"/>
    </row>
    <row r="4" spans="1:7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7" s="53" customFormat="1" ht="18" customHeight="1" x14ac:dyDescent="0.35">
      <c r="A5" s="38">
        <v>2010</v>
      </c>
      <c r="B5" s="106" t="s">
        <v>83</v>
      </c>
      <c r="C5" s="83" t="s">
        <v>83</v>
      </c>
      <c r="D5" s="83" t="s">
        <v>83</v>
      </c>
      <c r="E5" s="103" t="s">
        <v>83</v>
      </c>
    </row>
    <row r="6" spans="1:7" s="53" customFormat="1" ht="18" customHeight="1" x14ac:dyDescent="0.35">
      <c r="A6" s="43">
        <v>2011</v>
      </c>
      <c r="B6" s="86" t="s">
        <v>83</v>
      </c>
      <c r="C6" s="75" t="s">
        <v>83</v>
      </c>
      <c r="D6" s="75" t="s">
        <v>83</v>
      </c>
      <c r="E6" s="76" t="s">
        <v>83</v>
      </c>
    </row>
    <row r="7" spans="1:7" s="53" customFormat="1" ht="18" customHeight="1" x14ac:dyDescent="0.35">
      <c r="A7" s="43">
        <v>2012</v>
      </c>
      <c r="B7" s="86" t="s">
        <v>83</v>
      </c>
      <c r="C7" s="75" t="s">
        <v>83</v>
      </c>
      <c r="D7" s="75" t="s">
        <v>83</v>
      </c>
      <c r="E7" s="76" t="s">
        <v>83</v>
      </c>
    </row>
    <row r="8" spans="1:7" s="53" customFormat="1" ht="18" customHeight="1" x14ac:dyDescent="0.35">
      <c r="A8" s="43">
        <v>2013</v>
      </c>
      <c r="B8" s="86" t="s">
        <v>83</v>
      </c>
      <c r="C8" s="75" t="s">
        <v>83</v>
      </c>
      <c r="D8" s="75" t="s">
        <v>83</v>
      </c>
      <c r="E8" s="76" t="s">
        <v>83</v>
      </c>
    </row>
    <row r="9" spans="1:7" s="53" customFormat="1" ht="18" customHeight="1" x14ac:dyDescent="0.35">
      <c r="A9" s="43">
        <v>2014</v>
      </c>
      <c r="B9" s="86" t="s">
        <v>83</v>
      </c>
      <c r="C9" s="75" t="s">
        <v>83</v>
      </c>
      <c r="D9" s="75" t="s">
        <v>83</v>
      </c>
      <c r="E9" s="76" t="s">
        <v>83</v>
      </c>
      <c r="F9" s="58"/>
      <c r="G9" s="71"/>
    </row>
    <row r="10" spans="1:7" s="53" customFormat="1" ht="18" customHeight="1" x14ac:dyDescent="0.35">
      <c r="A10" s="43">
        <v>2015</v>
      </c>
      <c r="B10" s="86" t="s">
        <v>83</v>
      </c>
      <c r="C10" s="75" t="s">
        <v>83</v>
      </c>
      <c r="D10" s="75" t="s">
        <v>83</v>
      </c>
      <c r="E10" s="76" t="s">
        <v>83</v>
      </c>
    </row>
    <row r="11" spans="1:7" s="53" customFormat="1" ht="18" customHeight="1" x14ac:dyDescent="0.35">
      <c r="A11" s="43">
        <v>2016</v>
      </c>
      <c r="B11" s="44">
        <v>59455206</v>
      </c>
      <c r="C11" s="75" t="s">
        <v>83</v>
      </c>
      <c r="D11" s="75" t="s">
        <v>83</v>
      </c>
      <c r="E11" s="76" t="s">
        <v>83</v>
      </c>
    </row>
    <row r="12" spans="1:7" s="53" customFormat="1" ht="18" customHeight="1" x14ac:dyDescent="0.35">
      <c r="A12" s="43">
        <v>2017</v>
      </c>
      <c r="B12" s="44">
        <v>62379867</v>
      </c>
      <c r="C12" s="46">
        <v>4.9190999355043896E-2</v>
      </c>
      <c r="D12" s="46">
        <v>0</v>
      </c>
      <c r="E12" s="47">
        <v>0</v>
      </c>
    </row>
    <row r="13" spans="1:7" s="53" customFormat="1" ht="18" customHeight="1" x14ac:dyDescent="0.35">
      <c r="A13" s="43">
        <v>2018</v>
      </c>
      <c r="B13" s="44">
        <v>65652750</v>
      </c>
      <c r="C13" s="46">
        <v>5.2466976244114116E-2</v>
      </c>
      <c r="D13" s="46">
        <v>0</v>
      </c>
      <c r="E13" s="47">
        <v>0</v>
      </c>
    </row>
    <row r="14" spans="1:7" s="53" customFormat="1" ht="18" customHeight="1" x14ac:dyDescent="0.35">
      <c r="A14" s="43">
        <v>2019</v>
      </c>
      <c r="B14" s="44">
        <v>69094328</v>
      </c>
      <c r="C14" s="46">
        <v>5.2420926770013532E-2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2020</v>
      </c>
      <c r="B15" s="49">
        <v>72426448.725099355</v>
      </c>
      <c r="C15" s="55">
        <v>4.8225676716898702E-2</v>
      </c>
      <c r="D15" s="55">
        <v>-1.3138854898414598E-3</v>
      </c>
      <c r="E15" s="77">
        <v>-95285.253973245621</v>
      </c>
    </row>
    <row r="16" spans="1:7" s="53" customFormat="1" ht="18" customHeight="1" thickTop="1" x14ac:dyDescent="0.35">
      <c r="A16" s="43">
        <v>2021</v>
      </c>
      <c r="B16" s="44">
        <v>75798151.184705764</v>
      </c>
      <c r="C16" s="46">
        <v>4.6553469332784703E-2</v>
      </c>
      <c r="D16" s="46">
        <v>-1.7321232129837716E-3</v>
      </c>
      <c r="E16" s="47">
        <v>-131519.54522553086</v>
      </c>
    </row>
    <row r="17" spans="1:5" s="53" customFormat="1" ht="18" customHeight="1" x14ac:dyDescent="0.35">
      <c r="A17" s="43">
        <v>2022</v>
      </c>
      <c r="B17" s="86" t="s">
        <v>83</v>
      </c>
      <c r="C17" s="75" t="s">
        <v>83</v>
      </c>
      <c r="D17" s="75" t="s">
        <v>83</v>
      </c>
      <c r="E17" s="76" t="s">
        <v>83</v>
      </c>
    </row>
    <row r="18" spans="1:5" s="53" customFormat="1" ht="18" customHeight="1" x14ac:dyDescent="0.35">
      <c r="A18" s="43">
        <v>2023</v>
      </c>
      <c r="B18" s="86" t="s">
        <v>83</v>
      </c>
      <c r="C18" s="75" t="s">
        <v>83</v>
      </c>
      <c r="D18" s="75" t="s">
        <v>83</v>
      </c>
      <c r="E18" s="76" t="s">
        <v>83</v>
      </c>
    </row>
    <row r="19" spans="1:5" s="53" customFormat="1" ht="18" customHeight="1" x14ac:dyDescent="0.35">
      <c r="A19" s="43">
        <v>2024</v>
      </c>
      <c r="B19" s="86" t="s">
        <v>83</v>
      </c>
      <c r="C19" s="75" t="s">
        <v>83</v>
      </c>
      <c r="D19" s="75" t="s">
        <v>83</v>
      </c>
      <c r="E19" s="76" t="s">
        <v>83</v>
      </c>
    </row>
    <row r="20" spans="1:5" ht="18" customHeight="1" x14ac:dyDescent="0.35">
      <c r="A20" s="43">
        <v>2025</v>
      </c>
      <c r="B20" s="86" t="s">
        <v>83</v>
      </c>
      <c r="C20" s="75" t="s">
        <v>83</v>
      </c>
      <c r="D20" s="75" t="s">
        <v>83</v>
      </c>
      <c r="E20" s="76" t="s">
        <v>83</v>
      </c>
    </row>
    <row r="21" spans="1:5" s="136" customFormat="1" ht="18" customHeight="1" x14ac:dyDescent="0.35">
      <c r="A21" s="43">
        <v>2026</v>
      </c>
      <c r="B21" s="86" t="s">
        <v>83</v>
      </c>
      <c r="C21" s="75" t="s">
        <v>83</v>
      </c>
      <c r="D21" s="75" t="s">
        <v>83</v>
      </c>
      <c r="E21" s="76" t="s">
        <v>83</v>
      </c>
    </row>
    <row r="22" spans="1:5" s="159" customFormat="1" ht="18" customHeight="1" x14ac:dyDescent="0.35">
      <c r="A22" s="43">
        <v>2027</v>
      </c>
      <c r="B22" s="86" t="s">
        <v>83</v>
      </c>
      <c r="C22" s="75" t="s">
        <v>83</v>
      </c>
      <c r="D22" s="75" t="s">
        <v>83</v>
      </c>
      <c r="E22" s="76" t="s">
        <v>83</v>
      </c>
    </row>
    <row r="23" spans="1:5" s="161" customFormat="1" ht="18" customHeight="1" x14ac:dyDescent="0.35">
      <c r="A23" s="43">
        <v>2028</v>
      </c>
      <c r="B23" s="86" t="s">
        <v>83</v>
      </c>
      <c r="C23" s="75" t="s">
        <v>83</v>
      </c>
      <c r="D23" s="75" t="s">
        <v>83</v>
      </c>
      <c r="E23" s="76" t="s">
        <v>83</v>
      </c>
    </row>
    <row r="24" spans="1:5" s="173" customFormat="1" ht="18" customHeight="1" x14ac:dyDescent="0.35">
      <c r="A24" s="43">
        <v>2029</v>
      </c>
      <c r="B24" s="86" t="s">
        <v>83</v>
      </c>
      <c r="C24" s="75" t="s">
        <v>83</v>
      </c>
      <c r="D24" s="75" t="s">
        <v>83</v>
      </c>
      <c r="E24" s="76" t="s">
        <v>83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 t="s">
        <v>199</v>
      </c>
      <c r="B27" s="3"/>
      <c r="C27" s="3"/>
    </row>
    <row r="28" spans="1:5" ht="21.75" customHeight="1" x14ac:dyDescent="0.35">
      <c r="A28" s="3"/>
      <c r="B28" s="92"/>
      <c r="C28" s="92"/>
    </row>
    <row r="29" spans="1:5" ht="21.75" customHeight="1" x14ac:dyDescent="0.35">
      <c r="A29" s="3"/>
      <c r="B29" s="92"/>
      <c r="C29" s="92"/>
    </row>
    <row r="30" spans="1:5" ht="21.75" customHeight="1" x14ac:dyDescent="0.35">
      <c r="A30" s="217" t="str">
        <f>Headings!F38</f>
        <v>Page 38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2.5" customHeight="1" x14ac:dyDescent="0.35">
      <c r="A1" s="228" t="str">
        <f>Headings!E39</f>
        <v>March 2020 Emergency Medical Services (EMS) Property Tax Forecast</v>
      </c>
      <c r="B1" s="229"/>
      <c r="C1" s="229"/>
      <c r="D1" s="229"/>
      <c r="E1" s="229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102097238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98589189</v>
      </c>
      <c r="C6" s="45">
        <v>-3.4359881508253975E-2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95268834</v>
      </c>
      <c r="C7" s="45">
        <v>-3.3678692701285984E-2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93870870</v>
      </c>
      <c r="C8" s="46">
        <v>-1.4673885900608363E-2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113541014.793615</v>
      </c>
      <c r="C9" s="46">
        <v>0.2095447159871322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116769207</v>
      </c>
      <c r="C10" s="46">
        <v>2.8431947805406921E-2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119879727</v>
      </c>
      <c r="C11" s="46">
        <v>2.6638187240579647E-2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123483769</v>
      </c>
      <c r="C12" s="46">
        <v>3.0063815544057793E-2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127489160</v>
      </c>
      <c r="C13" s="46">
        <v>3.2436578770121516E-2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69">
        <v>131539324</v>
      </c>
      <c r="C14" s="56">
        <v>3.1768693118693347E-2</v>
      </c>
      <c r="D14" s="45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169415530</v>
      </c>
      <c r="C15" s="57">
        <v>0.28794587693030871</v>
      </c>
      <c r="D15" s="55">
        <v>7.0212674891672044E-3</v>
      </c>
      <c r="E15" s="77">
        <v>1181218.1046730578</v>
      </c>
    </row>
    <row r="16" spans="1:5" s="53" customFormat="1" ht="18" customHeight="1" thickTop="1" x14ac:dyDescent="0.35">
      <c r="A16" s="43">
        <v>2021</v>
      </c>
      <c r="B16" s="44">
        <v>174241224.37970814</v>
      </c>
      <c r="C16" s="56">
        <v>2.8484368462018406E-2</v>
      </c>
      <c r="D16" s="46">
        <v>7.315467780721896E-3</v>
      </c>
      <c r="E16" s="47">
        <v>1265399.0768468678</v>
      </c>
    </row>
    <row r="17" spans="1:5" s="53" customFormat="1" ht="18" customHeight="1" x14ac:dyDescent="0.35">
      <c r="A17" s="43">
        <v>2022</v>
      </c>
      <c r="B17" s="44">
        <v>178653625.68603837</v>
      </c>
      <c r="C17" s="56">
        <v>2.5323521009670502E-2</v>
      </c>
      <c r="D17" s="46">
        <v>6.5571798015906513E-3</v>
      </c>
      <c r="E17" s="47">
        <v>1163832.4869535565</v>
      </c>
    </row>
    <row r="18" spans="1:5" s="53" customFormat="1" ht="18" customHeight="1" x14ac:dyDescent="0.35">
      <c r="A18" s="43">
        <v>2023</v>
      </c>
      <c r="B18" s="44">
        <v>182953669.88748434</v>
      </c>
      <c r="C18" s="56">
        <v>2.4069168397414797E-2</v>
      </c>
      <c r="D18" s="46">
        <v>6.5509018217779769E-3</v>
      </c>
      <c r="E18" s="47">
        <v>1190711.296565026</v>
      </c>
    </row>
    <row r="19" spans="1:5" s="53" customFormat="1" ht="18" customHeight="1" x14ac:dyDescent="0.35">
      <c r="A19" s="43">
        <v>2024</v>
      </c>
      <c r="B19" s="44">
        <v>187148871.19713253</v>
      </c>
      <c r="C19" s="56">
        <v>2.2930402610826128E-2</v>
      </c>
      <c r="D19" s="46">
        <v>6.3811143380381186E-3</v>
      </c>
      <c r="E19" s="47">
        <v>1186646.2201341987</v>
      </c>
    </row>
    <row r="20" spans="1:5" ht="18" customHeight="1" x14ac:dyDescent="0.35">
      <c r="A20" s="43">
        <v>2025</v>
      </c>
      <c r="B20" s="44">
        <v>191263470.62760302</v>
      </c>
      <c r="C20" s="56">
        <v>2.198570263422206E-2</v>
      </c>
      <c r="D20" s="46">
        <v>6.1092758265390845E-3</v>
      </c>
      <c r="E20" s="47">
        <v>1161386.0697638988</v>
      </c>
    </row>
    <row r="21" spans="1:5" s="136" customFormat="1" ht="18" customHeight="1" x14ac:dyDescent="0.35">
      <c r="A21" s="43">
        <v>2026</v>
      </c>
      <c r="B21" s="160" t="s">
        <v>83</v>
      </c>
      <c r="C21" s="87" t="s">
        <v>83</v>
      </c>
      <c r="D21" s="167" t="s">
        <v>83</v>
      </c>
      <c r="E21" s="76" t="s">
        <v>83</v>
      </c>
    </row>
    <row r="22" spans="1:5" s="159" customFormat="1" ht="18" customHeight="1" x14ac:dyDescent="0.35">
      <c r="A22" s="43">
        <v>2027</v>
      </c>
      <c r="B22" s="160" t="s">
        <v>83</v>
      </c>
      <c r="C22" s="87" t="s">
        <v>83</v>
      </c>
      <c r="D22" s="167" t="s">
        <v>83</v>
      </c>
      <c r="E22" s="76" t="s">
        <v>83</v>
      </c>
    </row>
    <row r="23" spans="1:5" s="161" customFormat="1" ht="18" customHeight="1" x14ac:dyDescent="0.35">
      <c r="A23" s="43">
        <v>2028</v>
      </c>
      <c r="B23" s="160" t="s">
        <v>83</v>
      </c>
      <c r="C23" s="87" t="s">
        <v>83</v>
      </c>
      <c r="D23" s="167" t="s">
        <v>83</v>
      </c>
      <c r="E23" s="76" t="s">
        <v>83</v>
      </c>
    </row>
    <row r="24" spans="1:5" s="173" customFormat="1" ht="18" customHeight="1" x14ac:dyDescent="0.35">
      <c r="A24" s="43"/>
      <c r="B24" s="148"/>
      <c r="C24" s="115"/>
      <c r="D24" s="115"/>
      <c r="E24" s="116"/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 t="s">
        <v>200</v>
      </c>
      <c r="B27" s="3"/>
      <c r="C27" s="3"/>
    </row>
    <row r="28" spans="1:5" ht="21.75" customHeight="1" x14ac:dyDescent="0.35">
      <c r="A28" s="30" t="s">
        <v>272</v>
      </c>
      <c r="B28" s="19"/>
      <c r="C28" s="19"/>
    </row>
    <row r="29" spans="1:5" ht="21.75" customHeight="1" x14ac:dyDescent="0.35">
      <c r="A29" s="30" t="s">
        <v>271</v>
      </c>
      <c r="B29" s="19"/>
      <c r="C29" s="19"/>
    </row>
    <row r="30" spans="1:5" ht="21.75" customHeight="1" x14ac:dyDescent="0.35">
      <c r="A30" s="217" t="str">
        <f>Headings!F39</f>
        <v>Page 39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Headings!E4</f>
        <v>March 2020 Countywide New Construction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5205200000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2457642885</v>
      </c>
      <c r="C6" s="45">
        <v>-0.52784851974948133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1925434669</v>
      </c>
      <c r="C7" s="45">
        <v>-0.21655229864692083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1983503613</v>
      </c>
      <c r="C8" s="46">
        <v>3.0158875258104123E-2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3406198290</v>
      </c>
      <c r="C9" s="45">
        <v>0.71726346636102645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4994659235</v>
      </c>
      <c r="C10" s="45">
        <v>0.46634423769850453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6111997054</v>
      </c>
      <c r="C11" s="45">
        <v>0.22370651658681173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8438451607.000001</v>
      </c>
      <c r="C12" s="45">
        <v>0.38063738127580593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9789738887</v>
      </c>
      <c r="C13" s="45">
        <v>0.16013450606021817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11561210136</v>
      </c>
      <c r="C14" s="45">
        <v>0.18095183839401208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11025221474</v>
      </c>
      <c r="C15" s="50">
        <v>-4.6360948005867098E-2</v>
      </c>
      <c r="D15" s="55">
        <v>-7.0336985319792711E-2</v>
      </c>
      <c r="E15" s="77">
        <v>-834152621.66900063</v>
      </c>
    </row>
    <row r="16" spans="1:5" s="53" customFormat="1" ht="18" customHeight="1" thickTop="1" x14ac:dyDescent="0.35">
      <c r="A16" s="43">
        <v>2021</v>
      </c>
      <c r="B16" s="44">
        <v>10586392917.028</v>
      </c>
      <c r="C16" s="45">
        <v>-3.9802244155081934E-2</v>
      </c>
      <c r="D16" s="46">
        <v>-1.8837202019657218E-2</v>
      </c>
      <c r="E16" s="47">
        <v>-203246619.67210007</v>
      </c>
    </row>
    <row r="17" spans="1:5" s="53" customFormat="1" ht="18" customHeight="1" x14ac:dyDescent="0.35">
      <c r="A17" s="43">
        <v>2022</v>
      </c>
      <c r="B17" s="44">
        <v>10109167842.7654</v>
      </c>
      <c r="C17" s="45">
        <v>-4.5079100880054512E-2</v>
      </c>
      <c r="D17" s="46">
        <v>-4.4108820479771271E-4</v>
      </c>
      <c r="E17" s="47">
        <v>-4461002.3913002014</v>
      </c>
    </row>
    <row r="18" spans="1:5" s="53" customFormat="1" ht="18" customHeight="1" x14ac:dyDescent="0.35">
      <c r="A18" s="43">
        <v>2023</v>
      </c>
      <c r="B18" s="44">
        <v>9654427985.5458603</v>
      </c>
      <c r="C18" s="45">
        <v>-4.498291692178924E-2</v>
      </c>
      <c r="D18" s="46">
        <v>2.3974292568381017E-2</v>
      </c>
      <c r="E18" s="47">
        <v>226038957.01843071</v>
      </c>
    </row>
    <row r="19" spans="1:5" s="53" customFormat="1" ht="18" customHeight="1" x14ac:dyDescent="0.35">
      <c r="A19" s="43">
        <v>2024</v>
      </c>
      <c r="B19" s="44">
        <v>9349114788.9106312</v>
      </c>
      <c r="C19" s="45">
        <v>-3.1624162207468887E-2</v>
      </c>
      <c r="D19" s="46">
        <v>9.8031827807318894E-3</v>
      </c>
      <c r="E19" s="47">
        <v>90761331.194610596</v>
      </c>
    </row>
    <row r="20" spans="1:5" s="53" customFormat="1" ht="18" customHeight="1" x14ac:dyDescent="0.35">
      <c r="A20" s="43">
        <v>2025</v>
      </c>
      <c r="B20" s="44">
        <v>9107241451.7529106</v>
      </c>
      <c r="C20" s="45">
        <v>-2.5871255473792765E-2</v>
      </c>
      <c r="D20" s="46">
        <v>-1.2643440567872144E-4</v>
      </c>
      <c r="E20" s="47">
        <v>-1151614.2639904022</v>
      </c>
    </row>
    <row r="21" spans="1:5" s="53" customFormat="1" ht="18" customHeight="1" x14ac:dyDescent="0.35">
      <c r="A21" s="43">
        <v>2026</v>
      </c>
      <c r="B21" s="44">
        <v>9505269112.0594292</v>
      </c>
      <c r="C21" s="45">
        <v>4.370452484598486E-2</v>
      </c>
      <c r="D21" s="46">
        <v>-7.5286747342441229E-3</v>
      </c>
      <c r="E21" s="47">
        <v>-72104934.000980377</v>
      </c>
    </row>
    <row r="22" spans="1:5" s="53" customFormat="1" ht="18" customHeight="1" x14ac:dyDescent="0.35">
      <c r="A22" s="43">
        <v>2027</v>
      </c>
      <c r="B22" s="44">
        <v>9772181863.2007103</v>
      </c>
      <c r="C22" s="45">
        <v>2.8080504401779338E-2</v>
      </c>
      <c r="D22" s="46">
        <v>-2.7741372213738513E-2</v>
      </c>
      <c r="E22" s="47">
        <v>-278828828.72908974</v>
      </c>
    </row>
    <row r="23" spans="1:5" s="53" customFormat="1" ht="18" customHeight="1" x14ac:dyDescent="0.35">
      <c r="A23" s="43">
        <v>2028</v>
      </c>
      <c r="B23" s="44">
        <v>10258460514.3347</v>
      </c>
      <c r="C23" s="45">
        <v>4.9761522855523044E-2</v>
      </c>
      <c r="D23" s="46">
        <v>-1.7007335942758939E-2</v>
      </c>
      <c r="E23" s="47">
        <v>-177487676.76729965</v>
      </c>
    </row>
    <row r="24" spans="1:5" s="53" customFormat="1" ht="18" customHeight="1" x14ac:dyDescent="0.35">
      <c r="A24" s="43">
        <v>2029</v>
      </c>
      <c r="B24" s="44">
        <v>10769800306.969601</v>
      </c>
      <c r="C24" s="45">
        <v>4.9845665625985358E-2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158</v>
      </c>
      <c r="B26" s="3"/>
      <c r="C26" s="3"/>
    </row>
    <row r="27" spans="1:5" ht="21.75" customHeight="1" x14ac:dyDescent="0.35">
      <c r="A27" s="119" t="s">
        <v>186</v>
      </c>
      <c r="B27" s="3"/>
      <c r="C27" s="3"/>
    </row>
    <row r="28" spans="1:5" ht="21.75" customHeight="1" x14ac:dyDescent="0.35">
      <c r="A28" s="117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Headings!F4</f>
        <v>Page 4</v>
      </c>
      <c r="B30" s="218"/>
      <c r="C30" s="218"/>
      <c r="D30" s="218"/>
      <c r="E30" s="222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Headings!E40</f>
        <v>March 2020 Conservation Futures Property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16738720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17061273</v>
      </c>
      <c r="C6" s="45">
        <v>1.9269872487263084E-2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17416782</v>
      </c>
      <c r="C7" s="45">
        <v>2.0837190753585588E-2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17566647</v>
      </c>
      <c r="C8" s="46">
        <v>8.6046320152597389E-3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17955638</v>
      </c>
      <c r="C9" s="56">
        <v>2.2143724980640878E-2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18389600</v>
      </c>
      <c r="C10" s="46">
        <v>2.4168564770575163E-2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18877155</v>
      </c>
      <c r="C11" s="46">
        <v>2.6512539696350146E-2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19443654</v>
      </c>
      <c r="C12" s="46">
        <v>3.0009765772437635E-2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20072804</v>
      </c>
      <c r="C13" s="46">
        <v>3.2357601096995481E-2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20712946</v>
      </c>
      <c r="C14" s="46">
        <v>3.189101034414521E-2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21297118</v>
      </c>
      <c r="C15" s="55">
        <v>2.8203230964827464E-2</v>
      </c>
      <c r="D15" s="55">
        <v>-2.0359979151541863E-3</v>
      </c>
      <c r="E15" s="77">
        <v>-43449.350634098053</v>
      </c>
    </row>
    <row r="16" spans="1:5" s="53" customFormat="1" ht="18" customHeight="1" thickTop="1" x14ac:dyDescent="0.35">
      <c r="A16" s="43">
        <v>2021</v>
      </c>
      <c r="B16" s="44">
        <v>21861559.601014972</v>
      </c>
      <c r="C16" s="46">
        <v>2.6503191700162132E-2</v>
      </c>
      <c r="D16" s="46">
        <v>-2.5203267200702983E-3</v>
      </c>
      <c r="E16" s="47">
        <v>-55237.489325143397</v>
      </c>
    </row>
    <row r="17" spans="1:5" s="53" customFormat="1" ht="18" customHeight="1" x14ac:dyDescent="0.35">
      <c r="A17" s="43">
        <v>2022</v>
      </c>
      <c r="B17" s="44">
        <v>22417632.033773538</v>
      </c>
      <c r="C17" s="46">
        <v>2.5436082461964382E-2</v>
      </c>
      <c r="D17" s="46">
        <v>-2.6772177493181726E-3</v>
      </c>
      <c r="E17" s="47">
        <v>-60177.99196671322</v>
      </c>
    </row>
    <row r="18" spans="1:5" s="53" customFormat="1" ht="18" customHeight="1" x14ac:dyDescent="0.35">
      <c r="A18" s="43">
        <v>2023</v>
      </c>
      <c r="B18" s="44">
        <v>22957504.136855427</v>
      </c>
      <c r="C18" s="46">
        <v>2.4082476787402829E-2</v>
      </c>
      <c r="D18" s="46">
        <v>-2.6231487509229545E-3</v>
      </c>
      <c r="E18" s="47">
        <v>-60379.332270927727</v>
      </c>
    </row>
    <row r="19" spans="1:5" s="53" customFormat="1" ht="18" customHeight="1" x14ac:dyDescent="0.35">
      <c r="A19" s="43">
        <v>2024</v>
      </c>
      <c r="B19" s="44">
        <v>23480940.24444123</v>
      </c>
      <c r="C19" s="46">
        <v>2.2800218371538561E-2</v>
      </c>
      <c r="D19" s="46">
        <v>-2.9940390714066067E-3</v>
      </c>
      <c r="E19" s="47">
        <v>-70513.974118813872</v>
      </c>
    </row>
    <row r="20" spans="1:5" ht="18" customHeight="1" x14ac:dyDescent="0.35">
      <c r="A20" s="43">
        <v>2025</v>
      </c>
      <c r="B20" s="44">
        <v>24000738.565546572</v>
      </c>
      <c r="C20" s="46">
        <v>2.213703180937987E-2</v>
      </c>
      <c r="D20" s="46">
        <v>-3.1067056291526063E-3</v>
      </c>
      <c r="E20" s="47">
        <v>-74795.597509220243</v>
      </c>
    </row>
    <row r="21" spans="1:5" s="136" customFormat="1" ht="18" customHeight="1" x14ac:dyDescent="0.35">
      <c r="A21" s="43">
        <v>2026</v>
      </c>
      <c r="B21" s="44">
        <v>24525201.325606652</v>
      </c>
      <c r="C21" s="46">
        <v>2.1851942540341396E-2</v>
      </c>
      <c r="D21" s="46">
        <v>-3.6131396083062262E-3</v>
      </c>
      <c r="E21" s="47">
        <v>-88934.308383390307</v>
      </c>
    </row>
    <row r="22" spans="1:5" s="159" customFormat="1" ht="18" customHeight="1" x14ac:dyDescent="0.35">
      <c r="A22" s="43">
        <v>2027</v>
      </c>
      <c r="B22" s="44">
        <v>25058716.34019189</v>
      </c>
      <c r="C22" s="46">
        <v>2.1753746585076783E-2</v>
      </c>
      <c r="D22" s="46">
        <v>-4.4086836544160457E-3</v>
      </c>
      <c r="E22" s="47">
        <v>-110965.16343188286</v>
      </c>
    </row>
    <row r="23" spans="1:5" s="161" customFormat="1" ht="18" customHeight="1" x14ac:dyDescent="0.35">
      <c r="A23" s="43">
        <v>2028</v>
      </c>
      <c r="B23" s="44">
        <v>25606314.598070361</v>
      </c>
      <c r="C23" s="46">
        <v>2.1852606112954476E-2</v>
      </c>
      <c r="D23" s="46">
        <v>-4.9228648578585332E-3</v>
      </c>
      <c r="E23" s="47">
        <v>-126680.05506538227</v>
      </c>
    </row>
    <row r="24" spans="1:5" s="173" customFormat="1" ht="18" customHeight="1" x14ac:dyDescent="0.35">
      <c r="A24" s="43">
        <v>2029</v>
      </c>
      <c r="B24" s="44">
        <v>26165984.52996226</v>
      </c>
      <c r="C24" s="46">
        <v>2.1856715449948938E-2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Headings!F40</f>
        <v>Page 40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Headings!E41</f>
        <v>March 2020 Unincorporated Area/Roads Property Tax Levy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2011</v>
      </c>
      <c r="B5" s="39">
        <v>86104033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73706592</v>
      </c>
      <c r="C6" s="45">
        <v>-0.14398211753914014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67537651</v>
      </c>
      <c r="C7" s="45">
        <v>-8.3695919626836091E-2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71721037.701000005</v>
      </c>
      <c r="C8" s="45">
        <v>6.1941548737014962E-2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81182066</v>
      </c>
      <c r="C9" s="45">
        <v>0.13191426954030372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82424494.000000134</v>
      </c>
      <c r="C10" s="45">
        <v>1.5304217559579447E-2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87678035</v>
      </c>
      <c r="C11" s="45">
        <v>6.3737619062603557E-2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89353349</v>
      </c>
      <c r="C12" s="45">
        <v>1.9107567819009574E-2</v>
      </c>
      <c r="D12" s="46">
        <v>0</v>
      </c>
      <c r="E12" s="47">
        <v>0</v>
      </c>
    </row>
    <row r="13" spans="1:5" s="53" customFormat="1" ht="18" customHeight="1" x14ac:dyDescent="0.35">
      <c r="A13" s="43">
        <v>2019</v>
      </c>
      <c r="B13" s="44">
        <v>91211126</v>
      </c>
      <c r="C13" s="45">
        <v>2.0791352767314919E-2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2020</v>
      </c>
      <c r="B14" s="49">
        <v>92987997</v>
      </c>
      <c r="C14" s="50">
        <v>1.9480858069880647E-2</v>
      </c>
      <c r="D14" s="55">
        <v>1.8667879993183867E-4</v>
      </c>
      <c r="E14" s="77">
        <v>17355.647756531835</v>
      </c>
    </row>
    <row r="15" spans="1:5" s="53" customFormat="1" ht="18" customHeight="1" thickTop="1" x14ac:dyDescent="0.35">
      <c r="A15" s="43">
        <v>2021</v>
      </c>
      <c r="B15" s="44">
        <v>94714218.891225621</v>
      </c>
      <c r="C15" s="45">
        <v>1.8563921655669446E-2</v>
      </c>
      <c r="D15" s="46">
        <v>6.9327316135980865E-4</v>
      </c>
      <c r="E15" s="47">
        <v>65617.335219025612</v>
      </c>
    </row>
    <row r="16" spans="1:5" s="53" customFormat="1" ht="18" customHeight="1" x14ac:dyDescent="0.35">
      <c r="A16" s="43">
        <v>2022</v>
      </c>
      <c r="B16" s="44">
        <v>96413876.956193984</v>
      </c>
      <c r="C16" s="45">
        <v>1.7945120435616246E-2</v>
      </c>
      <c r="D16" s="46">
        <v>1.2406866692526997E-3</v>
      </c>
      <c r="E16" s="47">
        <v>119471.18556323647</v>
      </c>
    </row>
    <row r="17" spans="1:5" s="53" customFormat="1" ht="18" customHeight="1" x14ac:dyDescent="0.35">
      <c r="A17" s="43">
        <v>2023</v>
      </c>
      <c r="B17" s="44">
        <v>98087628.117165983</v>
      </c>
      <c r="C17" s="45">
        <v>1.7360064897426364E-2</v>
      </c>
      <c r="D17" s="46">
        <v>2.1358900669772307E-3</v>
      </c>
      <c r="E17" s="47">
        <v>209057.86596946418</v>
      </c>
    </row>
    <row r="18" spans="1:5" s="53" customFormat="1" ht="18" customHeight="1" x14ac:dyDescent="0.35">
      <c r="A18" s="43">
        <v>2024</v>
      </c>
      <c r="B18" s="44">
        <v>99699598.353457302</v>
      </c>
      <c r="C18" s="45">
        <v>1.643398119858519E-2</v>
      </c>
      <c r="D18" s="46">
        <v>2.2537736973267108E-3</v>
      </c>
      <c r="E18" s="47">
        <v>224195.04750193655</v>
      </c>
    </row>
    <row r="19" spans="1:5" s="53" customFormat="1" ht="18" customHeight="1" x14ac:dyDescent="0.35">
      <c r="A19" s="43">
        <v>2025</v>
      </c>
      <c r="B19" s="44">
        <v>101294241.68456657</v>
      </c>
      <c r="C19" s="45">
        <v>1.5994480995358717E-2</v>
      </c>
      <c r="D19" s="46">
        <v>2.9091332529458391E-3</v>
      </c>
      <c r="E19" s="47">
        <v>293823.6745942384</v>
      </c>
    </row>
    <row r="20" spans="1:5" s="53" customFormat="1" ht="18" customHeight="1" x14ac:dyDescent="0.35">
      <c r="A20" s="43">
        <v>2026</v>
      </c>
      <c r="B20" s="44">
        <v>102892272.23738541</v>
      </c>
      <c r="C20" s="45">
        <v>1.5776124350633358E-2</v>
      </c>
      <c r="D20" s="46">
        <v>2.7246115314660813E-3</v>
      </c>
      <c r="E20" s="47">
        <v>279579.72529321909</v>
      </c>
    </row>
    <row r="21" spans="1:5" s="53" customFormat="1" ht="18" customHeight="1" x14ac:dyDescent="0.35">
      <c r="A21" s="43">
        <v>2027</v>
      </c>
      <c r="B21" s="44">
        <v>104540404.76011686</v>
      </c>
      <c r="C21" s="45">
        <v>1.6018039906136039E-2</v>
      </c>
      <c r="D21" s="46">
        <v>2.7018675975534201E-3</v>
      </c>
      <c r="E21" s="47">
        <v>281693.23443391919</v>
      </c>
    </row>
    <row r="22" spans="1:5" s="53" customFormat="1" ht="18" customHeight="1" x14ac:dyDescent="0.35">
      <c r="A22" s="43">
        <v>2028</v>
      </c>
      <c r="B22" s="44">
        <v>106197154.1606774</v>
      </c>
      <c r="C22" s="45">
        <v>1.5847933670834591E-2</v>
      </c>
      <c r="D22" s="46">
        <v>2.5314044423163651E-3</v>
      </c>
      <c r="E22" s="47">
        <v>268149.15384444594</v>
      </c>
    </row>
    <row r="23" spans="1:5" s="53" customFormat="1" ht="18" customHeight="1" x14ac:dyDescent="0.35">
      <c r="A23" s="43">
        <v>2029</v>
      </c>
      <c r="B23" s="44">
        <v>107927245.31285928</v>
      </c>
      <c r="C23" s="45">
        <v>1.6291313697203602E-2</v>
      </c>
      <c r="D23" s="75" t="s">
        <v>214</v>
      </c>
      <c r="E23" s="76" t="s">
        <v>214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118</v>
      </c>
      <c r="B25" s="3"/>
      <c r="C25" s="3"/>
    </row>
    <row r="26" spans="1:5" ht="21.75" customHeight="1" x14ac:dyDescent="0.35">
      <c r="A26" s="30" t="s">
        <v>201</v>
      </c>
      <c r="B26" s="3"/>
      <c r="C26" s="3"/>
    </row>
    <row r="27" spans="1:5" ht="21.75" customHeight="1" x14ac:dyDescent="0.35">
      <c r="A27" s="30" t="s">
        <v>212</v>
      </c>
      <c r="B27" s="19"/>
      <c r="C27" s="19"/>
    </row>
    <row r="28" spans="1:5" ht="21.75" customHeight="1" x14ac:dyDescent="0.35">
      <c r="A28" s="72" t="s">
        <v>213</v>
      </c>
    </row>
    <row r="29" spans="1:5" ht="21.75" customHeight="1" x14ac:dyDescent="0.35">
      <c r="A29" s="72"/>
    </row>
    <row r="30" spans="1:5" ht="21.75" customHeight="1" x14ac:dyDescent="0.35">
      <c r="A30" s="217" t="str">
        <f>Headings!F41</f>
        <v>Page 41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E32"/>
  <sheetViews>
    <sheetView zoomScale="75" zoomScaleNormal="75" workbookViewId="0">
      <selection activeCell="A25" sqref="A25:E25"/>
    </sheetView>
  </sheetViews>
  <sheetFormatPr defaultColWidth="10.7265625" defaultRowHeight="21.75" customHeight="1" x14ac:dyDescent="0.35"/>
  <cols>
    <col min="1" max="1" width="7.7265625" style="95" customWidth="1"/>
    <col min="2" max="2" width="15.26953125" style="95" customWidth="1"/>
    <col min="3" max="3" width="15.7265625" style="95" customWidth="1"/>
    <col min="4" max="4" width="17.7265625" style="95" customWidth="1"/>
    <col min="5" max="5" width="17.7265625" style="96" customWidth="1"/>
    <col min="6" max="16384" width="10.7265625" style="96"/>
  </cols>
  <sheetData>
    <row r="1" spans="1:5" ht="23.4" x14ac:dyDescent="0.35">
      <c r="A1" s="221" t="s">
        <v>243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179</v>
      </c>
      <c r="C4" s="33" t="s">
        <v>177</v>
      </c>
      <c r="D4" s="104" t="s">
        <v>180</v>
      </c>
      <c r="E4" s="105" t="s">
        <v>178</v>
      </c>
    </row>
    <row r="5" spans="1:5" s="53" customFormat="1" ht="18" customHeight="1" x14ac:dyDescent="0.35">
      <c r="A5" s="38">
        <v>2012</v>
      </c>
      <c r="B5" s="39"/>
      <c r="C5" s="205"/>
      <c r="D5" s="41"/>
      <c r="E5" s="51"/>
    </row>
    <row r="6" spans="1:5" s="53" customFormat="1" ht="18" customHeight="1" x14ac:dyDescent="0.35">
      <c r="A6" s="43">
        <v>2013</v>
      </c>
      <c r="B6" s="44"/>
      <c r="C6" s="97"/>
      <c r="D6" s="56"/>
      <c r="E6" s="46"/>
    </row>
    <row r="7" spans="1:5" s="53" customFormat="1" ht="18" customHeight="1" x14ac:dyDescent="0.35">
      <c r="A7" s="43">
        <v>2014</v>
      </c>
      <c r="B7" s="44"/>
      <c r="C7" s="97"/>
      <c r="D7" s="56"/>
      <c r="E7" s="46"/>
    </row>
    <row r="8" spans="1:5" s="53" customFormat="1" ht="18" customHeight="1" x14ac:dyDescent="0.35">
      <c r="A8" s="43">
        <v>2015</v>
      </c>
      <c r="B8" s="44"/>
      <c r="C8" s="97"/>
      <c r="D8" s="56"/>
      <c r="E8" s="46"/>
    </row>
    <row r="9" spans="1:5" s="53" customFormat="1" ht="18" customHeight="1" x14ac:dyDescent="0.35">
      <c r="A9" s="43">
        <v>2016</v>
      </c>
      <c r="B9" s="62"/>
      <c r="C9" s="144"/>
      <c r="D9" s="44"/>
      <c r="E9" s="69"/>
    </row>
    <row r="10" spans="1:5" s="53" customFormat="1" ht="18" customHeight="1" x14ac:dyDescent="0.35">
      <c r="A10" s="43">
        <v>2017</v>
      </c>
      <c r="B10" s="62"/>
      <c r="C10" s="164"/>
      <c r="D10" s="44"/>
      <c r="E10" s="69"/>
    </row>
    <row r="11" spans="1:5" s="53" customFormat="1" ht="18" x14ac:dyDescent="0.35">
      <c r="A11" s="43">
        <v>2018</v>
      </c>
      <c r="B11" s="62"/>
      <c r="C11" s="143"/>
      <c r="D11" s="44"/>
      <c r="E11" s="69"/>
    </row>
    <row r="12" spans="1:5" s="53" customFormat="1" ht="18" x14ac:dyDescent="0.35">
      <c r="A12" s="43">
        <v>2019</v>
      </c>
      <c r="B12" s="62"/>
      <c r="C12" s="143"/>
      <c r="D12" s="44"/>
      <c r="E12" s="69"/>
    </row>
    <row r="13" spans="1:5" s="53" customFormat="1" ht="18" customHeight="1" thickBot="1" x14ac:dyDescent="0.4">
      <c r="A13" s="48">
        <v>2020</v>
      </c>
      <c r="B13" s="67"/>
      <c r="C13" s="174"/>
      <c r="D13" s="49"/>
      <c r="E13" s="68"/>
    </row>
    <row r="14" spans="1:5" s="58" customFormat="1" ht="18" customHeight="1" thickTop="1" x14ac:dyDescent="0.35">
      <c r="A14" s="43">
        <v>2021</v>
      </c>
      <c r="B14" s="62">
        <v>1.8029956626264865</v>
      </c>
      <c r="C14" s="168"/>
      <c r="D14" s="44"/>
      <c r="E14" s="69"/>
    </row>
    <row r="15" spans="1:5" s="53" customFormat="1" ht="18" customHeight="1" x14ac:dyDescent="0.35">
      <c r="A15" s="43">
        <v>2022</v>
      </c>
      <c r="B15" s="62">
        <v>1.7753346818012508</v>
      </c>
      <c r="C15" s="168"/>
      <c r="D15" s="44"/>
      <c r="E15" s="69"/>
    </row>
    <row r="16" spans="1:5" s="53" customFormat="1" ht="18" customHeight="1" x14ac:dyDescent="0.35">
      <c r="A16" s="193">
        <v>2023</v>
      </c>
      <c r="B16" s="194">
        <v>1.7140599177069367</v>
      </c>
      <c r="C16" s="195"/>
      <c r="D16" s="196"/>
      <c r="E16" s="197"/>
    </row>
    <row r="17" spans="1:5" s="53" customFormat="1" ht="18" customHeight="1" x14ac:dyDescent="0.35">
      <c r="A17" s="43">
        <v>2024</v>
      </c>
      <c r="B17" s="62">
        <v>1.7491621473873751</v>
      </c>
      <c r="C17" s="198" t="s">
        <v>266</v>
      </c>
      <c r="D17" s="44">
        <v>2972141337.766366</v>
      </c>
      <c r="E17" s="69"/>
    </row>
    <row r="18" spans="1:5" ht="18" customHeight="1" x14ac:dyDescent="0.35">
      <c r="A18" s="110">
        <v>2025</v>
      </c>
      <c r="B18" s="111">
        <v>1.7868729351586721</v>
      </c>
      <c r="C18" s="114" t="s">
        <v>273</v>
      </c>
      <c r="D18" s="112">
        <v>2804259303.219471</v>
      </c>
      <c r="E18" s="113"/>
    </row>
    <row r="19" spans="1:5" ht="18" customHeight="1" x14ac:dyDescent="0.35">
      <c r="A19" s="43">
        <v>2026</v>
      </c>
      <c r="B19" s="62">
        <v>1.8955614551747182</v>
      </c>
      <c r="C19" s="192" t="s">
        <v>264</v>
      </c>
      <c r="D19" s="44">
        <v>4848885524.6492262</v>
      </c>
      <c r="E19" s="69"/>
    </row>
    <row r="20" spans="1:5" ht="18" customHeight="1" x14ac:dyDescent="0.35">
      <c r="A20" s="110">
        <v>2027</v>
      </c>
      <c r="B20" s="111">
        <v>1.9035788750545528</v>
      </c>
      <c r="C20" s="114" t="s">
        <v>274</v>
      </c>
      <c r="D20" s="112">
        <v>1693627669.1801145</v>
      </c>
      <c r="E20" s="113"/>
    </row>
    <row r="21" spans="1:5" ht="54" customHeight="1" x14ac:dyDescent="0.35">
      <c r="A21" s="110">
        <v>2028</v>
      </c>
      <c r="B21" s="111">
        <v>1.982697545552494</v>
      </c>
      <c r="C21" s="210" t="s">
        <v>275</v>
      </c>
      <c r="D21" s="112">
        <v>3654817397.6036887</v>
      </c>
      <c r="E21" s="113"/>
    </row>
    <row r="22" spans="1:5" s="173" customFormat="1" ht="18" customHeight="1" x14ac:dyDescent="0.35">
      <c r="A22" s="43">
        <v>2029</v>
      </c>
      <c r="B22" s="62">
        <v>1.9347182346103613</v>
      </c>
      <c r="C22" s="98"/>
      <c r="D22" s="44"/>
      <c r="E22" s="99"/>
    </row>
    <row r="23" spans="1:5" ht="21.75" customHeight="1" x14ac:dyDescent="0.35">
      <c r="A23" s="88"/>
    </row>
    <row r="24" spans="1:5" ht="21.75" customHeight="1" x14ac:dyDescent="0.35">
      <c r="A24" s="96"/>
      <c r="B24" s="96"/>
      <c r="C24" s="96"/>
      <c r="D24" s="96"/>
    </row>
    <row r="25" spans="1:5" ht="21.75" customHeight="1" x14ac:dyDescent="0.35">
      <c r="A25" s="217" t="str">
        <f>Headings!F42</f>
        <v>Page 42</v>
      </c>
      <c r="B25" s="222"/>
      <c r="C25" s="222"/>
      <c r="D25" s="222"/>
      <c r="E25" s="222"/>
    </row>
    <row r="27" spans="1:5" ht="21.75" customHeight="1" x14ac:dyDescent="0.35">
      <c r="B27" s="7"/>
      <c r="C27" s="7"/>
    </row>
    <row r="29" spans="1:5" ht="21.75" customHeight="1" x14ac:dyDescent="0.35">
      <c r="A29" s="6"/>
      <c r="B29" s="6"/>
      <c r="C29" s="6"/>
    </row>
    <row r="30" spans="1:5" ht="21.75" customHeight="1" x14ac:dyDescent="0.35">
      <c r="A30" s="6"/>
      <c r="B30" s="6"/>
      <c r="C30" s="6"/>
    </row>
    <row r="31" spans="1:5" ht="21.75" customHeight="1" x14ac:dyDescent="0.35">
      <c r="A31" s="6"/>
      <c r="B31" s="6"/>
      <c r="C31" s="6"/>
    </row>
    <row r="32" spans="1:5" ht="21.75" customHeight="1" x14ac:dyDescent="0.35">
      <c r="A32" s="6"/>
      <c r="B32" s="6"/>
      <c r="C32" s="6"/>
    </row>
  </sheetData>
  <mergeCells count="3">
    <mergeCell ref="A1:E1"/>
    <mergeCell ref="A2:E2"/>
    <mergeCell ref="A25:E25"/>
  </mergeCells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Headings!E43</f>
        <v>March 2020 Flood District Property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 t="s">
        <v>83</v>
      </c>
      <c r="C5" s="40" t="s">
        <v>83</v>
      </c>
      <c r="D5" s="51" t="s">
        <v>83</v>
      </c>
      <c r="E5" s="42" t="s">
        <v>83</v>
      </c>
    </row>
    <row r="6" spans="1:5" s="53" customFormat="1" ht="18" customHeight="1" x14ac:dyDescent="0.35">
      <c r="A6" s="43">
        <v>2011</v>
      </c>
      <c r="B6" s="44">
        <v>36070313</v>
      </c>
      <c r="C6" s="45" t="s">
        <v>83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36896149</v>
      </c>
      <c r="C7" s="45">
        <v>2.2895171439183182E-2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41346031</v>
      </c>
      <c r="C8" s="46">
        <v>0.12060559490910561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52104009</v>
      </c>
      <c r="C9" s="46">
        <v>0.26019372935699692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53571768</v>
      </c>
      <c r="C10" s="46">
        <v>2.8169790159525032E-2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55124711</v>
      </c>
      <c r="C11" s="46">
        <v>2.8988085664822583E-2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55124711</v>
      </c>
      <c r="C12" s="46">
        <v>0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57037253</v>
      </c>
      <c r="C13" s="46">
        <v>3.4694821347907023E-2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58404026</v>
      </c>
      <c r="C14" s="46">
        <v>2.3962812514831233E-2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58829811</v>
      </c>
      <c r="C15" s="55">
        <v>7.2903364572847185E-3</v>
      </c>
      <c r="D15" s="55">
        <v>-2.1820770590004868E-2</v>
      </c>
      <c r="E15" s="77">
        <v>-1312348.2599999979</v>
      </c>
    </row>
    <row r="16" spans="1:5" s="53" customFormat="1" ht="18" customHeight="1" thickTop="1" x14ac:dyDescent="0.35">
      <c r="A16" s="43">
        <v>2021</v>
      </c>
      <c r="B16" s="44">
        <v>59803653.000000007</v>
      </c>
      <c r="C16" s="46">
        <v>1.6553546296451671E-2</v>
      </c>
      <c r="D16" s="46">
        <v>-3.176335943735098E-2</v>
      </c>
      <c r="E16" s="47">
        <v>-1961880.8526000008</v>
      </c>
    </row>
    <row r="17" spans="1:5" s="53" customFormat="1" ht="18" customHeight="1" x14ac:dyDescent="0.35">
      <c r="A17" s="43">
        <v>2022</v>
      </c>
      <c r="B17" s="44">
        <v>60716243</v>
      </c>
      <c r="C17" s="46">
        <v>1.5259770168220221E-2</v>
      </c>
      <c r="D17" s="46">
        <v>-4.1423430043236897E-2</v>
      </c>
      <c r="E17" s="47">
        <v>-2623760.1911260113</v>
      </c>
    </row>
    <row r="18" spans="1:5" s="53" customFormat="1" ht="18" customHeight="1" x14ac:dyDescent="0.35">
      <c r="A18" s="43">
        <v>2023</v>
      </c>
      <c r="B18" s="44">
        <v>61565210.000000007</v>
      </c>
      <c r="C18" s="46">
        <v>1.3982535118320927E-2</v>
      </c>
      <c r="D18" s="46">
        <v>-5.0797160565051125E-2</v>
      </c>
      <c r="E18" s="47">
        <v>-3294699.2230372652</v>
      </c>
    </row>
    <row r="19" spans="1:5" s="53" customFormat="1" ht="18" customHeight="1" x14ac:dyDescent="0.35">
      <c r="A19" s="43">
        <v>2024</v>
      </c>
      <c r="B19" s="44">
        <v>62356186</v>
      </c>
      <c r="C19" s="46">
        <v>1.2847775553758156E-2</v>
      </c>
      <c r="D19" s="46">
        <v>-6.0242789526073315E-2</v>
      </c>
      <c r="E19" s="47">
        <v>-3997320.3152676448</v>
      </c>
    </row>
    <row r="20" spans="1:5" ht="18" customHeight="1" x14ac:dyDescent="0.35">
      <c r="A20" s="43">
        <v>2025</v>
      </c>
      <c r="B20" s="44">
        <v>63098916</v>
      </c>
      <c r="C20" s="46">
        <v>1.1911087698660783E-2</v>
      </c>
      <c r="D20" s="46">
        <v>-6.9696462570521867E-2</v>
      </c>
      <c r="E20" s="47">
        <v>-4727243.3784203231</v>
      </c>
    </row>
    <row r="21" spans="1:5" s="136" customFormat="1" ht="18" customHeight="1" x14ac:dyDescent="0.35">
      <c r="A21" s="43">
        <v>2026</v>
      </c>
      <c r="B21" s="44">
        <v>63848997</v>
      </c>
      <c r="C21" s="46">
        <v>1.1887383295142495E-2</v>
      </c>
      <c r="D21" s="46">
        <v>-7.9132756649429981E-2</v>
      </c>
      <c r="E21" s="47">
        <v>-5486726.9722045064</v>
      </c>
    </row>
    <row r="22" spans="1:5" s="159" customFormat="1" ht="18" customHeight="1" x14ac:dyDescent="0.35">
      <c r="A22" s="43">
        <v>2027</v>
      </c>
      <c r="B22" s="44">
        <v>64596196.999999993</v>
      </c>
      <c r="C22" s="46">
        <v>1.1702611397325313E-2</v>
      </c>
      <c r="D22" s="46">
        <v>-8.8725359441045315E-2</v>
      </c>
      <c r="E22" s="47">
        <v>-6289345.211926572</v>
      </c>
    </row>
    <row r="23" spans="1:5" s="161" customFormat="1" ht="18" customHeight="1" x14ac:dyDescent="0.35">
      <c r="A23" s="43">
        <v>2028</v>
      </c>
      <c r="B23" s="44">
        <v>65354880.999999993</v>
      </c>
      <c r="C23" s="46">
        <v>1.1745025794629882E-2</v>
      </c>
      <c r="D23" s="46">
        <v>-9.8101852091976416E-2</v>
      </c>
      <c r="E23" s="47">
        <v>-7108823.6340458319</v>
      </c>
    </row>
    <row r="24" spans="1:5" s="173" customFormat="1" ht="18" customHeight="1" x14ac:dyDescent="0.35">
      <c r="A24" s="43">
        <v>2029</v>
      </c>
      <c r="B24" s="44">
        <v>66125635.999999993</v>
      </c>
      <c r="C24" s="46">
        <v>1.1793380818794441E-2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 t="s">
        <v>262</v>
      </c>
      <c r="B27" s="3"/>
      <c r="C27" s="3"/>
    </row>
    <row r="28" spans="1:5" ht="21.75" customHeight="1" x14ac:dyDescent="0.35">
      <c r="A28" s="30" t="s">
        <v>263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Headings!F43</f>
        <v>Page 43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23" customWidth="1"/>
    <col min="2" max="2" width="20.7265625" style="123" customWidth="1"/>
    <col min="3" max="3" width="10.7265625" style="123" customWidth="1"/>
    <col min="4" max="5" width="17.7265625" style="124" customWidth="1"/>
    <col min="6" max="16384" width="10.7265625" style="124"/>
  </cols>
  <sheetData>
    <row r="1" spans="1:5" ht="23.4" x14ac:dyDescent="0.35">
      <c r="A1" s="221" t="str">
        <f>Headings!E44</f>
        <v>March 2020 Marine Levy Property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 t="s">
        <v>83</v>
      </c>
      <c r="C5" s="40" t="s">
        <v>83</v>
      </c>
      <c r="D5" s="51" t="s">
        <v>83</v>
      </c>
      <c r="E5" s="42" t="s">
        <v>83</v>
      </c>
    </row>
    <row r="6" spans="1:5" s="53" customFormat="1" ht="18" customHeight="1" x14ac:dyDescent="0.35">
      <c r="A6" s="43">
        <v>2011</v>
      </c>
      <c r="B6" s="44">
        <v>1183252</v>
      </c>
      <c r="C6" s="45" t="s">
        <v>83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1183252</v>
      </c>
      <c r="C7" s="45">
        <v>0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1183252</v>
      </c>
      <c r="C8" s="46">
        <v>0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1183252</v>
      </c>
      <c r="C9" s="46">
        <v>0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1183252</v>
      </c>
      <c r="C10" s="46">
        <v>0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1183252</v>
      </c>
      <c r="C11" s="46">
        <v>0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5769754</v>
      </c>
      <c r="C12" s="46">
        <v>3.8761836024785925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5927796</v>
      </c>
      <c r="C13" s="46">
        <v>2.7391462443632886E-2</v>
      </c>
      <c r="D13" s="5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6117419</v>
      </c>
      <c r="C14" s="46">
        <v>3.1988786388735369E-2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6290100</v>
      </c>
      <c r="C15" s="55">
        <v>2.8227754221183732E-2</v>
      </c>
      <c r="D15" s="55">
        <v>-1.3393889858718255E-3</v>
      </c>
      <c r="E15" s="77">
        <v>-8436.1900000013411</v>
      </c>
    </row>
    <row r="16" spans="1:5" s="53" customFormat="1" ht="18" customHeight="1" thickTop="1" x14ac:dyDescent="0.35">
      <c r="A16" s="43">
        <v>2021</v>
      </c>
      <c r="B16" s="44">
        <v>6457065</v>
      </c>
      <c r="C16" s="46">
        <v>2.6544093098678889E-2</v>
      </c>
      <c r="D16" s="46">
        <v>-1.7752903619511207E-3</v>
      </c>
      <c r="E16" s="47">
        <v>-11483.551900001243</v>
      </c>
    </row>
    <row r="17" spans="1:5" s="53" customFormat="1" ht="18" customHeight="1" x14ac:dyDescent="0.35">
      <c r="A17" s="43">
        <v>2022</v>
      </c>
      <c r="B17" s="44">
        <v>6620168.6500000004</v>
      </c>
      <c r="C17" s="46">
        <v>2.5259719392634272E-2</v>
      </c>
      <c r="D17" s="46">
        <v>-2.0005290384284002E-3</v>
      </c>
      <c r="E17" s="47">
        <v>-13270.387419001199</v>
      </c>
    </row>
    <row r="18" spans="1:5" s="53" customFormat="1" ht="18" customHeight="1" x14ac:dyDescent="0.35">
      <c r="A18" s="43">
        <v>2023</v>
      </c>
      <c r="B18" s="44">
        <v>6778937.3365000002</v>
      </c>
      <c r="C18" s="46">
        <v>2.3982574295898118E-2</v>
      </c>
      <c r="D18" s="46">
        <v>-2.0136707927294051E-3</v>
      </c>
      <c r="E18" s="47">
        <v>-13678.091293190606</v>
      </c>
    </row>
    <row r="19" spans="1:5" s="53" customFormat="1" ht="18" customHeight="1" x14ac:dyDescent="0.35">
      <c r="A19" s="43">
        <v>2024</v>
      </c>
      <c r="B19" s="44">
        <v>6933820.7098650001</v>
      </c>
      <c r="C19" s="46">
        <v>2.2847736404208563E-2</v>
      </c>
      <c r="D19" s="46">
        <v>-2.1896376607628554E-3</v>
      </c>
      <c r="E19" s="47">
        <v>-15215.872206121683</v>
      </c>
    </row>
    <row r="20" spans="1:5" ht="18" customHeight="1" x14ac:dyDescent="0.35">
      <c r="A20" s="43">
        <v>2025</v>
      </c>
      <c r="B20" s="44">
        <v>7085747.9169636499</v>
      </c>
      <c r="C20" s="46">
        <v>2.1911037717271542E-2</v>
      </c>
      <c r="D20" s="46">
        <v>-2.465913002343334E-3</v>
      </c>
      <c r="E20" s="47">
        <v>-17516.030928183347</v>
      </c>
    </row>
    <row r="21" spans="1:5" s="136" customFormat="1" ht="18" customHeight="1" x14ac:dyDescent="0.35">
      <c r="A21" s="43">
        <v>2026</v>
      </c>
      <c r="B21" s="44">
        <v>7240836.3961332878</v>
      </c>
      <c r="C21" s="46">
        <v>2.188738309449989E-2</v>
      </c>
      <c r="D21" s="46">
        <v>-2.825944572554695E-3</v>
      </c>
      <c r="E21" s="47">
        <v>-20520.191237464547</v>
      </c>
    </row>
    <row r="22" spans="1:5" s="159" customFormat="1" ht="18" customHeight="1" x14ac:dyDescent="0.35">
      <c r="A22" s="43">
        <v>2027</v>
      </c>
      <c r="B22" s="44">
        <v>7397981.7600946203</v>
      </c>
      <c r="C22" s="46">
        <v>2.1702653583673071E-2</v>
      </c>
      <c r="D22" s="46">
        <v>-3.4596648178043532E-3</v>
      </c>
      <c r="E22" s="47">
        <v>-25683.393149839714</v>
      </c>
    </row>
    <row r="23" spans="1:5" s="161" customFormat="1" ht="18" customHeight="1" x14ac:dyDescent="0.35">
      <c r="A23" s="43">
        <v>2028</v>
      </c>
      <c r="B23" s="44">
        <v>7558850.5776955662</v>
      </c>
      <c r="C23" s="46">
        <v>2.1744960019864701E-2</v>
      </c>
      <c r="D23" s="46">
        <v>-3.9651413669292701E-3</v>
      </c>
      <c r="E23" s="47">
        <v>-30091.227081339806</v>
      </c>
    </row>
    <row r="24" spans="1:5" s="173" customFormat="1" ht="18" customHeight="1" x14ac:dyDescent="0.35">
      <c r="A24" s="43">
        <v>2029</v>
      </c>
      <c r="B24" s="44">
        <v>7723583.083472522</v>
      </c>
      <c r="C24" s="46">
        <v>2.179332744889062E-2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24"/>
      <c r="C28" s="124"/>
    </row>
    <row r="29" spans="1:5" ht="21.75" customHeight="1" x14ac:dyDescent="0.35">
      <c r="A29" s="3"/>
      <c r="B29" s="124"/>
      <c r="C29" s="124"/>
    </row>
    <row r="30" spans="1:5" ht="21.75" customHeight="1" x14ac:dyDescent="0.35">
      <c r="A30" s="217" t="str">
        <f>Headings!F44</f>
        <v>Page 44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21" t="str">
        <f>Headings!E45</f>
        <v>March 2020 Transit Property Tax Forecast</v>
      </c>
      <c r="B1" s="222"/>
      <c r="C1" s="222"/>
      <c r="D1" s="222"/>
      <c r="E1" s="222"/>
    </row>
    <row r="2" spans="1:7" ht="21.75" customHeight="1" x14ac:dyDescent="0.35">
      <c r="A2" s="221" t="s">
        <v>89</v>
      </c>
      <c r="B2" s="222"/>
      <c r="C2" s="222"/>
      <c r="D2" s="222"/>
      <c r="E2" s="222"/>
    </row>
    <row r="4" spans="1:7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7" s="53" customFormat="1" ht="18" customHeight="1" x14ac:dyDescent="0.35">
      <c r="A5" s="38">
        <v>2010</v>
      </c>
      <c r="B5" s="39">
        <v>22122922</v>
      </c>
      <c r="C5" s="40" t="s">
        <v>83</v>
      </c>
      <c r="D5" s="51">
        <v>0</v>
      </c>
      <c r="E5" s="42">
        <v>0</v>
      </c>
    </row>
    <row r="6" spans="1:7" s="53" customFormat="1" ht="18" customHeight="1" x14ac:dyDescent="0.35">
      <c r="A6" s="43">
        <v>2011</v>
      </c>
      <c r="B6" s="44">
        <v>22623470</v>
      </c>
      <c r="C6" s="45">
        <v>2.2625763450234926E-2</v>
      </c>
      <c r="D6" s="46">
        <v>0</v>
      </c>
      <c r="E6" s="47">
        <v>0</v>
      </c>
    </row>
    <row r="7" spans="1:7" s="53" customFormat="1" ht="18" customHeight="1" x14ac:dyDescent="0.35">
      <c r="A7" s="43">
        <v>2012</v>
      </c>
      <c r="B7" s="44">
        <v>23823382</v>
      </c>
      <c r="C7" s="45">
        <v>5.3038371213611324E-2</v>
      </c>
      <c r="D7" s="46">
        <v>0</v>
      </c>
      <c r="E7" s="47">
        <v>0</v>
      </c>
    </row>
    <row r="8" spans="1:7" s="53" customFormat="1" ht="18" customHeight="1" x14ac:dyDescent="0.35">
      <c r="A8" s="43">
        <v>2013</v>
      </c>
      <c r="B8" s="44">
        <v>23473405</v>
      </c>
      <c r="C8" s="46">
        <v>-1.4690483492226236E-2</v>
      </c>
      <c r="D8" s="46">
        <v>0</v>
      </c>
      <c r="E8" s="47">
        <v>0</v>
      </c>
    </row>
    <row r="9" spans="1:7" s="53" customFormat="1" ht="18" customHeight="1" x14ac:dyDescent="0.35">
      <c r="A9" s="43">
        <v>2014</v>
      </c>
      <c r="B9" s="44">
        <v>25426081.857224997</v>
      </c>
      <c r="C9" s="46">
        <v>8.3186774872456626E-2</v>
      </c>
      <c r="D9" s="46">
        <v>0</v>
      </c>
      <c r="E9" s="47">
        <v>0</v>
      </c>
      <c r="F9" s="58"/>
      <c r="G9" s="71"/>
    </row>
    <row r="10" spans="1:7" s="53" customFormat="1" ht="18" customHeight="1" x14ac:dyDescent="0.35">
      <c r="A10" s="43">
        <v>2015</v>
      </c>
      <c r="B10" s="44">
        <v>26253065</v>
      </c>
      <c r="C10" s="46">
        <v>3.2524993328455265E-2</v>
      </c>
      <c r="D10" s="46">
        <v>0</v>
      </c>
      <c r="E10" s="47">
        <v>0</v>
      </c>
    </row>
    <row r="11" spans="1:7" s="53" customFormat="1" ht="18" customHeight="1" x14ac:dyDescent="0.35">
      <c r="A11" s="43">
        <v>2016</v>
      </c>
      <c r="B11" s="44">
        <v>26951390</v>
      </c>
      <c r="C11" s="46">
        <v>2.6599751305228514E-2</v>
      </c>
      <c r="D11" s="46">
        <v>0</v>
      </c>
      <c r="E11" s="47">
        <v>0</v>
      </c>
    </row>
    <row r="12" spans="1:7" s="53" customFormat="1" ht="18" customHeight="1" x14ac:dyDescent="0.35">
      <c r="A12" s="43">
        <v>2017</v>
      </c>
      <c r="B12" s="44">
        <v>23315897</v>
      </c>
      <c r="C12" s="46">
        <v>-0.13489074218435482</v>
      </c>
      <c r="D12" s="46">
        <v>0</v>
      </c>
      <c r="E12" s="47">
        <v>0</v>
      </c>
    </row>
    <row r="13" spans="1:7" s="53" customFormat="1" ht="18" customHeight="1" x14ac:dyDescent="0.35">
      <c r="A13" s="43">
        <v>2018</v>
      </c>
      <c r="B13" s="44">
        <v>23641990</v>
      </c>
      <c r="C13" s="46">
        <v>1.3985865523423735E-2</v>
      </c>
      <c r="D13" s="46">
        <v>0</v>
      </c>
      <c r="E13" s="47">
        <v>0</v>
      </c>
    </row>
    <row r="14" spans="1:7" s="53" customFormat="1" ht="18" customHeight="1" x14ac:dyDescent="0.35">
      <c r="A14" s="43">
        <v>2019</v>
      </c>
      <c r="B14" s="44">
        <v>29355710</v>
      </c>
      <c r="C14" s="46">
        <v>0.2416767793235679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2020</v>
      </c>
      <c r="B15" s="49">
        <v>30184815</v>
      </c>
      <c r="C15" s="55">
        <v>2.8243397962440797E-2</v>
      </c>
      <c r="D15" s="55">
        <v>-1.614615167762512E-3</v>
      </c>
      <c r="E15" s="77">
        <v>-48815.678670309484</v>
      </c>
    </row>
    <row r="16" spans="1:7" s="53" customFormat="1" ht="18" customHeight="1" thickTop="1" x14ac:dyDescent="0.35">
      <c r="A16" s="43">
        <v>2021</v>
      </c>
      <c r="B16" s="44">
        <v>30987807.911619976</v>
      </c>
      <c r="C16" s="46">
        <v>2.6602545406356759E-2</v>
      </c>
      <c r="D16" s="46">
        <v>-2.0327361325894744E-3</v>
      </c>
      <c r="E16" s="47">
        <v>-63118.339741513133</v>
      </c>
    </row>
    <row r="17" spans="1:5" s="53" customFormat="1" ht="18" customHeight="1" x14ac:dyDescent="0.35">
      <c r="A17" s="43">
        <v>2022</v>
      </c>
      <c r="B17" s="44">
        <v>31772512.208550666</v>
      </c>
      <c r="C17" s="46">
        <v>2.5323001199979656E-2</v>
      </c>
      <c r="D17" s="46">
        <v>-2.2434819929780803E-3</v>
      </c>
      <c r="E17" s="47">
        <v>-71441.336363244802</v>
      </c>
    </row>
    <row r="18" spans="1:5" s="53" customFormat="1" ht="18" customHeight="1" x14ac:dyDescent="0.35">
      <c r="A18" s="43">
        <v>2023</v>
      </c>
      <c r="B18" s="44">
        <v>32537276.468434993</v>
      </c>
      <c r="C18" s="46">
        <v>2.4069996570133201E-2</v>
      </c>
      <c r="D18" s="46">
        <v>-2.2692056028736918E-3</v>
      </c>
      <c r="E18" s="47">
        <v>-74001.695125624537</v>
      </c>
    </row>
    <row r="19" spans="1:5" s="53" customFormat="1" ht="18" customHeight="1" x14ac:dyDescent="0.35">
      <c r="A19" s="43">
        <v>2024</v>
      </c>
      <c r="B19" s="44">
        <v>33283399.2005153</v>
      </c>
      <c r="C19" s="46">
        <v>2.2931321028179408E-2</v>
      </c>
      <c r="D19" s="46">
        <v>-2.4557640957496574E-3</v>
      </c>
      <c r="E19" s="47">
        <v>-81937.395655479282</v>
      </c>
    </row>
    <row r="20" spans="1:5" ht="18" customHeight="1" x14ac:dyDescent="0.35">
      <c r="A20" s="43">
        <v>2025</v>
      </c>
      <c r="B20" s="44">
        <v>34015182.616142556</v>
      </c>
      <c r="C20" s="46">
        <v>2.1986438681296905E-2</v>
      </c>
      <c r="D20" s="46">
        <v>-2.7417636558763059E-3</v>
      </c>
      <c r="E20" s="47">
        <v>-93517.995686680079</v>
      </c>
    </row>
    <row r="21" spans="1:5" s="136" customFormat="1" ht="18" customHeight="1" x14ac:dyDescent="0.35">
      <c r="A21" s="43">
        <v>2026</v>
      </c>
      <c r="B21" s="44">
        <v>34762202.106359132</v>
      </c>
      <c r="C21" s="46">
        <v>2.1961354688187384E-2</v>
      </c>
      <c r="D21" s="46">
        <v>-3.1034517774498616E-3</v>
      </c>
      <c r="E21" s="47">
        <v>-108218.66933675855</v>
      </c>
    </row>
    <row r="22" spans="1:5" s="159" customFormat="1" ht="18" customHeight="1" x14ac:dyDescent="0.35">
      <c r="A22" s="43">
        <v>2027</v>
      </c>
      <c r="B22" s="44">
        <v>35519386.465916336</v>
      </c>
      <c r="C22" s="46">
        <v>2.1781829506672512E-2</v>
      </c>
      <c r="D22" s="46">
        <v>-3.7458626220373548E-3</v>
      </c>
      <c r="E22" s="47">
        <v>-133551.00584129244</v>
      </c>
    </row>
    <row r="23" spans="1:5" s="161" customFormat="1" ht="18" customHeight="1" x14ac:dyDescent="0.35">
      <c r="A23" s="43">
        <v>2028</v>
      </c>
      <c r="B23" s="44">
        <v>36294602.130247578</v>
      </c>
      <c r="C23" s="46">
        <v>2.1825142308556478E-2</v>
      </c>
      <c r="D23" s="46">
        <v>-4.2599326733337994E-3</v>
      </c>
      <c r="E23" s="47">
        <v>-155274.01834435761</v>
      </c>
    </row>
    <row r="24" spans="1:5" s="173" customFormat="1" ht="18" customHeight="1" x14ac:dyDescent="0.35">
      <c r="A24" s="43">
        <v>2029</v>
      </c>
      <c r="B24" s="44">
        <v>37088543.375393957</v>
      </c>
      <c r="C24" s="46">
        <v>2.18749124813995E-2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118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Headings!F45</f>
        <v>Page 45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+Headings!E46</f>
        <v>March 2020 UTGO Bond Property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s="22" customFormat="1" ht="66" customHeight="1" x14ac:dyDescent="0.35">
      <c r="A4" s="21" t="s">
        <v>112</v>
      </c>
      <c r="B4" s="32" t="s">
        <v>85</v>
      </c>
      <c r="C4" s="32" t="s">
        <v>31</v>
      </c>
      <c r="D4" s="21" t="str">
        <f>Headings!E50</f>
        <v>% Change from August 2019 Forecast</v>
      </c>
      <c r="E4" s="33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25050000</v>
      </c>
      <c r="C5" s="78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23500000</v>
      </c>
      <c r="C6" s="56">
        <v>-6.187624750498999E-2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22460000</v>
      </c>
      <c r="C7" s="56">
        <v>-4.4255319148936212E-2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21040000</v>
      </c>
      <c r="C8" s="56">
        <v>-6.3223508459483546E-2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19630000</v>
      </c>
      <c r="C9" s="56">
        <v>-6.7015209125475317E-2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11620000</v>
      </c>
      <c r="C10" s="56">
        <v>-0.40804890473764643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16820000</v>
      </c>
      <c r="C11" s="56">
        <v>0.44750430292598975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16880000</v>
      </c>
      <c r="C12" s="56">
        <v>3.5671819262781401E-3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17300000</v>
      </c>
      <c r="C13" s="56">
        <v>2.4881516587677677E-2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17910000</v>
      </c>
      <c r="C14" s="56">
        <v>3.5260115606936315E-2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13620000</v>
      </c>
      <c r="C15" s="57">
        <v>-0.23953098827470687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2021</v>
      </c>
      <c r="B16" s="44">
        <v>13950000</v>
      </c>
      <c r="C16" s="56">
        <v>2.4229074889867919E-2</v>
      </c>
      <c r="D16" s="46">
        <v>0</v>
      </c>
      <c r="E16" s="47">
        <v>0</v>
      </c>
    </row>
    <row r="17" spans="1:5" s="53" customFormat="1" ht="18" customHeight="1" x14ac:dyDescent="0.35">
      <c r="A17" s="43">
        <v>2022</v>
      </c>
      <c r="B17" s="44">
        <v>14270000</v>
      </c>
      <c r="C17" s="56">
        <v>2.2939068100358506E-2</v>
      </c>
      <c r="D17" s="46">
        <v>0</v>
      </c>
      <c r="E17" s="47">
        <v>0</v>
      </c>
    </row>
    <row r="18" spans="1:5" s="53" customFormat="1" ht="18" customHeight="1" x14ac:dyDescent="0.35">
      <c r="A18" s="43">
        <v>2023</v>
      </c>
      <c r="B18" s="44">
        <v>14610000</v>
      </c>
      <c r="C18" s="56">
        <v>2.3826208829712758E-2</v>
      </c>
      <c r="D18" s="46">
        <v>0</v>
      </c>
      <c r="E18" s="47">
        <v>0</v>
      </c>
    </row>
    <row r="19" spans="1:5" s="53" customFormat="1" ht="18" customHeight="1" x14ac:dyDescent="0.35">
      <c r="A19" s="43">
        <v>2024</v>
      </c>
      <c r="B19" s="86" t="s">
        <v>83</v>
      </c>
      <c r="C19" s="87" t="s">
        <v>83</v>
      </c>
      <c r="D19" s="75" t="s">
        <v>83</v>
      </c>
      <c r="E19" s="76" t="s">
        <v>83</v>
      </c>
    </row>
    <row r="20" spans="1:5" ht="18" customHeight="1" x14ac:dyDescent="0.35">
      <c r="A20" s="43">
        <v>2025</v>
      </c>
      <c r="B20" s="86" t="s">
        <v>83</v>
      </c>
      <c r="C20" s="87" t="s">
        <v>83</v>
      </c>
      <c r="D20" s="75" t="s">
        <v>83</v>
      </c>
      <c r="E20" s="76" t="s">
        <v>83</v>
      </c>
    </row>
    <row r="21" spans="1:5" s="136" customFormat="1" ht="18" customHeight="1" x14ac:dyDescent="0.35">
      <c r="A21" s="43">
        <v>2026</v>
      </c>
      <c r="B21" s="86" t="s">
        <v>83</v>
      </c>
      <c r="C21" s="87" t="s">
        <v>83</v>
      </c>
      <c r="D21" s="75" t="s">
        <v>83</v>
      </c>
      <c r="E21" s="76" t="s">
        <v>83</v>
      </c>
    </row>
    <row r="22" spans="1:5" s="159" customFormat="1" ht="18" customHeight="1" x14ac:dyDescent="0.35">
      <c r="A22" s="43">
        <v>2027</v>
      </c>
      <c r="B22" s="86" t="s">
        <v>83</v>
      </c>
      <c r="C22" s="87" t="s">
        <v>83</v>
      </c>
      <c r="D22" s="75" t="s">
        <v>83</v>
      </c>
      <c r="E22" s="76" t="s">
        <v>83</v>
      </c>
    </row>
    <row r="23" spans="1:5" s="161" customFormat="1" ht="18" customHeight="1" x14ac:dyDescent="0.35">
      <c r="A23" s="43">
        <v>2028</v>
      </c>
      <c r="B23" s="86" t="s">
        <v>83</v>
      </c>
      <c r="C23" s="87" t="s">
        <v>83</v>
      </c>
      <c r="D23" s="75" t="s">
        <v>83</v>
      </c>
      <c r="E23" s="76" t="s">
        <v>83</v>
      </c>
    </row>
    <row r="24" spans="1:5" s="173" customFormat="1" ht="18" customHeight="1" x14ac:dyDescent="0.35">
      <c r="A24" s="43">
        <v>2029</v>
      </c>
      <c r="B24" s="86" t="s">
        <v>83</v>
      </c>
      <c r="C24" s="87" t="s">
        <v>83</v>
      </c>
      <c r="D24" s="75" t="s">
        <v>83</v>
      </c>
      <c r="E24" s="76" t="s">
        <v>83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128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17" t="str">
        <f>+Headings!F46</f>
        <v>Page 46</v>
      </c>
      <c r="B30" s="218"/>
      <c r="C30" s="218"/>
      <c r="D30" s="218"/>
      <c r="E30" s="222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165" customWidth="1"/>
    <col min="2" max="2" width="22.7265625" style="165" customWidth="1"/>
    <col min="3" max="3" width="15.26953125" style="165" customWidth="1"/>
    <col min="4" max="4" width="20.6328125" style="166" customWidth="1"/>
    <col min="5" max="16384" width="10.7265625" style="166"/>
  </cols>
  <sheetData>
    <row r="1" spans="1:4" ht="23.4" x14ac:dyDescent="0.35">
      <c r="A1" s="221" t="str">
        <f>Headings!E47</f>
        <v>March 2020 King County Inflation + Population Index Forecast</v>
      </c>
      <c r="B1" s="225"/>
      <c r="C1" s="225"/>
      <c r="D1" s="225"/>
    </row>
    <row r="2" spans="1:4" ht="21.75" customHeight="1" x14ac:dyDescent="0.35">
      <c r="A2" s="221" t="s">
        <v>89</v>
      </c>
      <c r="B2" s="222"/>
      <c r="C2" s="222"/>
      <c r="D2" s="222"/>
    </row>
    <row r="4" spans="1:4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</row>
    <row r="5" spans="1:4" s="53" customFormat="1" ht="18" customHeight="1" x14ac:dyDescent="0.35">
      <c r="A5" s="38">
        <v>2010</v>
      </c>
      <c r="B5" s="78" t="s">
        <v>83</v>
      </c>
      <c r="C5" s="74" t="s">
        <v>83</v>
      </c>
      <c r="D5" s="83" t="s">
        <v>83</v>
      </c>
    </row>
    <row r="6" spans="1:4" s="53" customFormat="1" ht="18" customHeight="1" x14ac:dyDescent="0.35">
      <c r="A6" s="43">
        <v>2011</v>
      </c>
      <c r="B6" s="87" t="s">
        <v>83</v>
      </c>
      <c r="C6" s="170" t="s">
        <v>83</v>
      </c>
      <c r="D6" s="75" t="s">
        <v>83</v>
      </c>
    </row>
    <row r="7" spans="1:4" s="53" customFormat="1" ht="18" customHeight="1" x14ac:dyDescent="0.35">
      <c r="A7" s="43">
        <v>2012</v>
      </c>
      <c r="B7" s="87" t="s">
        <v>83</v>
      </c>
      <c r="C7" s="115" t="s">
        <v>83</v>
      </c>
      <c r="D7" s="75" t="s">
        <v>83</v>
      </c>
    </row>
    <row r="8" spans="1:4" s="53" customFormat="1" ht="18" customHeight="1" x14ac:dyDescent="0.35">
      <c r="A8" s="43">
        <v>2013</v>
      </c>
      <c r="B8" s="87" t="s">
        <v>83</v>
      </c>
      <c r="C8" s="115" t="s">
        <v>83</v>
      </c>
      <c r="D8" s="75" t="s">
        <v>83</v>
      </c>
    </row>
    <row r="9" spans="1:4" s="53" customFormat="1" ht="18" customHeight="1" x14ac:dyDescent="0.35">
      <c r="A9" s="43">
        <v>2014</v>
      </c>
      <c r="B9" s="87" t="s">
        <v>83</v>
      </c>
      <c r="C9" s="115" t="s">
        <v>83</v>
      </c>
      <c r="D9" s="75" t="s">
        <v>83</v>
      </c>
    </row>
    <row r="10" spans="1:4" s="53" customFormat="1" ht="18" customHeight="1" x14ac:dyDescent="0.35">
      <c r="A10" s="43">
        <v>2015</v>
      </c>
      <c r="B10" s="56">
        <v>1.040051713251938</v>
      </c>
      <c r="C10" s="115" t="s">
        <v>83</v>
      </c>
      <c r="D10" s="75">
        <v>0</v>
      </c>
    </row>
    <row r="11" spans="1:4" s="53" customFormat="1" ht="18" customHeight="1" x14ac:dyDescent="0.35">
      <c r="A11" s="43">
        <v>2016</v>
      </c>
      <c r="B11" s="56">
        <v>1.0301740202728205</v>
      </c>
      <c r="C11" s="45">
        <v>-9.8776929791175583E-3</v>
      </c>
      <c r="D11" s="75">
        <v>0</v>
      </c>
    </row>
    <row r="12" spans="1:4" s="53" customFormat="1" ht="18" customHeight="1" x14ac:dyDescent="0.35">
      <c r="A12" s="43">
        <v>2017</v>
      </c>
      <c r="B12" s="56">
        <v>1.045761618218219</v>
      </c>
      <c r="C12" s="45">
        <v>1.5587597945398546E-2</v>
      </c>
      <c r="D12" s="75">
        <v>2.9179115497379726E-5</v>
      </c>
    </row>
    <row r="13" spans="1:4" s="53" customFormat="1" ht="18" customHeight="1" x14ac:dyDescent="0.35">
      <c r="A13" s="43">
        <v>2018</v>
      </c>
      <c r="B13" s="56">
        <v>1.051940960155878</v>
      </c>
      <c r="C13" s="45">
        <v>6.1793419376590109E-3</v>
      </c>
      <c r="D13" s="75">
        <v>-1.0668981152583967E-4</v>
      </c>
    </row>
    <row r="14" spans="1:4" s="53" customFormat="1" ht="18" customHeight="1" x14ac:dyDescent="0.35">
      <c r="A14" s="43">
        <v>2019</v>
      </c>
      <c r="B14" s="56">
        <v>1.0534871303362883</v>
      </c>
      <c r="C14" s="45">
        <v>1.5461701804102557E-3</v>
      </c>
      <c r="D14" s="75">
        <v>1.5634662770647179E-3</v>
      </c>
    </row>
    <row r="15" spans="1:4" s="53" customFormat="1" ht="18" customHeight="1" thickBot="1" x14ac:dyDescent="0.4">
      <c r="A15" s="48">
        <v>2020</v>
      </c>
      <c r="B15" s="57">
        <v>1.031732856882051</v>
      </c>
      <c r="C15" s="50">
        <v>-2.1754273454237305E-2</v>
      </c>
      <c r="D15" s="85">
        <v>-2.6345609106459555E-4</v>
      </c>
    </row>
    <row r="16" spans="1:4" s="53" customFormat="1" ht="18" customHeight="1" thickTop="1" x14ac:dyDescent="0.35">
      <c r="A16" s="43">
        <v>2021</v>
      </c>
      <c r="B16" s="56">
        <v>1.0378902465982986</v>
      </c>
      <c r="C16" s="45">
        <v>6.1573897162476854E-3</v>
      </c>
      <c r="D16" s="75">
        <v>3.0480098407856815E-3</v>
      </c>
    </row>
    <row r="17" spans="1:4" s="53" customFormat="1" ht="18" customHeight="1" x14ac:dyDescent="0.35">
      <c r="A17" s="43">
        <v>2022</v>
      </c>
      <c r="B17" s="56">
        <v>1.0325039392962849</v>
      </c>
      <c r="C17" s="45">
        <v>-5.3863073020137264E-3</v>
      </c>
      <c r="D17" s="75">
        <v>-9.1526706226696675E-5</v>
      </c>
    </row>
    <row r="18" spans="1:4" s="53" customFormat="1" ht="18" customHeight="1" x14ac:dyDescent="0.35">
      <c r="A18" s="43">
        <v>2023</v>
      </c>
      <c r="B18" s="56">
        <v>1.0323049366719537</v>
      </c>
      <c r="C18" s="45">
        <v>-1.9900262433125704E-4</v>
      </c>
      <c r="D18" s="75">
        <v>-1.5150010361077992E-3</v>
      </c>
    </row>
    <row r="19" spans="1:4" s="53" customFormat="1" ht="18" customHeight="1" x14ac:dyDescent="0.35">
      <c r="A19" s="43">
        <v>2024</v>
      </c>
      <c r="B19" s="56">
        <v>1.0319378882507051</v>
      </c>
      <c r="C19" s="45">
        <v>-3.6704842124857251E-4</v>
      </c>
      <c r="D19" s="75">
        <v>-2.2445201298735284E-3</v>
      </c>
    </row>
    <row r="20" spans="1:4" ht="18" customHeight="1" x14ac:dyDescent="0.35">
      <c r="A20" s="43">
        <v>2025</v>
      </c>
      <c r="B20" s="56">
        <v>1.0332983928202788</v>
      </c>
      <c r="C20" s="45">
        <v>1.3605045695737061E-3</v>
      </c>
      <c r="D20" s="75">
        <v>-3.0436007496015272E-3</v>
      </c>
    </row>
    <row r="21" spans="1:4" ht="18" customHeight="1" x14ac:dyDescent="0.35">
      <c r="A21" s="43">
        <v>2026</v>
      </c>
      <c r="B21" s="56">
        <v>1.0334244801068375</v>
      </c>
      <c r="C21" s="45">
        <v>1.2608728655871815E-4</v>
      </c>
      <c r="D21" s="75">
        <v>-2.3652264185745064E-3</v>
      </c>
    </row>
    <row r="22" spans="1:4" ht="18" customHeight="1" x14ac:dyDescent="0.35">
      <c r="A22" s="43">
        <v>2027</v>
      </c>
      <c r="B22" s="56">
        <v>1.0334115545304339</v>
      </c>
      <c r="C22" s="45">
        <v>-1.2925576403644001E-5</v>
      </c>
      <c r="D22" s="75">
        <v>-1.3665239769267146E-3</v>
      </c>
    </row>
    <row r="23" spans="1:4" ht="18" customHeight="1" x14ac:dyDescent="0.35">
      <c r="A23" s="43">
        <v>2028</v>
      </c>
      <c r="B23" s="56">
        <v>1.033833010248705</v>
      </c>
      <c r="C23" s="45">
        <v>4.2145571827112427E-4</v>
      </c>
      <c r="D23" s="75">
        <v>-1.2962465723151961E-3</v>
      </c>
    </row>
    <row r="24" spans="1:4" s="173" customFormat="1" ht="18" customHeight="1" x14ac:dyDescent="0.35">
      <c r="A24" s="43">
        <v>2029</v>
      </c>
      <c r="B24" s="56">
        <v>1.0330777258613768</v>
      </c>
      <c r="C24" s="115" t="s">
        <v>214</v>
      </c>
      <c r="D24" s="75" t="s">
        <v>214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276</v>
      </c>
      <c r="B26" s="3"/>
      <c r="C26" s="3"/>
    </row>
    <row r="27" spans="1:4" ht="21.75" customHeight="1" x14ac:dyDescent="0.35">
      <c r="A27" s="72" t="s">
        <v>277</v>
      </c>
      <c r="B27" s="3"/>
      <c r="C27" s="3"/>
    </row>
    <row r="28" spans="1:4" ht="21.75" customHeight="1" x14ac:dyDescent="0.35">
      <c r="A28" s="72" t="s">
        <v>278</v>
      </c>
      <c r="B28" s="3"/>
      <c r="C28" s="3"/>
    </row>
    <row r="29" spans="1:4" ht="21.75" customHeight="1" x14ac:dyDescent="0.35">
      <c r="A29" s="3"/>
      <c r="B29" s="166"/>
      <c r="C29" s="166"/>
    </row>
    <row r="30" spans="1:4" ht="21.75" customHeight="1" x14ac:dyDescent="0.35">
      <c r="A30" s="217" t="str">
        <f>Headings!H47</f>
        <v>Page 47</v>
      </c>
      <c r="B30" s="218"/>
      <c r="C30" s="218"/>
      <c r="D30" s="21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265625" defaultRowHeight="21.75" customHeight="1" x14ac:dyDescent="0.35"/>
  <cols>
    <col min="1" max="1" width="29.08984375" style="145" customWidth="1"/>
    <col min="2" max="3" width="22.453125" style="145" customWidth="1"/>
    <col min="4" max="16384" width="10.7265625" style="146"/>
  </cols>
  <sheetData>
    <row r="1" spans="1:4" ht="21.75" customHeight="1" x14ac:dyDescent="0.35">
      <c r="A1" s="230"/>
      <c r="B1" s="230"/>
      <c r="C1" s="230"/>
    </row>
    <row r="2" spans="1:4" ht="22.5" customHeight="1" x14ac:dyDescent="0.35">
      <c r="A2" s="230" t="s">
        <v>215</v>
      </c>
      <c r="B2" s="230"/>
      <c r="C2" s="230"/>
    </row>
    <row r="4" spans="1:4" s="22" customFormat="1" ht="21.75" customHeight="1" x14ac:dyDescent="0.35">
      <c r="A4" s="155" t="s">
        <v>26</v>
      </c>
      <c r="B4" s="156" t="s">
        <v>86</v>
      </c>
      <c r="C4" s="157" t="s">
        <v>265</v>
      </c>
      <c r="D4" s="147"/>
    </row>
    <row r="5" spans="1:4" s="53" customFormat="1" ht="18" customHeight="1" x14ac:dyDescent="0.35">
      <c r="A5" s="211" t="s">
        <v>266</v>
      </c>
      <c r="B5" s="212">
        <v>43830</v>
      </c>
      <c r="C5" s="213">
        <v>19332.982026675352</v>
      </c>
      <c r="D5" s="58"/>
    </row>
    <row r="6" spans="1:4" s="53" customFormat="1" ht="18" customHeight="1" x14ac:dyDescent="0.35">
      <c r="A6" s="211" t="s">
        <v>273</v>
      </c>
      <c r="B6" s="212">
        <v>44196</v>
      </c>
      <c r="C6" s="213">
        <v>17185.552693965466</v>
      </c>
      <c r="D6" s="58"/>
    </row>
    <row r="7" spans="1:4" s="53" customFormat="1" ht="18" customHeight="1" x14ac:dyDescent="0.35">
      <c r="A7" s="211" t="s">
        <v>264</v>
      </c>
      <c r="B7" s="212">
        <v>44561</v>
      </c>
      <c r="C7" s="213">
        <v>25348.027436768054</v>
      </c>
      <c r="D7" s="58"/>
    </row>
    <row r="8" spans="1:4" s="53" customFormat="1" ht="18" customHeight="1" x14ac:dyDescent="0.35">
      <c r="A8" s="211" t="s">
        <v>274</v>
      </c>
      <c r="B8" s="212">
        <v>44926</v>
      </c>
      <c r="C8" s="213">
        <v>7088.7600764476256</v>
      </c>
      <c r="D8" s="58"/>
    </row>
    <row r="9" spans="1:4" s="53" customFormat="1" ht="36" customHeight="1" x14ac:dyDescent="0.35">
      <c r="A9" s="214" t="s">
        <v>279</v>
      </c>
      <c r="B9" s="152">
        <v>45291</v>
      </c>
      <c r="C9" s="191">
        <v>22878.38173694698</v>
      </c>
      <c r="D9" s="58"/>
    </row>
    <row r="10" spans="1:4" s="53" customFormat="1" ht="18" customHeight="1" x14ac:dyDescent="0.35">
      <c r="A10" s="43"/>
      <c r="B10" s="97"/>
      <c r="C10" s="45"/>
      <c r="D10" s="58"/>
    </row>
    <row r="11" spans="1:4" s="53" customFormat="1" ht="21.75" customHeight="1" x14ac:dyDescent="0.35">
      <c r="A11" s="154" t="s">
        <v>106</v>
      </c>
      <c r="B11" s="97"/>
      <c r="C11" s="45"/>
      <c r="D11" s="58"/>
    </row>
    <row r="12" spans="1:4" s="53" customFormat="1" ht="18" customHeight="1" x14ac:dyDescent="0.35">
      <c r="A12" s="151" t="s">
        <v>65</v>
      </c>
      <c r="B12" s="97"/>
      <c r="C12" s="45"/>
      <c r="D12" s="58"/>
    </row>
    <row r="13" spans="1:4" s="53" customFormat="1" ht="18" customHeight="1" x14ac:dyDescent="0.35">
      <c r="A13" s="151" t="s">
        <v>207</v>
      </c>
      <c r="B13" s="97"/>
      <c r="C13" s="45"/>
      <c r="D13" s="58"/>
    </row>
    <row r="14" spans="1:4" s="53" customFormat="1" ht="18" customHeight="1" x14ac:dyDescent="0.35">
      <c r="A14" s="43"/>
      <c r="B14" s="97"/>
      <c r="C14" s="45"/>
      <c r="D14" s="58"/>
    </row>
    <row r="15" spans="1:4" s="53" customFormat="1" ht="21.75" customHeight="1" x14ac:dyDescent="0.35">
      <c r="A15" s="154" t="s">
        <v>123</v>
      </c>
      <c r="B15" s="97"/>
      <c r="C15" s="45"/>
      <c r="D15" s="58"/>
    </row>
    <row r="16" spans="1:4" s="53" customFormat="1" ht="18" customHeight="1" x14ac:dyDescent="0.35">
      <c r="A16" s="151" t="s">
        <v>32</v>
      </c>
      <c r="B16" s="97"/>
      <c r="C16" s="45"/>
      <c r="D16" s="58"/>
    </row>
    <row r="17" spans="1:4" s="53" customFormat="1" ht="18" customHeight="1" x14ac:dyDescent="0.35">
      <c r="A17" s="151" t="s">
        <v>208</v>
      </c>
      <c r="B17" s="97"/>
      <c r="C17" s="45"/>
      <c r="D17" s="58"/>
    </row>
    <row r="18" spans="1:4" s="53" customFormat="1" ht="18" customHeight="1" x14ac:dyDescent="0.35">
      <c r="A18" s="158" t="s">
        <v>247</v>
      </c>
      <c r="B18" s="97"/>
      <c r="C18" s="45"/>
      <c r="D18" s="58"/>
    </row>
    <row r="19" spans="1:4" s="53" customFormat="1" ht="18" customHeight="1" x14ac:dyDescent="0.35">
      <c r="A19" s="158" t="s">
        <v>248</v>
      </c>
      <c r="B19" s="97"/>
      <c r="C19" s="45"/>
      <c r="D19" s="58"/>
    </row>
    <row r="20" spans="1:4" s="53" customFormat="1" ht="18" customHeight="1" x14ac:dyDescent="0.35">
      <c r="A20" s="158" t="s">
        <v>209</v>
      </c>
      <c r="B20" s="97"/>
      <c r="C20" s="45"/>
      <c r="D20" s="58"/>
    </row>
    <row r="21" spans="1:4" s="53" customFormat="1" ht="18" customHeight="1" x14ac:dyDescent="0.35">
      <c r="A21" s="43"/>
      <c r="B21" s="97"/>
      <c r="C21" s="45"/>
      <c r="D21" s="58"/>
    </row>
    <row r="22" spans="1:4" s="53" customFormat="1" ht="21.75" customHeight="1" x14ac:dyDescent="0.35">
      <c r="A22" s="154" t="s">
        <v>140</v>
      </c>
      <c r="B22" s="97"/>
      <c r="C22" s="45"/>
      <c r="D22" s="58"/>
    </row>
    <row r="23" spans="1:4" s="53" customFormat="1" ht="18" customHeight="1" x14ac:dyDescent="0.35">
      <c r="A23" s="43" t="s">
        <v>210</v>
      </c>
      <c r="B23" s="148"/>
      <c r="C23" s="115"/>
      <c r="D23" s="58"/>
    </row>
    <row r="24" spans="1:4" ht="18" customHeight="1" x14ac:dyDescent="0.35">
      <c r="A24" s="151" t="s">
        <v>142</v>
      </c>
      <c r="B24" s="148"/>
      <c r="C24" s="115"/>
      <c r="D24" s="10"/>
    </row>
    <row r="25" spans="1:4" ht="18" customHeight="1" x14ac:dyDescent="0.35">
      <c r="A25" s="43"/>
      <c r="B25" s="148"/>
      <c r="C25" s="115"/>
      <c r="D25" s="10"/>
    </row>
    <row r="26" spans="1:4" ht="21.75" customHeight="1" x14ac:dyDescent="0.35">
      <c r="A26" s="153" t="s">
        <v>72</v>
      </c>
      <c r="B26" s="149"/>
      <c r="C26" s="149"/>
      <c r="D26" s="10"/>
    </row>
    <row r="27" spans="1:4" ht="18" customHeight="1" x14ac:dyDescent="0.35">
      <c r="A27" s="150" t="s">
        <v>9</v>
      </c>
      <c r="B27" s="149"/>
      <c r="C27" s="149"/>
      <c r="D27" s="10"/>
    </row>
    <row r="28" spans="1:4" ht="18" customHeight="1" x14ac:dyDescent="0.35">
      <c r="A28" s="150" t="s">
        <v>226</v>
      </c>
      <c r="B28" s="149"/>
      <c r="C28" s="149"/>
      <c r="D28" s="10"/>
    </row>
    <row r="29" spans="1:4" ht="30" customHeight="1" x14ac:dyDescent="0.35">
      <c r="A29" s="3"/>
      <c r="B29" s="146"/>
      <c r="C29" s="146"/>
    </row>
    <row r="30" spans="1:4" ht="21.75" customHeight="1" x14ac:dyDescent="0.35">
      <c r="A30" s="217" t="str">
        <f>Headings!H48</f>
        <v>Page 48</v>
      </c>
      <c r="B30" s="217"/>
      <c r="C30" s="21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23"/>
      <c r="B38" s="6"/>
    </row>
    <row r="39" spans="1:2" ht="21.75" customHeight="1" x14ac:dyDescent="0.35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51"/>
  <sheetViews>
    <sheetView zoomScale="75" zoomScaleNormal="75" workbookViewId="0">
      <selection activeCell="F51" sqref="F51"/>
    </sheetView>
  </sheetViews>
  <sheetFormatPr defaultColWidth="10.7265625" defaultRowHeight="20.399999999999999" x14ac:dyDescent="0.35"/>
  <cols>
    <col min="1" max="2" width="10.7265625" style="12"/>
    <col min="3" max="3" width="34.7265625" style="12" bestFit="1" customWidth="1"/>
    <col min="4" max="4" width="10.7265625" style="12"/>
    <col min="5" max="5" width="57.26953125" style="12" bestFit="1" customWidth="1"/>
    <col min="6" max="6" width="10.7265625" style="12"/>
    <col min="7" max="7" width="30.6328125" style="12" bestFit="1" customWidth="1"/>
    <col min="8" max="8" width="9.453125" style="12" bestFit="1" customWidth="1"/>
    <col min="9" max="16384" width="10.7265625" style="12"/>
  </cols>
  <sheetData>
    <row r="1" spans="1:8" x14ac:dyDescent="0.35">
      <c r="A1" s="12" t="s">
        <v>252</v>
      </c>
      <c r="B1" s="20" t="s">
        <v>93</v>
      </c>
      <c r="C1" s="20" t="s">
        <v>92</v>
      </c>
      <c r="D1" s="20" t="s">
        <v>94</v>
      </c>
      <c r="E1" s="20" t="s">
        <v>95</v>
      </c>
    </row>
    <row r="2" spans="1:8" x14ac:dyDescent="0.35">
      <c r="A2" s="12" t="s">
        <v>252</v>
      </c>
      <c r="B2" s="12">
        <v>2020</v>
      </c>
      <c r="C2" s="10" t="s">
        <v>64</v>
      </c>
      <c r="D2" s="12" t="s">
        <v>93</v>
      </c>
      <c r="E2" s="12" t="str">
        <f>CONCATENATE(Headings!A2," ",Headings!B2," ",Headings!C2," ",Headings!D2)</f>
        <v>March 2020 Countywide Assessed Value Forecast</v>
      </c>
      <c r="F2" s="12" t="str">
        <f>H2</f>
        <v>Page 2</v>
      </c>
      <c r="G2" s="12" t="str">
        <f>CONCATENATE(A2," ",B2," ",D2," ",H2)</f>
        <v>March 2020 Forecast Page 2</v>
      </c>
      <c r="H2" s="12" t="s">
        <v>66</v>
      </c>
    </row>
    <row r="3" spans="1:8" x14ac:dyDescent="0.35">
      <c r="A3" s="12" t="s">
        <v>252</v>
      </c>
      <c r="B3" s="12">
        <v>2020</v>
      </c>
      <c r="C3" s="10" t="s">
        <v>79</v>
      </c>
      <c r="D3" s="12" t="s">
        <v>93</v>
      </c>
      <c r="E3" s="12" t="str">
        <f>CONCATENATE(Headings!A3," ",Headings!B3," ",Headings!C3," ",Headings!D3)</f>
        <v>March 2020 Unincorporated Assessed Value Forecast</v>
      </c>
      <c r="F3" s="12" t="str">
        <f t="shared" ref="F3:F45" si="0">H3</f>
        <v>Page 3</v>
      </c>
      <c r="G3" s="12" t="str">
        <f t="shared" ref="G3:G45" si="1">CONCATENATE(A3," ",B3," ",D3," ",H3)</f>
        <v>March 2020 Forecast Page 3</v>
      </c>
      <c r="H3" s="12" t="s">
        <v>67</v>
      </c>
    </row>
    <row r="4" spans="1:8" x14ac:dyDescent="0.35">
      <c r="A4" s="12" t="s">
        <v>252</v>
      </c>
      <c r="B4" s="12">
        <v>2020</v>
      </c>
      <c r="C4" s="10" t="s">
        <v>100</v>
      </c>
      <c r="D4" s="12" t="s">
        <v>93</v>
      </c>
      <c r="E4" s="12" t="str">
        <f>CONCATENATE(Headings!A4," ",Headings!B4," ",Headings!C4," ",Headings!D4)</f>
        <v>March 2020 Countywide New Construction Forecast</v>
      </c>
      <c r="F4" s="12" t="str">
        <f t="shared" si="0"/>
        <v>Page 4</v>
      </c>
      <c r="G4" s="12" t="str">
        <f t="shared" si="1"/>
        <v>March 2020 Forecast Page 4</v>
      </c>
      <c r="H4" s="12" t="s">
        <v>68</v>
      </c>
    </row>
    <row r="5" spans="1:8" x14ac:dyDescent="0.35">
      <c r="A5" s="12" t="s">
        <v>252</v>
      </c>
      <c r="B5" s="12">
        <v>2020</v>
      </c>
      <c r="C5" s="10" t="s">
        <v>78</v>
      </c>
      <c r="D5" s="12" t="s">
        <v>93</v>
      </c>
      <c r="E5" s="12" t="str">
        <f>CONCATENATE(Headings!A5," ",Headings!B5," ",Headings!C5," ",Headings!D5)</f>
        <v>March 2020 Unincorporated New Construction Forecast</v>
      </c>
      <c r="F5" s="12" t="str">
        <f t="shared" si="0"/>
        <v>Page 5</v>
      </c>
      <c r="G5" s="12" t="str">
        <f t="shared" si="1"/>
        <v>March 2020 Forecast Page 5</v>
      </c>
      <c r="H5" s="12" t="s">
        <v>69</v>
      </c>
    </row>
    <row r="6" spans="1:8" x14ac:dyDescent="0.35">
      <c r="A6" s="12" t="s">
        <v>252</v>
      </c>
      <c r="B6" s="12">
        <v>2020</v>
      </c>
      <c r="C6" s="10" t="s">
        <v>25</v>
      </c>
      <c r="D6" s="12" t="s">
        <v>93</v>
      </c>
      <c r="E6" s="12" t="str">
        <f>CONCATENATE(Headings!A6," ",Headings!B6," ",Headings!C6," ",Headings!D6)</f>
        <v>March 2020 King County Sales and Use Taxbase Forecast</v>
      </c>
      <c r="F6" s="12" t="str">
        <f t="shared" si="0"/>
        <v>Page 6</v>
      </c>
      <c r="G6" s="12" t="str">
        <f t="shared" si="1"/>
        <v>March 2020 Forecast Page 6</v>
      </c>
      <c r="H6" s="12" t="s">
        <v>16</v>
      </c>
    </row>
    <row r="7" spans="1:8" x14ac:dyDescent="0.35">
      <c r="A7" s="12" t="s">
        <v>252</v>
      </c>
      <c r="B7" s="12">
        <v>2020</v>
      </c>
      <c r="C7" s="10" t="s">
        <v>91</v>
      </c>
      <c r="D7" s="12" t="s">
        <v>93</v>
      </c>
      <c r="E7" s="12" t="str">
        <f>CONCATENATE(Headings!A7," ",Headings!B7," ",Headings!C7," ",Headings!D7)</f>
        <v>March 2020 Local and Option Sales Tax Forecast</v>
      </c>
      <c r="F7" s="12" t="str">
        <f t="shared" si="0"/>
        <v>Page 7</v>
      </c>
      <c r="G7" s="12" t="str">
        <f t="shared" si="1"/>
        <v>March 2020 Forecast Page 7</v>
      </c>
      <c r="H7" s="12" t="s">
        <v>119</v>
      </c>
    </row>
    <row r="8" spans="1:8" x14ac:dyDescent="0.35">
      <c r="A8" s="12" t="s">
        <v>252</v>
      </c>
      <c r="B8" s="12">
        <v>2020</v>
      </c>
      <c r="C8" s="10" t="s">
        <v>47</v>
      </c>
      <c r="D8" s="12" t="s">
        <v>93</v>
      </c>
      <c r="E8" s="12" t="str">
        <f>CONCATENATE(Headings!A8," ",Headings!B8," ",Headings!C8," ",Headings!D8)</f>
        <v>March 2020 Metro Transit Sales Tax Forecast</v>
      </c>
      <c r="F8" s="12" t="str">
        <f t="shared" si="0"/>
        <v>Page 8</v>
      </c>
      <c r="G8" s="12" t="str">
        <f t="shared" si="1"/>
        <v>March 2020 Forecast Page 8</v>
      </c>
      <c r="H8" s="12" t="s">
        <v>120</v>
      </c>
    </row>
    <row r="9" spans="1:8" x14ac:dyDescent="0.35">
      <c r="A9" s="12" t="s">
        <v>252</v>
      </c>
      <c r="B9" s="12">
        <v>2020</v>
      </c>
      <c r="C9" s="10" t="s">
        <v>35</v>
      </c>
      <c r="D9" s="12" t="s">
        <v>93</v>
      </c>
      <c r="E9" s="12" t="str">
        <f>CONCATENATE(Headings!A9," ",Headings!B9," ",Headings!C9," ",Headings!D9)</f>
        <v>March 2020 Mental Health Sales Tax Forecast</v>
      </c>
      <c r="F9" s="12" t="str">
        <f t="shared" si="0"/>
        <v>Page 9</v>
      </c>
      <c r="G9" s="12" t="str">
        <f t="shared" si="1"/>
        <v>March 2020 Forecast Page 9</v>
      </c>
      <c r="H9" s="12" t="s">
        <v>121</v>
      </c>
    </row>
    <row r="10" spans="1:8" x14ac:dyDescent="0.35">
      <c r="A10" s="12" t="s">
        <v>252</v>
      </c>
      <c r="B10" s="12">
        <v>2020</v>
      </c>
      <c r="C10" s="10" t="s">
        <v>90</v>
      </c>
      <c r="D10" s="12" t="s">
        <v>93</v>
      </c>
      <c r="E10" s="12" t="str">
        <f>CONCATENATE(Headings!A10," ",Headings!B10," ",Headings!C10," ",Headings!D10)</f>
        <v>March 2020 Criminal Justice Sales Tax Forecast</v>
      </c>
      <c r="F10" s="12" t="str">
        <f t="shared" si="0"/>
        <v>Page 10</v>
      </c>
      <c r="G10" s="12" t="str">
        <f t="shared" si="1"/>
        <v>March 2020 Forecast Page 10</v>
      </c>
      <c r="H10" s="12" t="s">
        <v>87</v>
      </c>
    </row>
    <row r="11" spans="1:8" x14ac:dyDescent="0.35">
      <c r="A11" s="12" t="s">
        <v>252</v>
      </c>
      <c r="B11" s="12">
        <v>2020</v>
      </c>
      <c r="C11" s="10" t="s">
        <v>104</v>
      </c>
      <c r="D11" s="12" t="s">
        <v>93</v>
      </c>
      <c r="E11" s="12" t="str">
        <f>CONCATENATE(Headings!A11," ",Headings!B11," ",Headings!C11," ",Headings!D11)</f>
        <v>March 2020 Hotel Sales Tax Forecast</v>
      </c>
      <c r="F11" s="12" t="str">
        <f t="shared" si="0"/>
        <v>Page 11</v>
      </c>
      <c r="G11" s="12" t="str">
        <f t="shared" si="1"/>
        <v>March 2020 Forecast Page 11</v>
      </c>
      <c r="H11" s="12" t="s">
        <v>73</v>
      </c>
    </row>
    <row r="12" spans="1:8" x14ac:dyDescent="0.35">
      <c r="A12" s="12" t="s">
        <v>252</v>
      </c>
      <c r="B12" s="12">
        <v>2020</v>
      </c>
      <c r="C12" s="10" t="s">
        <v>257</v>
      </c>
      <c r="D12" s="12" t="s">
        <v>93</v>
      </c>
      <c r="E12" s="12" t="str">
        <f>CONCATENATE(Headings!A12," ",Headings!B12," ",Headings!C12," ",Headings!D12)</f>
        <v>March 2020 Hotel Tax (HB 2015) Forecast</v>
      </c>
      <c r="F12" s="12" t="str">
        <f>H12</f>
        <v>Page 12</v>
      </c>
      <c r="G12" s="12" t="str">
        <f>CONCATENATE(A12," ",B12," ",D12," ",H12)</f>
        <v>March 2020 Forecast Page 12</v>
      </c>
      <c r="H12" s="12" t="s">
        <v>74</v>
      </c>
    </row>
    <row r="13" spans="1:8" x14ac:dyDescent="0.35">
      <c r="A13" s="12" t="s">
        <v>252</v>
      </c>
      <c r="B13" s="12">
        <v>2020</v>
      </c>
      <c r="C13" s="10" t="s">
        <v>99</v>
      </c>
      <c r="D13" s="12" t="s">
        <v>93</v>
      </c>
      <c r="E13" s="12" t="str">
        <f>CONCATENATE(Headings!A13," ",Headings!B13," ",Headings!C13," ",Headings!D13)</f>
        <v>March 2020 Rental Car Sales Tax Forecast</v>
      </c>
      <c r="F13" s="12" t="str">
        <f t="shared" si="0"/>
        <v>Page 13</v>
      </c>
      <c r="G13" s="12" t="str">
        <f t="shared" si="1"/>
        <v>March 2020 Forecast Page 13</v>
      </c>
      <c r="H13" s="12" t="s">
        <v>75</v>
      </c>
    </row>
    <row r="14" spans="1:8" x14ac:dyDescent="0.35">
      <c r="A14" s="12" t="s">
        <v>252</v>
      </c>
      <c r="B14" s="12">
        <v>2020</v>
      </c>
      <c r="C14" s="10" t="s">
        <v>110</v>
      </c>
      <c r="D14" s="12" t="s">
        <v>93</v>
      </c>
      <c r="E14" s="12" t="str">
        <f>CONCATENATE(Headings!A14," ",Headings!B14," ",Headings!C14," ",Headings!D14)</f>
        <v>March 2020 Real Estate Excise Tax (REET 1) Forecast</v>
      </c>
      <c r="F14" s="12" t="str">
        <f t="shared" si="0"/>
        <v>Page 14</v>
      </c>
      <c r="G14" s="12" t="str">
        <f t="shared" si="1"/>
        <v>March 2020 Forecast Page 14</v>
      </c>
      <c r="H14" s="12" t="s">
        <v>76</v>
      </c>
    </row>
    <row r="15" spans="1:8" x14ac:dyDescent="0.35">
      <c r="A15" s="12" t="s">
        <v>252</v>
      </c>
      <c r="B15" s="12">
        <v>2020</v>
      </c>
      <c r="C15" s="10" t="s">
        <v>109</v>
      </c>
      <c r="D15" s="12" t="s">
        <v>93</v>
      </c>
      <c r="E15" s="12" t="str">
        <f>CONCATENATE(Headings!A15," ",Headings!B15," ",Headings!C15," ",Headings!D15)</f>
        <v>March 2020 Investment Pool Nominal Rate of Return Forecast</v>
      </c>
      <c r="F15" s="12" t="str">
        <f t="shared" si="0"/>
        <v>Page 15</v>
      </c>
      <c r="G15" s="12" t="str">
        <f t="shared" si="1"/>
        <v>March 2020 Forecast Page 15</v>
      </c>
      <c r="H15" s="12" t="s">
        <v>77</v>
      </c>
    </row>
    <row r="16" spans="1:8" x14ac:dyDescent="0.35">
      <c r="A16" s="12" t="s">
        <v>252</v>
      </c>
      <c r="B16" s="12">
        <v>2020</v>
      </c>
      <c r="C16" s="10" t="s">
        <v>58</v>
      </c>
      <c r="D16" s="12" t="s">
        <v>93</v>
      </c>
      <c r="E16" s="12" t="str">
        <f>CONCATENATE(Headings!A16," ",Headings!B16," ",Headings!C16," ",Headings!D16)</f>
        <v>March 2020 Investment Pool Real Rate of Return Forecast</v>
      </c>
      <c r="F16" s="12" t="str">
        <f t="shared" si="0"/>
        <v>Page 16</v>
      </c>
      <c r="G16" s="12" t="str">
        <f t="shared" si="1"/>
        <v>March 2020 Forecast Page 16</v>
      </c>
      <c r="H16" s="12" t="s">
        <v>53</v>
      </c>
    </row>
    <row r="17" spans="1:8" x14ac:dyDescent="0.35">
      <c r="A17" s="12" t="s">
        <v>252</v>
      </c>
      <c r="B17" s="12">
        <v>2020</v>
      </c>
      <c r="C17" s="10" t="s">
        <v>60</v>
      </c>
      <c r="D17" s="12" t="s">
        <v>93</v>
      </c>
      <c r="E17" s="12" t="str">
        <f>CONCATENATE(Headings!A17," ",Headings!B17," ",Headings!C17," ",Headings!D17)</f>
        <v>March 2020 National CPI-U Forecast</v>
      </c>
      <c r="F17" s="12" t="str">
        <f t="shared" si="0"/>
        <v>Page 17</v>
      </c>
      <c r="G17" s="12" t="str">
        <f t="shared" si="1"/>
        <v>March 2020 Forecast Page 17</v>
      </c>
      <c r="H17" s="12" t="s">
        <v>54</v>
      </c>
    </row>
    <row r="18" spans="1:8" x14ac:dyDescent="0.35">
      <c r="A18" s="12" t="s">
        <v>252</v>
      </c>
      <c r="B18" s="12">
        <v>2020</v>
      </c>
      <c r="C18" s="10" t="s">
        <v>10</v>
      </c>
      <c r="D18" s="12" t="s">
        <v>93</v>
      </c>
      <c r="E18" s="12" t="str">
        <f>CONCATENATE(Headings!A18," ",Headings!B18," ",Headings!C18," ",Headings!D18)</f>
        <v>March 2020 National CPI-W Forecast</v>
      </c>
      <c r="F18" s="12" t="str">
        <f t="shared" si="0"/>
        <v>Page 18</v>
      </c>
      <c r="G18" s="12" t="str">
        <f t="shared" si="1"/>
        <v>March 2020 Forecast Page 18</v>
      </c>
      <c r="H18" s="12" t="s">
        <v>48</v>
      </c>
    </row>
    <row r="19" spans="1:8" x14ac:dyDescent="0.35">
      <c r="A19" s="12" t="s">
        <v>252</v>
      </c>
      <c r="B19" s="12">
        <v>2020</v>
      </c>
      <c r="C19" s="10" t="s">
        <v>5</v>
      </c>
      <c r="D19" s="12" t="s">
        <v>93</v>
      </c>
      <c r="E19" s="12" t="str">
        <f>CONCATENATE(Headings!A19," ",Headings!B19," ",Headings!C19," ",Headings!D19)</f>
        <v>March 2020 Seattle Annual CPI-U Forecast</v>
      </c>
      <c r="F19" s="12" t="str">
        <f t="shared" si="0"/>
        <v>Page 19</v>
      </c>
      <c r="G19" s="12" t="str">
        <f t="shared" si="1"/>
        <v>March 2020 Forecast Page 19</v>
      </c>
      <c r="H19" s="12" t="s">
        <v>49</v>
      </c>
    </row>
    <row r="20" spans="1:8" x14ac:dyDescent="0.35">
      <c r="A20" s="12" t="s">
        <v>252</v>
      </c>
      <c r="B20" s="12">
        <v>2020</v>
      </c>
      <c r="C20" s="10" t="s">
        <v>170</v>
      </c>
      <c r="D20" s="12" t="s">
        <v>93</v>
      </c>
      <c r="E20" s="12" t="str">
        <f>CONCATENATE(Headings!A20," ",Headings!B20," ",Headings!C20," ",Headings!D20)</f>
        <v>March 2020 June-June Seattle CPI-W Forecast</v>
      </c>
      <c r="F20" s="12" t="str">
        <f t="shared" si="0"/>
        <v>Page 20</v>
      </c>
      <c r="G20" s="12" t="str">
        <f t="shared" si="1"/>
        <v>March 2020 Forecast Page 20</v>
      </c>
      <c r="H20" s="12" t="s">
        <v>50</v>
      </c>
    </row>
    <row r="21" spans="1:8" x14ac:dyDescent="0.35">
      <c r="A21" s="12" t="s">
        <v>252</v>
      </c>
      <c r="B21" s="12">
        <v>2020</v>
      </c>
      <c r="C21" s="10" t="s">
        <v>33</v>
      </c>
      <c r="D21" s="12" t="s">
        <v>93</v>
      </c>
      <c r="E21" s="12" t="str">
        <f>CONCATENATE(Headings!A21," ",Headings!B21," ",Headings!C21," ",Headings!D21)</f>
        <v>March 2020 Outyear COLA Comparison Forecast</v>
      </c>
      <c r="F21" s="12" t="str">
        <f t="shared" si="0"/>
        <v>Page 21</v>
      </c>
      <c r="G21" s="12" t="str">
        <f t="shared" si="1"/>
        <v>March 2020 Forecast Page 21</v>
      </c>
      <c r="H21" s="12" t="s">
        <v>55</v>
      </c>
    </row>
    <row r="22" spans="1:8" x14ac:dyDescent="0.35">
      <c r="A22" s="12" t="s">
        <v>252</v>
      </c>
      <c r="B22" s="12">
        <v>2020</v>
      </c>
      <c r="C22" s="10" t="s">
        <v>102</v>
      </c>
      <c r="D22" s="12" t="s">
        <v>93</v>
      </c>
      <c r="E22" s="12" t="str">
        <f>CONCATENATE(Headings!A22," ",Headings!B22," ",Headings!C22," ",Headings!D22)</f>
        <v>March 2020 Pharmaceuticals PPI Forecast</v>
      </c>
      <c r="F22" s="12" t="str">
        <f t="shared" si="0"/>
        <v>Page 22</v>
      </c>
      <c r="G22" s="12" t="str">
        <f t="shared" si="1"/>
        <v>March 2020 Forecast Page 22</v>
      </c>
      <c r="H22" s="12" t="s">
        <v>56</v>
      </c>
    </row>
    <row r="23" spans="1:8" x14ac:dyDescent="0.35">
      <c r="A23" s="12" t="s">
        <v>252</v>
      </c>
      <c r="B23" s="12">
        <v>2020</v>
      </c>
      <c r="C23" s="10" t="s">
        <v>103</v>
      </c>
      <c r="D23" s="12" t="s">
        <v>93</v>
      </c>
      <c r="E23" s="12" t="str">
        <f>CONCATENATE(Headings!A23," ",Headings!B23," ",Headings!C23," ",Headings!D23)</f>
        <v>March 2020 Transportation CPI Forecast</v>
      </c>
      <c r="F23" s="12" t="str">
        <f t="shared" si="0"/>
        <v>Page 23</v>
      </c>
      <c r="G23" s="12" t="str">
        <f t="shared" si="1"/>
        <v>March 2020 Forecast Page 23</v>
      </c>
      <c r="H23" s="12" t="s">
        <v>130</v>
      </c>
    </row>
    <row r="24" spans="1:8" x14ac:dyDescent="0.35">
      <c r="A24" s="12" t="s">
        <v>252</v>
      </c>
      <c r="B24" s="12">
        <v>2020</v>
      </c>
      <c r="C24" s="10" t="s">
        <v>11</v>
      </c>
      <c r="D24" s="12" t="s">
        <v>93</v>
      </c>
      <c r="E24" s="12" t="str">
        <f>CONCATENATE(Headings!A24," ",Headings!B24," ",Headings!C24," ",Headings!D24)</f>
        <v>March 2020 Retail Gas Forecast</v>
      </c>
      <c r="F24" s="12" t="str">
        <f t="shared" si="0"/>
        <v>Page 24</v>
      </c>
      <c r="G24" s="12" t="str">
        <f t="shared" si="1"/>
        <v>March 2020 Forecast Page 24</v>
      </c>
      <c r="H24" s="12" t="s">
        <v>131</v>
      </c>
    </row>
    <row r="25" spans="1:8" x14ac:dyDescent="0.35">
      <c r="A25" s="12" t="s">
        <v>252</v>
      </c>
      <c r="B25" s="12">
        <v>2020</v>
      </c>
      <c r="C25" s="10" t="s">
        <v>17</v>
      </c>
      <c r="D25" s="12" t="s">
        <v>93</v>
      </c>
      <c r="E25" s="12" t="str">
        <f>CONCATENATE(Headings!A25," ",Headings!B25," ",Headings!C25," ",Headings!D25)</f>
        <v>March 2020 Diesel and Gasoline Forecast</v>
      </c>
      <c r="F25" s="12" t="str">
        <f t="shared" si="0"/>
        <v>Page 25</v>
      </c>
      <c r="G25" s="12" t="str">
        <f t="shared" si="1"/>
        <v>March 2020 Forecast Page 25</v>
      </c>
      <c r="H25" s="12" t="s">
        <v>141</v>
      </c>
    </row>
    <row r="26" spans="1:8" x14ac:dyDescent="0.35">
      <c r="A26" s="12" t="s">
        <v>252</v>
      </c>
      <c r="B26" s="12">
        <v>2020</v>
      </c>
      <c r="C26" s="10" t="s">
        <v>7</v>
      </c>
      <c r="D26" s="12" t="s">
        <v>93</v>
      </c>
      <c r="E26" s="12" t="str">
        <f>CONCATENATE(Headings!A26," ",Headings!B26," ",Headings!C26," ",Headings!D26)</f>
        <v>March 2020 Recorded Documents Forecast</v>
      </c>
      <c r="F26" s="12" t="str">
        <f t="shared" si="0"/>
        <v>Page 26</v>
      </c>
      <c r="G26" s="12" t="str">
        <f t="shared" si="1"/>
        <v>March 2020 Forecast Page 26</v>
      </c>
      <c r="H26" s="12" t="s">
        <v>29</v>
      </c>
    </row>
    <row r="27" spans="1:8" x14ac:dyDescent="0.35">
      <c r="A27" s="12" t="s">
        <v>252</v>
      </c>
      <c r="B27" s="12">
        <v>2020</v>
      </c>
      <c r="C27" s="10" t="s">
        <v>134</v>
      </c>
      <c r="D27" s="12" t="s">
        <v>93</v>
      </c>
      <c r="E27" s="12" t="str">
        <f>CONCATENATE(Headings!A27," ",Headings!B27," ",Headings!C27," ",Headings!D27)</f>
        <v>March 2020 Gambling Tax Forecast</v>
      </c>
      <c r="F27" s="12" t="str">
        <f t="shared" si="0"/>
        <v>Page 27</v>
      </c>
      <c r="G27" s="12" t="str">
        <f t="shared" si="1"/>
        <v>March 2020 Forecast Page 27</v>
      </c>
      <c r="H27" s="12" t="s">
        <v>41</v>
      </c>
    </row>
    <row r="28" spans="1:8" x14ac:dyDescent="0.35">
      <c r="A28" s="12" t="s">
        <v>252</v>
      </c>
      <c r="B28" s="12">
        <v>2020</v>
      </c>
      <c r="C28" s="10" t="s">
        <v>135</v>
      </c>
      <c r="D28" s="12" t="s">
        <v>93</v>
      </c>
      <c r="E28" s="12" t="str">
        <f>CONCATENATE(Headings!A28," ",Headings!B28," ",Headings!C28," ",Headings!D28)</f>
        <v>March 2020 E-911 Tax Forecast</v>
      </c>
      <c r="F28" s="12" t="str">
        <f t="shared" si="0"/>
        <v>Page 28</v>
      </c>
      <c r="G28" s="12" t="str">
        <f t="shared" si="1"/>
        <v>March 2020 Forecast Page 28</v>
      </c>
      <c r="H28" s="12" t="s">
        <v>42</v>
      </c>
    </row>
    <row r="29" spans="1:8" x14ac:dyDescent="0.35">
      <c r="A29" s="12" t="s">
        <v>252</v>
      </c>
      <c r="B29" s="12">
        <v>2020</v>
      </c>
      <c r="C29" s="12" t="s">
        <v>205</v>
      </c>
      <c r="D29" s="12" t="s">
        <v>93</v>
      </c>
      <c r="E29" s="12" t="str">
        <f>CONCATENATE(Headings!A29," ",Headings!B29," ",Headings!C29," ",Headings!D29)</f>
        <v>March 2020 Penalties and Interest on Delinquent Property Taxes Forecast</v>
      </c>
      <c r="F29" s="12" t="str">
        <f t="shared" si="0"/>
        <v>Page 29</v>
      </c>
      <c r="G29" s="12" t="str">
        <f>CONCATENATE(A29," ",B29," ",D29," ",H29)</f>
        <v>March 2020 Forecast Page 29</v>
      </c>
      <c r="H29" s="12" t="s">
        <v>43</v>
      </c>
    </row>
    <row r="30" spans="1:8" x14ac:dyDescent="0.35">
      <c r="A30" s="12" t="s">
        <v>252</v>
      </c>
      <c r="B30" s="12">
        <v>2020</v>
      </c>
      <c r="C30" s="10" t="s">
        <v>117</v>
      </c>
      <c r="D30" s="12" t="s">
        <v>93</v>
      </c>
      <c r="E30" s="12" t="str">
        <f>CONCATENATE(Headings!A30," ",Headings!B30," ",Headings!C30," ",Headings!D30)</f>
        <v>March 2020 Current Expense Property Tax Forecast</v>
      </c>
      <c r="F30" s="12" t="str">
        <f t="shared" si="0"/>
        <v>Page 30</v>
      </c>
      <c r="G30" s="12" t="str">
        <f t="shared" si="1"/>
        <v>March 2020 Forecast Page 30</v>
      </c>
      <c r="H30" s="12" t="s">
        <v>44</v>
      </c>
    </row>
    <row r="31" spans="1:8" x14ac:dyDescent="0.35">
      <c r="A31" s="12" t="s">
        <v>252</v>
      </c>
      <c r="B31" s="12">
        <v>2020</v>
      </c>
      <c r="C31" s="70" t="s">
        <v>150</v>
      </c>
      <c r="D31" s="12" t="s">
        <v>93</v>
      </c>
      <c r="E31" s="12" t="str">
        <f>CONCATENATE(Headings!A31," ",Headings!B31," ",Headings!C31," ",Headings!D31)</f>
        <v>March 2020 Dev. Disabilities &amp; Mental Health Property Tax Forecast</v>
      </c>
      <c r="F31" s="12" t="str">
        <f t="shared" si="0"/>
        <v>Page 31</v>
      </c>
      <c r="G31" s="12" t="str">
        <f t="shared" si="1"/>
        <v>March 2020 Forecast Page 31</v>
      </c>
      <c r="H31" s="12" t="s">
        <v>45</v>
      </c>
    </row>
    <row r="32" spans="1:8" x14ac:dyDescent="0.35">
      <c r="A32" s="12" t="s">
        <v>252</v>
      </c>
      <c r="B32" s="12">
        <v>2020</v>
      </c>
      <c r="C32" s="10" t="s">
        <v>19</v>
      </c>
      <c r="D32" s="12" t="s">
        <v>93</v>
      </c>
      <c r="E32" s="12" t="str">
        <f>CONCATENATE(Headings!A32," ",Headings!B32," ",Headings!C32," ",Headings!D32)</f>
        <v>March 2020 Veterans Aid Property Tax Forecast</v>
      </c>
      <c r="F32" s="12" t="str">
        <f t="shared" si="0"/>
        <v>Page 32</v>
      </c>
      <c r="G32" s="12" t="str">
        <f t="shared" si="1"/>
        <v>March 2020 Forecast Page 32</v>
      </c>
      <c r="H32" s="12" t="s">
        <v>46</v>
      </c>
    </row>
    <row r="33" spans="1:8" x14ac:dyDescent="0.35">
      <c r="A33" s="12" t="s">
        <v>252</v>
      </c>
      <c r="B33" s="12">
        <v>2020</v>
      </c>
      <c r="C33" s="10" t="s">
        <v>23</v>
      </c>
      <c r="D33" s="12" t="s">
        <v>93</v>
      </c>
      <c r="E33" s="12" t="str">
        <f>CONCATENATE(Headings!A33," ",Headings!B33," ",Headings!C33," ",Headings!D33)</f>
        <v>March 2020 AFIS Lid Lift Forecast</v>
      </c>
      <c r="F33" s="12" t="str">
        <f t="shared" si="0"/>
        <v>Page 33</v>
      </c>
      <c r="G33" s="12" t="str">
        <f t="shared" si="1"/>
        <v>March 2020 Forecast Page 33</v>
      </c>
      <c r="H33" s="12" t="s">
        <v>137</v>
      </c>
    </row>
    <row r="34" spans="1:8" x14ac:dyDescent="0.35">
      <c r="A34" s="12" t="s">
        <v>252</v>
      </c>
      <c r="B34" s="12">
        <v>2020</v>
      </c>
      <c r="C34" s="10" t="s">
        <v>133</v>
      </c>
      <c r="D34" s="12" t="s">
        <v>93</v>
      </c>
      <c r="E34" s="12" t="str">
        <f>CONCATENATE(Headings!A34," ",Headings!B34," ",Headings!C34," ",Headings!D34)</f>
        <v>March 2020 Parks Lid Lift Forecast</v>
      </c>
      <c r="F34" s="12" t="str">
        <f t="shared" si="0"/>
        <v>Page 34</v>
      </c>
      <c r="G34" s="12" t="str">
        <f t="shared" si="1"/>
        <v>March 2020 Forecast Page 34</v>
      </c>
      <c r="H34" s="12" t="s">
        <v>138</v>
      </c>
    </row>
    <row r="35" spans="1:8" x14ac:dyDescent="0.35">
      <c r="A35" s="12" t="s">
        <v>252</v>
      </c>
      <c r="B35" s="12">
        <v>2020</v>
      </c>
      <c r="C35" s="10" t="s">
        <v>24</v>
      </c>
      <c r="D35" s="12" t="s">
        <v>93</v>
      </c>
      <c r="E35" s="12" t="str">
        <f>CONCATENATE(Headings!A35," ",Headings!B35," ",Headings!C35," ",Headings!D35)</f>
        <v>March 2020 Children and Family Justice Center Lid Lift Forecast</v>
      </c>
      <c r="F35" s="12" t="str">
        <f t="shared" si="0"/>
        <v>Page 35</v>
      </c>
      <c r="G35" s="12" t="str">
        <f t="shared" si="1"/>
        <v>March 2020 Forecast Page 35</v>
      </c>
      <c r="H35" s="12" t="s">
        <v>114</v>
      </c>
    </row>
    <row r="36" spans="1:8" x14ac:dyDescent="0.35">
      <c r="A36" s="12" t="s">
        <v>252</v>
      </c>
      <c r="B36" s="12">
        <v>2020</v>
      </c>
      <c r="C36" s="10" t="s">
        <v>241</v>
      </c>
      <c r="D36" s="12" t="s">
        <v>93</v>
      </c>
      <c r="E36" s="12" t="str">
        <f>CONCATENATE(Headings!A36," ",Headings!B36," ",Headings!C36," ",Headings!D36)</f>
        <v>March 2020 Veterans, Seniors, and Human Services Lid Lift Forecast</v>
      </c>
      <c r="F36" s="12" t="str">
        <f t="shared" si="0"/>
        <v>Page 36</v>
      </c>
      <c r="G36" s="12" t="str">
        <f t="shared" si="1"/>
        <v>March 2020 Forecast Page 36</v>
      </c>
      <c r="H36" s="12" t="s">
        <v>115</v>
      </c>
    </row>
    <row r="37" spans="1:8" x14ac:dyDescent="0.35">
      <c r="A37" s="12" t="s">
        <v>252</v>
      </c>
      <c r="B37" s="12">
        <v>2020</v>
      </c>
      <c r="C37" s="10" t="s">
        <v>166</v>
      </c>
      <c r="D37" s="12" t="s">
        <v>93</v>
      </c>
      <c r="E37" s="12" t="str">
        <f>CONCATENATE(Headings!A37," ",Headings!B37," ",Headings!C37," ",Headings!D37)</f>
        <v>March 2020 PSERN Forecast</v>
      </c>
      <c r="F37" s="12" t="str">
        <f t="shared" si="0"/>
        <v>Page 37</v>
      </c>
      <c r="G37" s="12" t="str">
        <f t="shared" si="1"/>
        <v>March 2020 Forecast Page 37</v>
      </c>
      <c r="H37" s="12" t="s">
        <v>0</v>
      </c>
    </row>
    <row r="38" spans="1:8" x14ac:dyDescent="0.35">
      <c r="A38" s="12" t="s">
        <v>252</v>
      </c>
      <c r="B38" s="12">
        <v>2020</v>
      </c>
      <c r="C38" s="10" t="s">
        <v>181</v>
      </c>
      <c r="D38" s="12" t="s">
        <v>93</v>
      </c>
      <c r="E38" s="12" t="str">
        <f>CONCATENATE(Headings!A38," ",Headings!B38," ",Headings!C38," ",Headings!D38)</f>
        <v>March 2020 Best Start For Kids Forecast</v>
      </c>
      <c r="F38" s="12" t="str">
        <f t="shared" si="0"/>
        <v>Page 38</v>
      </c>
      <c r="G38" s="12" t="str">
        <f t="shared" si="1"/>
        <v>March 2020 Forecast Page 38</v>
      </c>
      <c r="H38" s="12" t="s">
        <v>1</v>
      </c>
    </row>
    <row r="39" spans="1:8" x14ac:dyDescent="0.35">
      <c r="A39" s="12" t="s">
        <v>252</v>
      </c>
      <c r="B39" s="12">
        <v>2020</v>
      </c>
      <c r="C39" s="10" t="s">
        <v>51</v>
      </c>
      <c r="D39" s="12" t="s">
        <v>93</v>
      </c>
      <c r="E39" s="12" t="str">
        <f>CONCATENATE(Headings!A39," ",Headings!B39," ",Headings!C39," ",Headings!D39)</f>
        <v>March 2020 Emergency Medical Services (EMS) Property Tax Forecast</v>
      </c>
      <c r="F39" s="12" t="str">
        <f t="shared" si="0"/>
        <v>Page 39</v>
      </c>
      <c r="G39" s="12" t="str">
        <f t="shared" si="1"/>
        <v>March 2020 Forecast Page 39</v>
      </c>
      <c r="H39" s="12" t="s">
        <v>2</v>
      </c>
    </row>
    <row r="40" spans="1:8" x14ac:dyDescent="0.35">
      <c r="A40" s="12" t="s">
        <v>252</v>
      </c>
      <c r="B40" s="12">
        <v>2020</v>
      </c>
      <c r="C40" s="10" t="s">
        <v>70</v>
      </c>
      <c r="D40" s="12" t="s">
        <v>93</v>
      </c>
      <c r="E40" s="12" t="str">
        <f>CONCATENATE(Headings!A40," ",Headings!B40," ",Headings!C40," ",Headings!D40)</f>
        <v>March 2020 Conservation Futures Property Tax Forecast</v>
      </c>
      <c r="F40" s="12" t="str">
        <f t="shared" si="0"/>
        <v>Page 40</v>
      </c>
      <c r="G40" s="12" t="str">
        <f t="shared" si="1"/>
        <v>March 2020 Forecast Page 40</v>
      </c>
      <c r="H40" s="12" t="s">
        <v>3</v>
      </c>
    </row>
    <row r="41" spans="1:8" x14ac:dyDescent="0.35">
      <c r="A41" s="12" t="s">
        <v>252</v>
      </c>
      <c r="B41" s="12">
        <v>2020</v>
      </c>
      <c r="C41" s="10" t="s">
        <v>22</v>
      </c>
      <c r="D41" s="12" t="s">
        <v>93</v>
      </c>
      <c r="E41" s="12" t="str">
        <f>CONCATENATE(Headings!A41," ",Headings!B41," ",Headings!C41," ",Headings!D41)</f>
        <v>March 2020 Unincorporated Area/Roads Property Tax Levy Forecast</v>
      </c>
      <c r="F41" s="12" t="str">
        <f t="shared" si="0"/>
        <v>Page 41</v>
      </c>
      <c r="G41" s="12" t="str">
        <f>CONCATENATE(A41," ",B41," ",D41," ",H41)</f>
        <v>March 2020 Forecast Page 41</v>
      </c>
      <c r="H41" s="12" t="s">
        <v>107</v>
      </c>
    </row>
    <row r="42" spans="1:8" x14ac:dyDescent="0.35">
      <c r="A42" s="12" t="s">
        <v>252</v>
      </c>
      <c r="B42" s="12">
        <v>2020</v>
      </c>
      <c r="C42" s="10"/>
      <c r="F42" s="12" t="str">
        <f>H42</f>
        <v>Page 42</v>
      </c>
      <c r="G42" s="12" t="str">
        <f>CONCATENATE(A42," ",B42," ",D42," ",H42)</f>
        <v>March 2020  Page 42</v>
      </c>
      <c r="H42" s="12" t="s">
        <v>136</v>
      </c>
    </row>
    <row r="43" spans="1:8" x14ac:dyDescent="0.35">
      <c r="A43" s="12" t="s">
        <v>252</v>
      </c>
      <c r="B43" s="12">
        <v>2020</v>
      </c>
      <c r="C43" s="10" t="s">
        <v>71</v>
      </c>
      <c r="D43" s="12" t="s">
        <v>93</v>
      </c>
      <c r="E43" s="12" t="str">
        <f>CONCATENATE(Headings!A43," ",Headings!B43," ",Headings!C43," ",Headings!D43)</f>
        <v>March 2020 Flood District Property Tax Forecast</v>
      </c>
      <c r="F43" s="12" t="str">
        <f t="shared" si="0"/>
        <v>Page 43</v>
      </c>
      <c r="G43" s="12" t="str">
        <f t="shared" si="1"/>
        <v>March 2020 Forecast Page 43</v>
      </c>
      <c r="H43" s="12" t="s">
        <v>116</v>
      </c>
    </row>
    <row r="44" spans="1:8" x14ac:dyDescent="0.35">
      <c r="A44" s="12" t="s">
        <v>252</v>
      </c>
      <c r="B44" s="12">
        <v>2020</v>
      </c>
      <c r="C44" s="10" t="s">
        <v>203</v>
      </c>
      <c r="D44" s="12" t="s">
        <v>93</v>
      </c>
      <c r="E44" s="12" t="str">
        <f>CONCATENATE(Headings!A44," ",Headings!B44," ",Headings!C44," ",Headings!D44)</f>
        <v>March 2020 Marine Levy Property Tax Forecast</v>
      </c>
      <c r="F44" s="12" t="str">
        <f t="shared" si="0"/>
        <v>Page 44</v>
      </c>
      <c r="G44" s="12" t="str">
        <f>CONCATENATE(A44," ",B44," ",D44," ",H44)</f>
        <v>March 2020 Forecast Page 44</v>
      </c>
      <c r="H44" s="12" t="s">
        <v>167</v>
      </c>
    </row>
    <row r="45" spans="1:8" x14ac:dyDescent="0.35">
      <c r="A45" s="12" t="s">
        <v>252</v>
      </c>
      <c r="B45" s="12">
        <v>2020</v>
      </c>
      <c r="C45" s="10" t="s">
        <v>21</v>
      </c>
      <c r="D45" s="12" t="s">
        <v>93</v>
      </c>
      <c r="E45" s="12" t="str">
        <f>CONCATENATE(Headings!A45," ",Headings!B45," ",Headings!C45," ",Headings!D45)</f>
        <v>March 2020 Transit Property Tax Forecast</v>
      </c>
      <c r="F45" s="12" t="str">
        <f t="shared" si="0"/>
        <v>Page 45</v>
      </c>
      <c r="G45" s="12" t="str">
        <f t="shared" si="1"/>
        <v>March 2020 Forecast Page 45</v>
      </c>
      <c r="H45" s="12" t="s">
        <v>172</v>
      </c>
    </row>
    <row r="46" spans="1:8" x14ac:dyDescent="0.35">
      <c r="A46" s="12" t="s">
        <v>252</v>
      </c>
      <c r="B46" s="12">
        <v>2020</v>
      </c>
      <c r="C46" s="10" t="s">
        <v>62</v>
      </c>
      <c r="D46" s="12" t="s">
        <v>93</v>
      </c>
      <c r="E46" s="12" t="str">
        <f>CONCATENATE(Headings!A46," ",Headings!B46," ",Headings!C46," ",Headings!D46)</f>
        <v>March 2020 UTGO Bond Property Tax Forecast</v>
      </c>
      <c r="F46" s="12" t="str">
        <f>H46</f>
        <v>Page 46</v>
      </c>
      <c r="G46" s="12" t="str">
        <f>CONCATENATE(A46," ",B46," ",D46," ",H46)</f>
        <v>March 2020 Forecast Page 46</v>
      </c>
      <c r="H46" s="12" t="s">
        <v>175</v>
      </c>
    </row>
    <row r="47" spans="1:8" x14ac:dyDescent="0.35">
      <c r="A47" s="12" t="s">
        <v>252</v>
      </c>
      <c r="B47" s="12">
        <v>2020</v>
      </c>
      <c r="C47" s="12" t="s">
        <v>239</v>
      </c>
      <c r="D47" s="12" t="s">
        <v>93</v>
      </c>
      <c r="E47" s="12" t="str">
        <f>CONCATENATE(Headings!A47," ",Headings!B47," ",Headings!C47," ",Headings!D47)</f>
        <v>March 2020 King County Inflation + Population Index Forecast</v>
      </c>
      <c r="F47" s="12" t="str">
        <f>H47</f>
        <v>Page 47</v>
      </c>
      <c r="G47" s="12" t="str">
        <f>CONCATENATE(A47," ",B47," ",D47," ",H47)</f>
        <v>March 2020 Forecast Page 47</v>
      </c>
      <c r="H47" s="12" t="s">
        <v>182</v>
      </c>
    </row>
    <row r="48" spans="1:8" x14ac:dyDescent="0.35">
      <c r="A48" s="12" t="s">
        <v>252</v>
      </c>
      <c r="B48" s="12">
        <v>2020</v>
      </c>
      <c r="C48" s="10" t="s">
        <v>215</v>
      </c>
      <c r="D48" s="12" t="s">
        <v>139</v>
      </c>
      <c r="E48" s="12" t="str">
        <f>CONCATENATE(Headings!A48," ",Headings!B48," ",Headings!C48," ",Headings!D48)</f>
        <v>March 2020 Annexation Assumptions Appendix</v>
      </c>
      <c r="F48" s="12" t="str">
        <f>H48</f>
        <v>Page 48</v>
      </c>
      <c r="G48" s="12" t="str">
        <f>CONCATENATE(A48," ",B48," ",D48," ",H48)</f>
        <v>March 2020 Appendix Page 48</v>
      </c>
      <c r="H48" s="12" t="s">
        <v>236</v>
      </c>
    </row>
    <row r="49" spans="3:6" x14ac:dyDescent="0.35">
      <c r="C49" s="10"/>
    </row>
    <row r="50" spans="3:6" x14ac:dyDescent="0.35">
      <c r="C50" s="10"/>
      <c r="E50" s="12" t="s">
        <v>253</v>
      </c>
      <c r="F50" s="12" t="s">
        <v>254</v>
      </c>
    </row>
    <row r="51" spans="3:6" x14ac:dyDescent="0.35">
      <c r="F51" s="12" t="s">
        <v>255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Headings!E5</f>
        <v>March 2020 Unincorporated New Construction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304665097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267511475.00000003</v>
      </c>
      <c r="C6" s="45">
        <v>-0.1219490593633703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180324673</v>
      </c>
      <c r="C7" s="45">
        <v>-0.32591798912551329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198251903</v>
      </c>
      <c r="C8" s="46">
        <v>9.9416400993556753E-2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299208000</v>
      </c>
      <c r="C9" s="45">
        <v>0.50923141454031851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251120765</v>
      </c>
      <c r="C10" s="45">
        <v>-0.16071507112109307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311033282</v>
      </c>
      <c r="C11" s="45">
        <v>0.23858049731570397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333644251</v>
      </c>
      <c r="C12" s="45">
        <v>7.2696300712925099E-2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368351577</v>
      </c>
      <c r="C13" s="45">
        <v>0.10402494841728882</v>
      </c>
      <c r="D13" s="46">
        <v>0</v>
      </c>
      <c r="E13" s="47">
        <v>0</v>
      </c>
    </row>
    <row r="14" spans="1:5" s="53" customFormat="1" ht="18" customHeight="1" x14ac:dyDescent="0.35">
      <c r="A14" s="43">
        <v>2019</v>
      </c>
      <c r="B14" s="44">
        <v>451503571</v>
      </c>
      <c r="C14" s="45">
        <v>0.22574083889425012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2020</v>
      </c>
      <c r="B15" s="49">
        <v>457269700.00000012</v>
      </c>
      <c r="C15" s="50">
        <v>1.2770948826006379E-2</v>
      </c>
      <c r="D15" s="55">
        <v>2.8446082728767141E-2</v>
      </c>
      <c r="E15" s="77">
        <v>12647752.696034133</v>
      </c>
    </row>
    <row r="16" spans="1:5" s="53" customFormat="1" ht="18" customHeight="1" thickTop="1" x14ac:dyDescent="0.35">
      <c r="A16" s="43">
        <v>2021</v>
      </c>
      <c r="B16" s="44">
        <v>434678646.35832107</v>
      </c>
      <c r="C16" s="45">
        <v>-4.9404221713529317E-2</v>
      </c>
      <c r="D16" s="46">
        <v>7.4563890319649939E-2</v>
      </c>
      <c r="E16" s="47">
        <v>30162311.616217077</v>
      </c>
    </row>
    <row r="17" spans="1:5" s="53" customFormat="1" ht="18" customHeight="1" x14ac:dyDescent="0.35">
      <c r="A17" s="43">
        <v>2022</v>
      </c>
      <c r="B17" s="44">
        <v>415083723.80873013</v>
      </c>
      <c r="C17" s="45">
        <v>-4.5079100880051404E-2</v>
      </c>
      <c r="D17" s="46">
        <v>9.4711209060585055E-2</v>
      </c>
      <c r="E17" s="47">
        <v>35911828.633810103</v>
      </c>
    </row>
    <row r="18" spans="1:5" s="53" customFormat="1" ht="18" customHeight="1" x14ac:dyDescent="0.35">
      <c r="A18" s="43">
        <v>2023</v>
      </c>
      <c r="B18" s="44">
        <v>396412047.14505309</v>
      </c>
      <c r="C18" s="45">
        <v>-4.4982916921794125E-2</v>
      </c>
      <c r="D18" s="46">
        <v>0.17992796404558176</v>
      </c>
      <c r="E18" s="47">
        <v>60449124.64096427</v>
      </c>
    </row>
    <row r="19" spans="1:5" s="53" customFormat="1" ht="18" customHeight="1" x14ac:dyDescent="0.35">
      <c r="A19" s="43">
        <v>2024</v>
      </c>
      <c r="B19" s="44">
        <v>364850980.88686961</v>
      </c>
      <c r="C19" s="45">
        <v>-7.9616819129199712E-2</v>
      </c>
      <c r="D19" s="46">
        <v>0.10593067611168339</v>
      </c>
      <c r="E19" s="47">
        <v>34946956.369129598</v>
      </c>
    </row>
    <row r="20" spans="1:5" ht="18" customHeight="1" x14ac:dyDescent="0.35">
      <c r="A20" s="43">
        <v>2025</v>
      </c>
      <c r="B20" s="44">
        <v>338658942.07455814</v>
      </c>
      <c r="C20" s="45">
        <v>-7.1788319572677617E-2</v>
      </c>
      <c r="D20" s="46">
        <v>0.16110434944649477</v>
      </c>
      <c r="E20" s="47">
        <v>46989255.163128674</v>
      </c>
    </row>
    <row r="21" spans="1:5" s="136" customFormat="1" ht="18" customHeight="1" x14ac:dyDescent="0.35">
      <c r="A21" s="43">
        <v>2026</v>
      </c>
      <c r="B21" s="44">
        <v>324474575.84475052</v>
      </c>
      <c r="C21" s="45">
        <v>-4.1883926474573396E-2</v>
      </c>
      <c r="D21" s="46">
        <v>5.7997624886351851E-2</v>
      </c>
      <c r="E21" s="47">
        <v>17787142.704619408</v>
      </c>
    </row>
    <row r="22" spans="1:5" s="159" customFormat="1" ht="18" customHeight="1" x14ac:dyDescent="0.35">
      <c r="A22" s="43">
        <v>2027</v>
      </c>
      <c r="B22" s="44">
        <v>323606194.15963864</v>
      </c>
      <c r="C22" s="45">
        <v>-2.6762703452222203E-3</v>
      </c>
      <c r="D22" s="46">
        <v>5.4432421391501506E-3</v>
      </c>
      <c r="E22" s="47">
        <v>1751930.6895853281</v>
      </c>
    </row>
    <row r="23" spans="1:5" s="161" customFormat="1" ht="18" customHeight="1" x14ac:dyDescent="0.35">
      <c r="A23" s="43">
        <v>2028</v>
      </c>
      <c r="B23" s="44">
        <v>318009826.83382839</v>
      </c>
      <c r="C23" s="45">
        <v>-1.7293758360661937E-2</v>
      </c>
      <c r="D23" s="46">
        <v>-4.8389786741074525E-2</v>
      </c>
      <c r="E23" s="47">
        <v>-16170935.838692963</v>
      </c>
    </row>
    <row r="24" spans="1:5" s="172" customFormat="1" ht="18" customHeight="1" x14ac:dyDescent="0.35">
      <c r="A24" s="43">
        <v>2029</v>
      </c>
      <c r="B24" s="44">
        <v>333834480.1001029</v>
      </c>
      <c r="C24" s="45">
        <v>4.9761522855529483E-2</v>
      </c>
      <c r="D24" s="75" t="s">
        <v>214</v>
      </c>
      <c r="E24" s="76" t="s">
        <v>214</v>
      </c>
    </row>
    <row r="25" spans="1:5" s="100" customFormat="1" ht="21.75" customHeight="1" x14ac:dyDescent="0.35">
      <c r="A25" s="25" t="s">
        <v>4</v>
      </c>
      <c r="B25" s="3"/>
      <c r="C25" s="3"/>
    </row>
    <row r="26" spans="1:5" ht="21.75" customHeight="1" x14ac:dyDescent="0.35">
      <c r="A26" s="118" t="s">
        <v>113</v>
      </c>
      <c r="B26" s="3"/>
      <c r="C26" s="3"/>
    </row>
    <row r="27" spans="1:5" ht="21.75" customHeight="1" x14ac:dyDescent="0.35">
      <c r="A27" s="119" t="s">
        <v>187</v>
      </c>
      <c r="B27" s="3"/>
      <c r="C27" s="3"/>
    </row>
    <row r="28" spans="1:5" ht="21.75" customHeight="1" x14ac:dyDescent="0.35">
      <c r="A28" s="117"/>
      <c r="B28" s="3"/>
      <c r="C28" s="3"/>
    </row>
    <row r="29" spans="1:5" ht="21.75" customHeight="1" x14ac:dyDescent="0.35">
      <c r="A29" s="120"/>
      <c r="B29" s="3"/>
      <c r="C29" s="3"/>
    </row>
    <row r="30" spans="1:5" ht="21.75" customHeight="1" x14ac:dyDescent="0.35">
      <c r="A30" s="217" t="str">
        <f>Headings!F5</f>
        <v>Page 5</v>
      </c>
      <c r="B30" s="218"/>
      <c r="C30" s="218"/>
      <c r="D30" s="218"/>
      <c r="E30" s="222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Headings!E6</f>
        <v>March 2020 King County Sales and Use Taxbase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40506885020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42349096619</v>
      </c>
      <c r="C6" s="45">
        <v>4.5478974699990404E-2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45178847087</v>
      </c>
      <c r="C7" s="45">
        <v>6.6819618218973531E-2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48553937855.999901</v>
      </c>
      <c r="C8" s="46">
        <v>7.4705110612950154E-2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52335343480</v>
      </c>
      <c r="C9" s="45">
        <v>7.788051373330207E-2</v>
      </c>
      <c r="D9" s="46">
        <v>0</v>
      </c>
      <c r="E9" s="47">
        <v>0</v>
      </c>
    </row>
    <row r="10" spans="1:5" s="58" customFormat="1" ht="18" customHeight="1" x14ac:dyDescent="0.35">
      <c r="A10" s="43">
        <v>2015</v>
      </c>
      <c r="B10" s="44">
        <v>57615757460</v>
      </c>
      <c r="C10" s="45">
        <v>0.10089575474015788</v>
      </c>
      <c r="D10" s="46">
        <v>0</v>
      </c>
      <c r="E10" s="47">
        <v>0</v>
      </c>
    </row>
    <row r="11" spans="1:5" s="58" customFormat="1" ht="18" customHeight="1" x14ac:dyDescent="0.35">
      <c r="A11" s="43">
        <v>2016</v>
      </c>
      <c r="B11" s="44">
        <v>62234630016.999901</v>
      </c>
      <c r="C11" s="45">
        <v>8.0166828670204859E-2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65826124662</v>
      </c>
      <c r="C12" s="45">
        <v>5.7708941854704543E-2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72726583625.999908</v>
      </c>
      <c r="C13" s="45">
        <v>0.10482857679123558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2019</v>
      </c>
      <c r="B14" s="49">
        <v>76499999999.999893</v>
      </c>
      <c r="C14" s="50">
        <v>5.1884966759953466E-2</v>
      </c>
      <c r="D14" s="55">
        <v>8.7028907348647433E-3</v>
      </c>
      <c r="E14" s="77">
        <v>660026998.36828613</v>
      </c>
    </row>
    <row r="15" spans="1:5" s="53" customFormat="1" ht="18" customHeight="1" thickTop="1" x14ac:dyDescent="0.35">
      <c r="A15" s="43">
        <v>2020</v>
      </c>
      <c r="B15" s="44">
        <v>77469965753</v>
      </c>
      <c r="C15" s="45">
        <v>1.2679290888890193E-2</v>
      </c>
      <c r="D15" s="46">
        <v>4.6611802666518543E-5</v>
      </c>
      <c r="E15" s="47">
        <v>3610846.4481964111</v>
      </c>
    </row>
    <row r="16" spans="1:5" s="53" customFormat="1" ht="18" customHeight="1" x14ac:dyDescent="0.35">
      <c r="A16" s="43">
        <v>2021</v>
      </c>
      <c r="B16" s="44">
        <v>81135016966.627502</v>
      </c>
      <c r="C16" s="45">
        <v>4.7309317591708977E-2</v>
      </c>
      <c r="D16" s="46">
        <v>1.3899076645351061E-2</v>
      </c>
      <c r="E16" s="47">
        <v>1112242673.2769012</v>
      </c>
    </row>
    <row r="17" spans="1:5" s="53" customFormat="1" ht="18" customHeight="1" x14ac:dyDescent="0.35">
      <c r="A17" s="43">
        <v>2022</v>
      </c>
      <c r="B17" s="44">
        <v>84440507442.9198</v>
      </c>
      <c r="C17" s="45">
        <v>4.0740614840222511E-2</v>
      </c>
      <c r="D17" s="46">
        <v>1.9523741455994337E-2</v>
      </c>
      <c r="E17" s="47">
        <v>1617024271.9155884</v>
      </c>
    </row>
    <row r="18" spans="1:5" s="53" customFormat="1" ht="18" customHeight="1" x14ac:dyDescent="0.35">
      <c r="A18" s="43">
        <v>2023</v>
      </c>
      <c r="B18" s="44">
        <v>88290422854.539597</v>
      </c>
      <c r="C18" s="45">
        <v>4.559322922380904E-2</v>
      </c>
      <c r="D18" s="46">
        <v>2.2532468359799163E-2</v>
      </c>
      <c r="E18" s="47">
        <v>1945562826.6105957</v>
      </c>
    </row>
    <row r="19" spans="1:5" s="53" customFormat="1" ht="18" customHeight="1" x14ac:dyDescent="0.35">
      <c r="A19" s="43">
        <v>2024</v>
      </c>
      <c r="B19" s="44">
        <v>92128562082.062698</v>
      </c>
      <c r="C19" s="45">
        <v>4.347175042809015E-2</v>
      </c>
      <c r="D19" s="46">
        <v>2.5052295760153109E-2</v>
      </c>
      <c r="E19" s="47">
        <v>2251623643.7731018</v>
      </c>
    </row>
    <row r="20" spans="1:5" s="53" customFormat="1" ht="18" customHeight="1" x14ac:dyDescent="0.35">
      <c r="A20" s="43">
        <v>2025</v>
      </c>
      <c r="B20" s="44">
        <v>95570695472.084396</v>
      </c>
      <c r="C20" s="45">
        <v>3.7362282795162294E-2</v>
      </c>
      <c r="D20" s="46">
        <v>2.8278083249444252E-2</v>
      </c>
      <c r="E20" s="47">
        <v>2628234644.6853943</v>
      </c>
    </row>
    <row r="21" spans="1:5" s="53" customFormat="1" ht="18" customHeight="1" x14ac:dyDescent="0.35">
      <c r="A21" s="43">
        <v>2026</v>
      </c>
      <c r="B21" s="44">
        <v>99441970463.836594</v>
      </c>
      <c r="C21" s="45">
        <v>4.0506924979770265E-2</v>
      </c>
      <c r="D21" s="46">
        <v>3.0842665583298512E-2</v>
      </c>
      <c r="E21" s="47">
        <v>2975289578.47789</v>
      </c>
    </row>
    <row r="22" spans="1:5" s="53" customFormat="1" ht="18" customHeight="1" x14ac:dyDescent="0.35">
      <c r="A22" s="43">
        <v>2027</v>
      </c>
      <c r="B22" s="44">
        <v>103283684392.198</v>
      </c>
      <c r="C22" s="45">
        <v>3.8632721278974325E-2</v>
      </c>
      <c r="D22" s="46">
        <v>2.5716331060516184E-2</v>
      </c>
      <c r="E22" s="47">
        <v>2589485358.2310028</v>
      </c>
    </row>
    <row r="23" spans="1:5" s="53" customFormat="1" ht="18" customHeight="1" x14ac:dyDescent="0.35">
      <c r="A23" s="43">
        <v>2028</v>
      </c>
      <c r="B23" s="44">
        <v>106931678465.59599</v>
      </c>
      <c r="C23" s="45">
        <v>3.5320138847346971E-2</v>
      </c>
      <c r="D23" s="46">
        <v>2.8665981357416381E-2</v>
      </c>
      <c r="E23" s="47">
        <v>2979880308.0540009</v>
      </c>
    </row>
    <row r="24" spans="1:5" s="53" customFormat="1" ht="18" customHeight="1" x14ac:dyDescent="0.35">
      <c r="A24" s="43">
        <v>2029</v>
      </c>
      <c r="B24" s="44">
        <v>111020286352.877</v>
      </c>
      <c r="C24" s="45">
        <v>3.8235702889452661E-2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1"/>
      <c r="C25" s="5"/>
      <c r="D25" s="5"/>
    </row>
    <row r="26" spans="1:5" ht="21.75" customHeight="1" x14ac:dyDescent="0.35">
      <c r="A26" s="121" t="s">
        <v>148</v>
      </c>
      <c r="B26" s="31"/>
      <c r="C26" s="5"/>
      <c r="D26" s="5"/>
    </row>
    <row r="27" spans="1:5" ht="21.75" customHeight="1" x14ac:dyDescent="0.35">
      <c r="A27" s="119" t="s">
        <v>228</v>
      </c>
      <c r="B27" s="3"/>
      <c r="C27" s="3"/>
    </row>
    <row r="28" spans="1:5" ht="21.75" customHeight="1" x14ac:dyDescent="0.35">
      <c r="A28" s="119" t="s">
        <v>227</v>
      </c>
      <c r="B28" s="3"/>
      <c r="C28" s="3"/>
    </row>
    <row r="29" spans="1:5" ht="21.75" customHeight="1" x14ac:dyDescent="0.35">
      <c r="A29" s="119" t="s">
        <v>267</v>
      </c>
    </row>
    <row r="30" spans="1:5" ht="21.75" customHeight="1" x14ac:dyDescent="0.35">
      <c r="A30" s="217" t="str">
        <f>Headings!F6</f>
        <v>Page 6</v>
      </c>
      <c r="B30" s="218"/>
      <c r="C30" s="218"/>
      <c r="D30" s="218"/>
      <c r="E30" s="222"/>
    </row>
    <row r="32" spans="1:5" ht="21.75" customHeight="1" x14ac:dyDescent="0.35">
      <c r="A32" s="16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Headings!E7</f>
        <v>March 2020 Local and Option Sales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5" s="53" customFormat="1" ht="18" customHeight="1" x14ac:dyDescent="0.35">
      <c r="A5" s="38">
        <v>2011</v>
      </c>
      <c r="B5" s="39">
        <v>81032753.428631201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2012</v>
      </c>
      <c r="B6" s="44">
        <v>83194188.868622601</v>
      </c>
      <c r="C6" s="45">
        <v>2.6673602321745982E-2</v>
      </c>
      <c r="D6" s="46">
        <v>0</v>
      </c>
      <c r="E6" s="47">
        <v>0</v>
      </c>
    </row>
    <row r="7" spans="1:5" s="53" customFormat="1" ht="18" customHeight="1" x14ac:dyDescent="0.35">
      <c r="A7" s="43">
        <v>2013</v>
      </c>
      <c r="B7" s="44">
        <v>89323495.415051565</v>
      </c>
      <c r="C7" s="46">
        <v>7.3674695670248758E-2</v>
      </c>
      <c r="D7" s="46">
        <v>0</v>
      </c>
      <c r="E7" s="47">
        <v>0</v>
      </c>
    </row>
    <row r="8" spans="1:5" s="53" customFormat="1" ht="18" customHeight="1" x14ac:dyDescent="0.35">
      <c r="A8" s="43">
        <v>2014</v>
      </c>
      <c r="B8" s="44">
        <v>96310935</v>
      </c>
      <c r="C8" s="45">
        <v>7.8226222031286596E-2</v>
      </c>
      <c r="D8" s="46">
        <v>0</v>
      </c>
      <c r="E8" s="47">
        <v>0</v>
      </c>
    </row>
    <row r="9" spans="1:5" s="53" customFormat="1" ht="18" customHeight="1" x14ac:dyDescent="0.35">
      <c r="A9" s="43">
        <v>2015</v>
      </c>
      <c r="B9" s="44">
        <v>104719894.34955275</v>
      </c>
      <c r="C9" s="45">
        <v>8.7310535917367593E-2</v>
      </c>
      <c r="D9" s="46">
        <v>0</v>
      </c>
      <c r="E9" s="47">
        <v>0</v>
      </c>
    </row>
    <row r="10" spans="1:5" s="53" customFormat="1" ht="18" customHeight="1" x14ac:dyDescent="0.35">
      <c r="A10" s="43">
        <v>2016</v>
      </c>
      <c r="B10" s="44">
        <v>112704885.56955276</v>
      </c>
      <c r="C10" s="45">
        <v>7.6250948013242725E-2</v>
      </c>
      <c r="D10" s="46">
        <v>0</v>
      </c>
      <c r="E10" s="47">
        <v>0</v>
      </c>
    </row>
    <row r="11" spans="1:5" s="53" customFormat="1" ht="18" customHeight="1" x14ac:dyDescent="0.35">
      <c r="A11" s="43">
        <v>2017</v>
      </c>
      <c r="B11" s="44">
        <v>118621545.57999998</v>
      </c>
      <c r="C11" s="45">
        <v>5.2496925759229152E-2</v>
      </c>
      <c r="D11" s="46">
        <v>0</v>
      </c>
      <c r="E11" s="47">
        <v>0</v>
      </c>
    </row>
    <row r="12" spans="1:5" s="53" customFormat="1" ht="18" customHeight="1" x14ac:dyDescent="0.35">
      <c r="A12" s="43">
        <v>2018</v>
      </c>
      <c r="B12" s="44">
        <v>131938848.67999999</v>
      </c>
      <c r="C12" s="45">
        <v>0.11226715210027871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2019</v>
      </c>
      <c r="B13" s="49">
        <v>137639197.35000002</v>
      </c>
      <c r="C13" s="50">
        <v>4.3204474853539621E-2</v>
      </c>
      <c r="D13" s="55">
        <v>-2.4625674096477868E-3</v>
      </c>
      <c r="E13" s="77">
        <v>-339782.53909131885</v>
      </c>
    </row>
    <row r="14" spans="1:5" s="53" customFormat="1" ht="18" customHeight="1" thickTop="1" x14ac:dyDescent="0.35">
      <c r="A14" s="43">
        <v>2020</v>
      </c>
      <c r="B14" s="44">
        <v>139287040</v>
      </c>
      <c r="C14" s="45">
        <v>1.1972190202546029E-2</v>
      </c>
      <c r="D14" s="46">
        <v>-7.7097163031777383E-3</v>
      </c>
      <c r="E14" s="47">
        <v>-1082207.0726205707</v>
      </c>
    </row>
    <row r="15" spans="1:5" s="53" customFormat="1" ht="18" customHeight="1" x14ac:dyDescent="0.35">
      <c r="A15" s="43">
        <v>2021</v>
      </c>
      <c r="B15" s="44">
        <v>145875311.99760631</v>
      </c>
      <c r="C15" s="45">
        <v>4.7299964143155737E-2</v>
      </c>
      <c r="D15" s="46">
        <v>6.0263244518679038E-3</v>
      </c>
      <c r="E15" s="47">
        <v>873826.00062081218</v>
      </c>
    </row>
    <row r="16" spans="1:5" s="53" customFormat="1" ht="18" customHeight="1" x14ac:dyDescent="0.35">
      <c r="A16" s="43">
        <v>2022</v>
      </c>
      <c r="B16" s="44">
        <v>151818361.89839816</v>
      </c>
      <c r="C16" s="45">
        <v>4.0740614840223177E-2</v>
      </c>
      <c r="D16" s="46">
        <v>1.160731470629095E-2</v>
      </c>
      <c r="E16" s="47">
        <v>1741983.7511355877</v>
      </c>
    </row>
    <row r="17" spans="1:5" s="53" customFormat="1" ht="18" customHeight="1" x14ac:dyDescent="0.35">
      <c r="A17" s="43">
        <v>2023</v>
      </c>
      <c r="B17" s="44">
        <v>158740251.27281499</v>
      </c>
      <c r="C17" s="45">
        <v>4.5593229223808818E-2</v>
      </c>
      <c r="D17" s="46">
        <v>3.8637513774059329E-2</v>
      </c>
      <c r="E17" s="47">
        <v>5905167.6486867666</v>
      </c>
    </row>
    <row r="18" spans="1:5" s="53" customFormat="1" ht="18" customHeight="1" x14ac:dyDescent="0.35">
      <c r="A18" s="43">
        <v>2024</v>
      </c>
      <c r="B18" s="44">
        <v>161959206.47375223</v>
      </c>
      <c r="C18" s="45">
        <v>2.0278128421285402E-2</v>
      </c>
      <c r="D18" s="46">
        <v>1.805396789602054E-2</v>
      </c>
      <c r="E18" s="47">
        <v>2872152.5639598668</v>
      </c>
    </row>
    <row r="19" spans="1:5" s="53" customFormat="1" ht="18" customHeight="1" x14ac:dyDescent="0.35">
      <c r="A19" s="43">
        <v>2025</v>
      </c>
      <c r="B19" s="44">
        <v>166121237.86697042</v>
      </c>
      <c r="C19" s="45">
        <v>2.5698022877709725E-2</v>
      </c>
      <c r="D19" s="46">
        <v>3.501584189409801E-2</v>
      </c>
      <c r="E19" s="47">
        <v>5620083.0605227351</v>
      </c>
    </row>
    <row r="20" spans="1:5" s="53" customFormat="1" ht="18" customHeight="1" x14ac:dyDescent="0.35">
      <c r="A20" s="43">
        <v>2026</v>
      </c>
      <c r="B20" s="44">
        <v>170946230.90292498</v>
      </c>
      <c r="C20" s="45">
        <v>2.9045010125787751E-2</v>
      </c>
      <c r="D20" s="46">
        <v>2.6167366066519149E-2</v>
      </c>
      <c r="E20" s="47">
        <v>4359145.2521776855</v>
      </c>
    </row>
    <row r="21" spans="1:5" s="53" customFormat="1" ht="18" customHeight="1" x14ac:dyDescent="0.35">
      <c r="A21" s="43">
        <v>2027</v>
      </c>
      <c r="B21" s="44">
        <v>176405363.07452154</v>
      </c>
      <c r="C21" s="45">
        <v>3.1934791090519221E-2</v>
      </c>
      <c r="D21" s="46">
        <v>1.4479646688520198E-2</v>
      </c>
      <c r="E21" s="47">
        <v>2517830.0418514609</v>
      </c>
    </row>
    <row r="22" spans="1:5" s="53" customFormat="1" ht="18" customHeight="1" x14ac:dyDescent="0.35">
      <c r="A22" s="43">
        <v>2028</v>
      </c>
      <c r="B22" s="44">
        <v>180352267.6351738</v>
      </c>
      <c r="C22" s="45">
        <v>2.2374062170575248E-2</v>
      </c>
      <c r="D22" s="46">
        <v>4.675025638692043E-3</v>
      </c>
      <c r="E22" s="47">
        <v>839228.06248188019</v>
      </c>
    </row>
    <row r="23" spans="1:5" s="53" customFormat="1" ht="18" customHeight="1" x14ac:dyDescent="0.35">
      <c r="A23" s="43">
        <v>2029</v>
      </c>
      <c r="B23" s="44">
        <v>187248163.35591134</v>
      </c>
      <c r="C23" s="45">
        <v>3.8235702889452661E-2</v>
      </c>
      <c r="D23" s="75" t="s">
        <v>214</v>
      </c>
      <c r="E23" s="76" t="s">
        <v>214</v>
      </c>
    </row>
    <row r="24" spans="1:5" s="53" customFormat="1" ht="18" customHeight="1" x14ac:dyDescent="0.35">
      <c r="A24" s="25" t="s">
        <v>4</v>
      </c>
      <c r="B24" s="97"/>
      <c r="C24" s="45"/>
      <c r="D24" s="115"/>
      <c r="E24" s="116"/>
    </row>
    <row r="25" spans="1:5" ht="21.75" customHeight="1" x14ac:dyDescent="0.35">
      <c r="A25" s="30" t="s">
        <v>57</v>
      </c>
      <c r="B25" s="3"/>
      <c r="C25" s="3"/>
    </row>
    <row r="26" spans="1:5" s="29" customFormat="1" ht="21.75" customHeight="1" x14ac:dyDescent="0.35">
      <c r="A26" s="72" t="s">
        <v>160</v>
      </c>
      <c r="B26" s="30"/>
      <c r="C26" s="30"/>
    </row>
    <row r="27" spans="1:5" ht="21.75" customHeight="1" x14ac:dyDescent="0.35">
      <c r="A27" s="119" t="s">
        <v>244</v>
      </c>
      <c r="B27" s="3"/>
      <c r="C27" s="3"/>
      <c r="D27" s="109"/>
      <c r="E27" s="109"/>
    </row>
    <row r="28" spans="1:5" ht="21.75" customHeight="1" x14ac:dyDescent="0.35">
      <c r="A28" s="119" t="s">
        <v>230</v>
      </c>
      <c r="B28" s="3"/>
      <c r="C28" s="3"/>
      <c r="D28" s="109"/>
      <c r="E28" s="109"/>
    </row>
    <row r="30" spans="1:5" ht="21.75" customHeight="1" x14ac:dyDescent="0.35">
      <c r="A30" s="217" t="str">
        <f>Headings!F7</f>
        <v>Page 7</v>
      </c>
      <c r="B30" s="217"/>
      <c r="C30" s="217"/>
      <c r="D30" s="217"/>
      <c r="E30" s="217"/>
    </row>
    <row r="32" spans="1:5" ht="21.75" customHeight="1" x14ac:dyDescent="0.35">
      <c r="A32" s="16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Headings!E8</f>
        <v>March 2020 Metro Transit Sales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5" s="53" customFormat="1" ht="18" customHeight="1" x14ac:dyDescent="0.35">
      <c r="A5" s="38">
        <v>2010</v>
      </c>
      <c r="B5" s="39">
        <v>375199113.66660088</v>
      </c>
      <c r="C5" s="74" t="s">
        <v>83</v>
      </c>
      <c r="D5" s="51">
        <v>0</v>
      </c>
      <c r="E5" s="42">
        <v>0</v>
      </c>
    </row>
    <row r="6" spans="1:5" s="53" customFormat="1" ht="18" customHeight="1" x14ac:dyDescent="0.35">
      <c r="A6" s="43">
        <v>2011</v>
      </c>
      <c r="B6" s="44">
        <v>399483215.29509997</v>
      </c>
      <c r="C6" s="45">
        <v>6.4723238259239979E-2</v>
      </c>
      <c r="D6" s="46">
        <v>0</v>
      </c>
      <c r="E6" s="47">
        <v>0</v>
      </c>
    </row>
    <row r="7" spans="1:5" s="53" customFormat="1" ht="18" customHeight="1" x14ac:dyDescent="0.35">
      <c r="A7" s="43">
        <v>2012</v>
      </c>
      <c r="B7" s="44">
        <v>412549491.71823603</v>
      </c>
      <c r="C7" s="45">
        <v>3.2707948476593529E-2</v>
      </c>
      <c r="D7" s="46">
        <v>0</v>
      </c>
      <c r="E7" s="47">
        <v>0</v>
      </c>
    </row>
    <row r="8" spans="1:5" s="53" customFormat="1" ht="18" customHeight="1" x14ac:dyDescent="0.35">
      <c r="A8" s="43">
        <v>2013</v>
      </c>
      <c r="B8" s="44">
        <v>442835694.9931376</v>
      </c>
      <c r="C8" s="46">
        <v>7.3412290847243433E-2</v>
      </c>
      <c r="D8" s="46">
        <v>0</v>
      </c>
      <c r="E8" s="47">
        <v>0</v>
      </c>
    </row>
    <row r="9" spans="1:5" s="53" customFormat="1" ht="18" customHeight="1" x14ac:dyDescent="0.35">
      <c r="A9" s="43">
        <v>2014</v>
      </c>
      <c r="B9" s="44">
        <v>479433577.19999999</v>
      </c>
      <c r="C9" s="45">
        <v>8.2644381698791403E-2</v>
      </c>
      <c r="D9" s="46">
        <v>0</v>
      </c>
      <c r="E9" s="47">
        <v>0</v>
      </c>
    </row>
    <row r="10" spans="1:5" s="53" customFormat="1" ht="18" customHeight="1" x14ac:dyDescent="0.35">
      <c r="A10" s="43">
        <v>2015</v>
      </c>
      <c r="B10" s="44">
        <v>526663507.63999999</v>
      </c>
      <c r="C10" s="45">
        <v>9.8511937181858356E-2</v>
      </c>
      <c r="D10" s="46">
        <v>0</v>
      </c>
      <c r="E10" s="47">
        <v>0</v>
      </c>
    </row>
    <row r="11" spans="1:5" s="53" customFormat="1" ht="18" customHeight="1" x14ac:dyDescent="0.35">
      <c r="A11" s="43">
        <v>2016</v>
      </c>
      <c r="B11" s="44">
        <v>566774755.12</v>
      </c>
      <c r="C11" s="45">
        <v>7.6161053306579296E-2</v>
      </c>
      <c r="D11" s="46">
        <v>0</v>
      </c>
      <c r="E11" s="47">
        <v>0</v>
      </c>
    </row>
    <row r="12" spans="1:5" s="53" customFormat="1" ht="18" customHeight="1" x14ac:dyDescent="0.35">
      <c r="A12" s="43">
        <v>2017</v>
      </c>
      <c r="B12" s="44">
        <v>590585094.28999996</v>
      </c>
      <c r="C12" s="45">
        <v>4.2010232380513823E-2</v>
      </c>
      <c r="D12" s="46">
        <v>0</v>
      </c>
      <c r="E12" s="47">
        <v>0</v>
      </c>
    </row>
    <row r="13" spans="1:5" s="53" customFormat="1" ht="18" customHeight="1" x14ac:dyDescent="0.35">
      <c r="A13" s="43">
        <v>2018</v>
      </c>
      <c r="B13" s="44">
        <v>651379306.70000005</v>
      </c>
      <c r="C13" s="45">
        <v>0.10293895494109395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2019</v>
      </c>
      <c r="B14" s="49">
        <v>684963000.96000004</v>
      </c>
      <c r="C14" s="50">
        <v>5.155781572205731E-2</v>
      </c>
      <c r="D14" s="55">
        <v>2.196356236269903E-3</v>
      </c>
      <c r="E14" s="77">
        <v>1501125.7518661022</v>
      </c>
    </row>
    <row r="15" spans="1:5" s="53" customFormat="1" ht="18" customHeight="1" thickTop="1" x14ac:dyDescent="0.35">
      <c r="A15" s="43">
        <v>2020</v>
      </c>
      <c r="B15" s="44">
        <v>694127744.83800006</v>
      </c>
      <c r="C15" s="45">
        <v>1.3379910834826481E-2</v>
      </c>
      <c r="D15" s="46">
        <v>-5.6950655869087985E-3</v>
      </c>
      <c r="E15" s="47">
        <v>-3975745.1619999409</v>
      </c>
    </row>
    <row r="16" spans="1:5" s="53" customFormat="1" ht="18" customHeight="1" x14ac:dyDescent="0.35">
      <c r="A16" s="43">
        <v>2021</v>
      </c>
      <c r="B16" s="44">
        <v>726966133.39922571</v>
      </c>
      <c r="C16" s="45">
        <v>4.7308854609881212E-2</v>
      </c>
      <c r="D16" s="46">
        <v>8.0555181849479851E-3</v>
      </c>
      <c r="E16" s="47">
        <v>5809292.0496908426</v>
      </c>
    </row>
    <row r="17" spans="1:5" s="53" customFormat="1" ht="18" customHeight="1" x14ac:dyDescent="0.35">
      <c r="A17" s="43">
        <v>2022</v>
      </c>
      <c r="B17" s="44">
        <v>756583180.64192963</v>
      </c>
      <c r="C17" s="45">
        <v>4.0740614840222733E-2</v>
      </c>
      <c r="D17" s="46">
        <v>1.3647765511052956E-2</v>
      </c>
      <c r="E17" s="47">
        <v>10186644.898094058</v>
      </c>
    </row>
    <row r="18" spans="1:5" s="53" customFormat="1" ht="18" customHeight="1" x14ac:dyDescent="0.35">
      <c r="A18" s="43">
        <v>2023</v>
      </c>
      <c r="B18" s="44">
        <v>791078251.02381563</v>
      </c>
      <c r="C18" s="45">
        <v>4.559322922380904E-2</v>
      </c>
      <c r="D18" s="46">
        <v>1.6639151762362081E-2</v>
      </c>
      <c r="E18" s="47">
        <v>12947436.710332394</v>
      </c>
    </row>
    <row r="19" spans="1:5" s="53" customFormat="1" ht="18" customHeight="1" x14ac:dyDescent="0.35">
      <c r="A19" s="43">
        <v>2024</v>
      </c>
      <c r="B19" s="44">
        <v>825467807.32141316</v>
      </c>
      <c r="C19" s="45">
        <v>4.3471750428090372E-2</v>
      </c>
      <c r="D19" s="46">
        <v>1.9144456258944231E-2</v>
      </c>
      <c r="E19" s="47">
        <v>15506273.162139654</v>
      </c>
    </row>
    <row r="20" spans="1:5" s="53" customFormat="1" ht="18" customHeight="1" x14ac:dyDescent="0.35">
      <c r="A20" s="43">
        <v>2025</v>
      </c>
      <c r="B20" s="44">
        <v>856309168.97685838</v>
      </c>
      <c r="C20" s="45">
        <v>3.7362282795162294E-2</v>
      </c>
      <c r="D20" s="46">
        <v>2.2351652077516881E-2</v>
      </c>
      <c r="E20" s="47">
        <v>18721468.857475996</v>
      </c>
    </row>
    <row r="21" spans="1:5" s="53" customFormat="1" ht="18" customHeight="1" x14ac:dyDescent="0.35">
      <c r="A21" s="43">
        <v>2026</v>
      </c>
      <c r="B21" s="44">
        <v>890995620.24409342</v>
      </c>
      <c r="C21" s="45">
        <v>4.0506924979770265E-2</v>
      </c>
      <c r="D21" s="46">
        <v>2.4901453564697418E-2</v>
      </c>
      <c r="E21" s="47">
        <v>21648018.92580843</v>
      </c>
    </row>
    <row r="22" spans="1:5" s="53" customFormat="1" ht="18" customHeight="1" x14ac:dyDescent="0.35">
      <c r="A22" s="43">
        <v>2027</v>
      </c>
      <c r="B22" s="44">
        <v>925417205.70177031</v>
      </c>
      <c r="C22" s="45">
        <v>3.8632721278974325E-2</v>
      </c>
      <c r="D22" s="46">
        <v>1.9804664423858753E-2</v>
      </c>
      <c r="E22" s="47">
        <v>17971654.622057199</v>
      </c>
    </row>
    <row r="23" spans="1:5" s="53" customFormat="1" ht="18" customHeight="1" x14ac:dyDescent="0.35">
      <c r="A23" s="43">
        <v>2028</v>
      </c>
      <c r="B23" s="44">
        <v>958103069.89888096</v>
      </c>
      <c r="C23" s="45">
        <v>3.5320138847347193E-2</v>
      </c>
      <c r="D23" s="46">
        <v>2.2737314553439747E-2</v>
      </c>
      <c r="E23" s="47">
        <v>21300377.491769791</v>
      </c>
    </row>
    <row r="24" spans="1:5" s="53" customFormat="1" ht="18" customHeight="1" x14ac:dyDescent="0.35">
      <c r="A24" s="43">
        <v>2029</v>
      </c>
      <c r="B24" s="44">
        <v>994736814.21700716</v>
      </c>
      <c r="C24" s="45">
        <v>3.8235702889452661E-2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34</v>
      </c>
      <c r="B26" s="3"/>
      <c r="C26" s="3"/>
    </row>
    <row r="27" spans="1:5" ht="21.75" customHeight="1" x14ac:dyDescent="0.35">
      <c r="A27" s="30" t="s">
        <v>188</v>
      </c>
      <c r="B27" s="3"/>
      <c r="C27" s="3"/>
    </row>
    <row r="28" spans="1:5" ht="21.75" customHeight="1" x14ac:dyDescent="0.35">
      <c r="A28" s="119" t="s">
        <v>249</v>
      </c>
      <c r="B28" s="3"/>
      <c r="C28" s="3"/>
    </row>
    <row r="29" spans="1:5" ht="21.75" customHeight="1" x14ac:dyDescent="0.35">
      <c r="A29" s="119"/>
      <c r="B29" s="137"/>
    </row>
    <row r="30" spans="1:5" ht="21.75" customHeight="1" x14ac:dyDescent="0.35">
      <c r="A30" s="217" t="str">
        <f>Headings!F8</f>
        <v>Page 8</v>
      </c>
      <c r="B30" s="218"/>
      <c r="C30" s="218"/>
      <c r="D30" s="218"/>
      <c r="E30" s="222"/>
    </row>
    <row r="31" spans="1:5" ht="21.75" customHeight="1" x14ac:dyDescent="0.35">
      <c r="A31" s="3"/>
      <c r="B31" s="3"/>
      <c r="C31" s="3"/>
    </row>
    <row r="32" spans="1:5" ht="21.75" customHeight="1" x14ac:dyDescent="0.35">
      <c r="A32" s="169"/>
    </row>
    <row r="34" spans="1:2" ht="21.75" customHeight="1" x14ac:dyDescent="0.35">
      <c r="A34" s="119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21" t="str">
        <f>Headings!E9</f>
        <v>March 2020 Mental Health Sales Tax Forecast</v>
      </c>
      <c r="B1" s="222"/>
      <c r="C1" s="222"/>
      <c r="D1" s="222"/>
      <c r="E1" s="222"/>
    </row>
    <row r="2" spans="1:5" ht="21.75" customHeight="1" x14ac:dyDescent="0.35">
      <c r="A2" s="221" t="s">
        <v>89</v>
      </c>
      <c r="B2" s="222"/>
      <c r="C2" s="222"/>
      <c r="D2" s="222"/>
      <c r="E2" s="222"/>
    </row>
    <row r="4" spans="1:5" ht="66" customHeight="1" x14ac:dyDescent="0.35">
      <c r="A4" s="21" t="s">
        <v>112</v>
      </c>
      <c r="B4" s="32" t="s">
        <v>85</v>
      </c>
      <c r="C4" s="32" t="s">
        <v>31</v>
      </c>
      <c r="D4" s="24" t="str">
        <f>Headings!E50</f>
        <v>% Change from August 2019 Forecast</v>
      </c>
      <c r="E4" s="35" t="str">
        <f>Headings!F50</f>
        <v>$ Change from August 2019 Forecast</v>
      </c>
    </row>
    <row r="5" spans="1:5" ht="18" customHeight="1" x14ac:dyDescent="0.35">
      <c r="A5" s="38">
        <v>2010</v>
      </c>
      <c r="B5" s="39">
        <v>40717980.148511201</v>
      </c>
      <c r="C5" s="74" t="s">
        <v>83</v>
      </c>
      <c r="D5" s="51">
        <v>0</v>
      </c>
      <c r="E5" s="42">
        <v>0</v>
      </c>
    </row>
    <row r="6" spans="1:5" ht="18" customHeight="1" x14ac:dyDescent="0.35">
      <c r="A6" s="43">
        <v>2011</v>
      </c>
      <c r="B6" s="44">
        <v>43099477.537233301</v>
      </c>
      <c r="C6" s="45">
        <v>5.8487611125012329E-2</v>
      </c>
      <c r="D6" s="46">
        <v>0</v>
      </c>
      <c r="E6" s="47">
        <v>0</v>
      </c>
    </row>
    <row r="7" spans="1:5" ht="18" customHeight="1" x14ac:dyDescent="0.35">
      <c r="A7" s="43">
        <v>2012</v>
      </c>
      <c r="B7" s="44">
        <v>45000360</v>
      </c>
      <c r="C7" s="45">
        <v>4.4104536096163605E-2</v>
      </c>
      <c r="D7" s="46">
        <v>0</v>
      </c>
      <c r="E7" s="47">
        <v>0</v>
      </c>
    </row>
    <row r="8" spans="1:5" ht="18" customHeight="1" x14ac:dyDescent="0.35">
      <c r="A8" s="43">
        <v>2013</v>
      </c>
      <c r="B8" s="44">
        <v>48298262.639202163</v>
      </c>
      <c r="C8" s="46">
        <v>7.3286139026491393E-2</v>
      </c>
      <c r="D8" s="46">
        <v>0</v>
      </c>
      <c r="E8" s="47">
        <v>0</v>
      </c>
    </row>
    <row r="9" spans="1:5" ht="18" customHeight="1" x14ac:dyDescent="0.35">
      <c r="A9" s="43">
        <v>2014</v>
      </c>
      <c r="B9" s="44">
        <v>52288413.001330756</v>
      </c>
      <c r="C9" s="45">
        <v>8.2614780410132482E-2</v>
      </c>
      <c r="D9" s="46">
        <v>0</v>
      </c>
      <c r="E9" s="47">
        <v>0</v>
      </c>
    </row>
    <row r="10" spans="1:5" ht="18" customHeight="1" x14ac:dyDescent="0.35">
      <c r="A10" s="43">
        <v>2015</v>
      </c>
      <c r="B10" s="44">
        <v>57487652.461434349</v>
      </c>
      <c r="C10" s="45">
        <v>9.9433873810078621E-2</v>
      </c>
      <c r="D10" s="46">
        <v>0</v>
      </c>
      <c r="E10" s="47">
        <v>0</v>
      </c>
    </row>
    <row r="11" spans="1:5" ht="18" customHeight="1" x14ac:dyDescent="0.35">
      <c r="A11" s="43">
        <v>2016</v>
      </c>
      <c r="B11" s="44">
        <v>61907549.661434352</v>
      </c>
      <c r="C11" s="45">
        <v>7.6884287507914761E-2</v>
      </c>
      <c r="D11" s="46">
        <v>0</v>
      </c>
      <c r="E11" s="47">
        <v>0</v>
      </c>
    </row>
    <row r="12" spans="1:5" ht="18" customHeight="1" x14ac:dyDescent="0.35">
      <c r="A12" s="43">
        <v>2017</v>
      </c>
      <c r="B12" s="44">
        <v>64979113.680000007</v>
      </c>
      <c r="C12" s="45">
        <v>4.9615338280447174E-2</v>
      </c>
      <c r="D12" s="46">
        <v>0</v>
      </c>
      <c r="E12" s="47">
        <v>0</v>
      </c>
    </row>
    <row r="13" spans="1:5" ht="18" customHeight="1" x14ac:dyDescent="0.35">
      <c r="A13" s="43">
        <v>2018</v>
      </c>
      <c r="B13" s="44">
        <v>71198451.760000005</v>
      </c>
      <c r="C13" s="45">
        <v>9.5712879535847728E-2</v>
      </c>
      <c r="D13" s="46">
        <v>0</v>
      </c>
      <c r="E13" s="47">
        <v>0</v>
      </c>
    </row>
    <row r="14" spans="1:5" ht="18" customHeight="1" thickBot="1" x14ac:dyDescent="0.4">
      <c r="A14" s="48">
        <v>2019</v>
      </c>
      <c r="B14" s="49">
        <v>74773246.499999985</v>
      </c>
      <c r="C14" s="50">
        <v>5.0208883081476419E-2</v>
      </c>
      <c r="D14" s="55">
        <v>2.7302847761401239E-3</v>
      </c>
      <c r="E14" s="77">
        <v>203596.3804834038</v>
      </c>
    </row>
    <row r="15" spans="1:5" ht="18" customHeight="1" thickTop="1" x14ac:dyDescent="0.35">
      <c r="A15" s="43">
        <v>2020</v>
      </c>
      <c r="B15" s="44">
        <v>75659924.187342003</v>
      </c>
      <c r="C15" s="45">
        <v>1.185822107298784E-2</v>
      </c>
      <c r="D15" s="46">
        <v>-5.6950680696239431E-3</v>
      </c>
      <c r="E15" s="47">
        <v>-433356.41265799105</v>
      </c>
    </row>
    <row r="16" spans="1:5" ht="18" customHeight="1" x14ac:dyDescent="0.35">
      <c r="A16" s="43">
        <v>2021</v>
      </c>
      <c r="B16" s="44">
        <v>79239308.540515602</v>
      </c>
      <c r="C16" s="45">
        <v>4.7308854609881212E-2</v>
      </c>
      <c r="D16" s="46">
        <v>8.0555181849479851E-3</v>
      </c>
      <c r="E16" s="47">
        <v>633212.83341629803</v>
      </c>
    </row>
    <row r="17" spans="1:5" ht="18" customHeight="1" x14ac:dyDescent="0.35">
      <c r="A17" s="43">
        <v>2022</v>
      </c>
      <c r="B17" s="44">
        <v>82467566.689970329</v>
      </c>
      <c r="C17" s="45">
        <v>4.0740614840222955E-2</v>
      </c>
      <c r="D17" s="46">
        <v>1.3647765511052734E-2</v>
      </c>
      <c r="E17" s="47">
        <v>1110344.2938922346</v>
      </c>
    </row>
    <row r="18" spans="1:5" ht="18" customHeight="1" x14ac:dyDescent="0.35">
      <c r="A18" s="43">
        <v>2023</v>
      </c>
      <c r="B18" s="44">
        <v>86227529.361595914</v>
      </c>
      <c r="C18" s="45">
        <v>4.559322922380904E-2</v>
      </c>
      <c r="D18" s="46">
        <v>1.6639151762362081E-2</v>
      </c>
      <c r="E18" s="47">
        <v>1411270.6014262289</v>
      </c>
    </row>
    <row r="19" spans="1:5" ht="18" customHeight="1" x14ac:dyDescent="0.35">
      <c r="A19" s="43">
        <v>2024</v>
      </c>
      <c r="B19" s="44">
        <v>89975990.99803403</v>
      </c>
      <c r="C19" s="45">
        <v>4.347175042809015E-2</v>
      </c>
      <c r="D19" s="46">
        <v>1.9144456258944453E-2</v>
      </c>
      <c r="E19" s="47">
        <v>1690183.7746732235</v>
      </c>
    </row>
    <row r="20" spans="1:5" s="100" customFormat="1" ht="18" customHeight="1" x14ac:dyDescent="0.35">
      <c r="A20" s="43">
        <v>2025</v>
      </c>
      <c r="B20" s="44">
        <v>93337699.41847755</v>
      </c>
      <c r="C20" s="45">
        <v>3.7362282795162294E-2</v>
      </c>
      <c r="D20" s="46">
        <v>2.2351652077516881E-2</v>
      </c>
      <c r="E20" s="47">
        <v>2040640.1054648906</v>
      </c>
    </row>
    <row r="21" spans="1:5" s="136" customFormat="1" ht="18" customHeight="1" x14ac:dyDescent="0.35">
      <c r="A21" s="43">
        <v>2026</v>
      </c>
      <c r="B21" s="44">
        <v>97118522.606606156</v>
      </c>
      <c r="C21" s="45">
        <v>4.0506924979770043E-2</v>
      </c>
      <c r="D21" s="46">
        <v>2.4901453564697196E-2</v>
      </c>
      <c r="E21" s="47">
        <v>2359634.06291309</v>
      </c>
    </row>
    <row r="22" spans="1:5" s="159" customFormat="1" ht="18" customHeight="1" x14ac:dyDescent="0.35">
      <c r="A22" s="43">
        <v>2027</v>
      </c>
      <c r="B22" s="44">
        <v>100870475.42149298</v>
      </c>
      <c r="C22" s="45">
        <v>3.8632721278974769E-2</v>
      </c>
      <c r="D22" s="46">
        <v>1.9804664423858531E-2</v>
      </c>
      <c r="E22" s="47">
        <v>1958910.3538042307</v>
      </c>
    </row>
    <row r="23" spans="1:5" s="161" customFormat="1" ht="18" customHeight="1" x14ac:dyDescent="0.35">
      <c r="A23" s="43">
        <v>2028</v>
      </c>
      <c r="B23" s="44">
        <v>104433234.61897799</v>
      </c>
      <c r="C23" s="45">
        <v>3.5320138847346749E-2</v>
      </c>
      <c r="D23" s="46">
        <v>2.2737314553439525E-2</v>
      </c>
      <c r="E23" s="47">
        <v>2321741.1466028839</v>
      </c>
    </row>
    <row r="24" spans="1:5" s="173" customFormat="1" ht="18" customHeight="1" x14ac:dyDescent="0.35">
      <c r="A24" s="43">
        <v>2029</v>
      </c>
      <c r="B24" s="44">
        <v>108426312.74965379</v>
      </c>
      <c r="C24" s="45">
        <v>3.8235702889453105E-2</v>
      </c>
      <c r="D24" s="75" t="s">
        <v>214</v>
      </c>
      <c r="E24" s="76" t="s">
        <v>214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27</v>
      </c>
      <c r="B26" s="3"/>
      <c r="C26" s="3"/>
    </row>
    <row r="27" spans="1:5" ht="21.75" customHeight="1" x14ac:dyDescent="0.35">
      <c r="A27" s="72" t="s">
        <v>189</v>
      </c>
      <c r="B27" s="3"/>
      <c r="C27" s="3"/>
    </row>
    <row r="28" spans="1:5" ht="21.75" customHeight="1" x14ac:dyDescent="0.35">
      <c r="A28" s="119" t="s">
        <v>246</v>
      </c>
      <c r="B28" s="3"/>
      <c r="C28" s="3"/>
    </row>
    <row r="29" spans="1:5" ht="21.75" customHeight="1" x14ac:dyDescent="0.35">
      <c r="A29" s="119"/>
    </row>
    <row r="30" spans="1:5" ht="21.75" customHeight="1" x14ac:dyDescent="0.35">
      <c r="A30" s="217" t="str">
        <f>Headings!F9</f>
        <v>Page 9</v>
      </c>
      <c r="B30" s="218"/>
      <c r="C30" s="218"/>
      <c r="D30" s="218"/>
      <c r="E30" s="222"/>
    </row>
    <row r="31" spans="1:5" ht="21.75" customHeight="1" x14ac:dyDescent="0.35">
      <c r="A31" s="3"/>
      <c r="B31" s="3"/>
      <c r="C31" s="3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49</vt:i4>
      </vt:variant>
      <vt:variant>
        <vt:lpstr>Named Ranges</vt:lpstr>
      </vt:variant>
      <vt:variant>
        <vt:i4>48</vt:i4>
      </vt:variant>
    </vt:vector>
  </HeadingPairs>
  <TitlesOfParts>
    <vt:vector size="97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Hotel Sales Tax</vt:lpstr>
      <vt:lpstr>Hotel Tax (HB 2015)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AFIS</vt:lpstr>
      <vt:lpstr>Parks</vt:lpstr>
      <vt:lpstr>YSC</vt:lpstr>
      <vt:lpstr>VSHSL</vt:lpstr>
      <vt:lpstr>PSERN</vt:lpstr>
      <vt:lpstr>BSFK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'Hotel Sales Tax'!Print_Area</vt:lpstr>
      <vt:lpstr>'Hotel Tax (HB 2015)'!Print_Area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  <vt:lpstr>YSC!Print_Area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2020-02-27T22:36:34Z</cp:lastPrinted>
  <dcterms:created xsi:type="dcterms:W3CDTF">2010-06-11T22:06:58Z</dcterms:created>
  <dcterms:modified xsi:type="dcterms:W3CDTF">2020-03-25T17:05:13Z</dcterms:modified>
</cp:coreProperties>
</file>