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2_1 March\"/>
    </mc:Choice>
  </mc:AlternateContent>
  <xr:revisionPtr revIDLastSave="0" documentId="13_ncr:1_{162041BC-3DAC-431C-B1D5-908372FADA03}" xr6:coauthVersionLast="45" xr6:coauthVersionMax="45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Seattle TBD Sales Tax" sheetId="84" r:id="rId12"/>
    <sheet name="Hotel Sales Tax" sheetId="10" r:id="rId13"/>
    <sheet name="Hotel Tax (HB 2015)" sheetId="80" r:id="rId14"/>
    <sheet name="Rental Car Sales Tax" sheetId="11" r:id="rId15"/>
    <sheet name="REET" sheetId="4" r:id="rId16"/>
    <sheet name="Investment Pool Nom" sheetId="5" r:id="rId17"/>
    <sheet name="Investment Pool Real" sheetId="35" r:id="rId18"/>
    <sheet name="CPI-U" sheetId="34" r:id="rId19"/>
    <sheet name="CPI-W" sheetId="7" r:id="rId20"/>
    <sheet name="Seattle CPI-U" sheetId="33" r:id="rId21"/>
    <sheet name="Seattle CPI-W" sheetId="13" r:id="rId22"/>
    <sheet name="COLA(new)" sheetId="62" r:id="rId23"/>
    <sheet name="Pharmaceuticals PPI" sheetId="14" r:id="rId24"/>
    <sheet name="Transportation CPI" sheetId="15" r:id="rId25"/>
    <sheet name="Retail Gas" sheetId="37" r:id="rId26"/>
    <sheet name="Diesel and Gas" sheetId="32" r:id="rId27"/>
    <sheet name="Docs" sheetId="81" r:id="rId28"/>
    <sheet name="Gambling" sheetId="69" r:id="rId29"/>
    <sheet name="E911" sheetId="82" r:id="rId30"/>
    <sheet name="Delinquencies" sheetId="83" r:id="rId31"/>
    <sheet name="CX" sheetId="39" r:id="rId32"/>
    <sheet name="DD-MH" sheetId="40" r:id="rId33"/>
    <sheet name="Veterans" sheetId="41" r:id="rId34"/>
    <sheet name="AFIS" sheetId="42" r:id="rId35"/>
    <sheet name="Parks" sheetId="43" r:id="rId36"/>
    <sheet name="VSHSL" sheetId="46" r:id="rId37"/>
    <sheet name="PSERN" sheetId="63" r:id="rId38"/>
    <sheet name="BSFK" sheetId="64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4">AFIS!$A$1:$E$30</definedName>
    <definedName name="_xlnm.Print_Area" localSheetId="48">Appendix!$A$1:$C$30</definedName>
    <definedName name="_xlnm.Print_Area" localSheetId="38">BSFK!$A$1:$E$30</definedName>
    <definedName name="_xlnm.Print_Area" localSheetId="40">CF!$A$1:$E$30</definedName>
    <definedName name="_xlnm.Print_Area" localSheetId="9">'CJ Sales Tax'!$A$1:$E$30</definedName>
    <definedName name="_xlnm.Print_Area" localSheetId="22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8">'CPI-U'!$A$1:$D$30</definedName>
    <definedName name="_xlnm.Print_Area" localSheetId="19">'CPI-W'!$A$1:$D$30</definedName>
    <definedName name="_xlnm.Print_Area" localSheetId="31">CX!$A$1:$E$30</definedName>
    <definedName name="_xlnm.Print_Area" localSheetId="32">'DD-MH'!$A$1:$E$30</definedName>
    <definedName name="_xlnm.Print_Area" localSheetId="30">Delinquencies!$A$1:$E$30</definedName>
    <definedName name="_xlnm.Print_Area" localSheetId="26">'Diesel and Gas'!$A$1:$E$30</definedName>
    <definedName name="_xlnm.Print_Area" localSheetId="27">Docs!$A$1:$E$30</definedName>
    <definedName name="_xlnm.Print_Area" localSheetId="29">'E911'!$A$1:$E$30</definedName>
    <definedName name="_xlnm.Print_Area" localSheetId="39">EMS!$A$1:$E$30</definedName>
    <definedName name="_xlnm.Print_Area" localSheetId="43">Flood!$A$1:$E$30</definedName>
    <definedName name="_xlnm.Print_Area" localSheetId="28">Gambling!$A$1:$E$30</definedName>
    <definedName name="_xlnm.Print_Area" localSheetId="10">'Health Thru Housing Sales Tax'!$A$1:$E$30</definedName>
    <definedName name="_xlnm.Print_Area" localSheetId="12">'Hotel Sales Tax'!$A$1:$E$30</definedName>
    <definedName name="_xlnm.Print_Area" localSheetId="13">'Hotel Tax (HB 2015)'!$A$1:$E$31</definedName>
    <definedName name="_xlnm.Print_Area" localSheetId="16">'Investment Pool Nom'!$A$1:$D$30</definedName>
    <definedName name="_xlnm.Print_Area" localSheetId="17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5">Parks!$A$1:$E$30</definedName>
    <definedName name="_xlnm.Print_Area" localSheetId="23">'Pharmaceuticals PPI'!$A$1:$D$30</definedName>
    <definedName name="_xlnm.Print_Area" localSheetId="37">PSERN!$A$1:$E$30</definedName>
    <definedName name="_xlnm.Print_Area" localSheetId="15">REET!$A$1:$E$30</definedName>
    <definedName name="_xlnm.Print_Area" localSheetId="14">'Rental Car Sales Tax'!$A$1:$E$30</definedName>
    <definedName name="_xlnm.Print_Area" localSheetId="25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20">'Seattle CPI-U'!$A$1:$D$30</definedName>
    <definedName name="_xlnm.Print_Area" localSheetId="21">'Seattle CPI-W'!$A$1:$D$30</definedName>
    <definedName name="_xlnm.Print_Area" localSheetId="11">'Seattle TBD Sales Tax'!$A$1:$E$30</definedName>
    <definedName name="_xlnm.Print_Area" localSheetId="45">'Transit '!$A$1:$E$30</definedName>
    <definedName name="_xlnm.Print_Area" localSheetId="7">'Transit Sales Tax'!$A$1:$E$30</definedName>
    <definedName name="_xlnm.Print_Area" localSheetId="24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3">Veterans!$A$1:$E$30</definedName>
    <definedName name="_xlnm.Print_Area" localSheetId="36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68" l="1"/>
  <c r="E11" i="29"/>
  <c r="A1" i="85" s="1"/>
  <c r="F11" i="29"/>
  <c r="A30" i="85" s="1"/>
  <c r="G11" i="29"/>
  <c r="E12" i="29"/>
  <c r="A1" i="84" s="1"/>
  <c r="F12" i="29"/>
  <c r="A30" i="84" s="1"/>
  <c r="G12" i="29"/>
  <c r="E4" i="85"/>
  <c r="D4" i="85"/>
  <c r="E4" i="84" l="1"/>
  <c r="D4" i="84"/>
  <c r="F49" i="29"/>
  <c r="D4" i="78" l="1"/>
  <c r="A30" i="78"/>
  <c r="D4" i="81" l="1"/>
  <c r="E4" i="81"/>
  <c r="E4" i="83" l="1"/>
  <c r="D4" i="83"/>
  <c r="E4" i="82"/>
  <c r="D4" i="82"/>
  <c r="E4" i="80" l="1"/>
  <c r="D4" i="80"/>
  <c r="E14" i="29"/>
  <c r="A1" i="80" s="1"/>
  <c r="F14" i="29"/>
  <c r="A31" i="80" s="1"/>
  <c r="G14" i="29"/>
  <c r="E49" i="29" l="1"/>
  <c r="E48" i="29"/>
  <c r="A1" i="78" s="1"/>
  <c r="F48" i="29"/>
  <c r="G48" i="29"/>
  <c r="G49" i="29"/>
  <c r="G47" i="29"/>
  <c r="F47" i="29"/>
  <c r="E47" i="29"/>
  <c r="A30" i="77" l="1"/>
  <c r="F45" i="29" l="1"/>
  <c r="F46" i="29"/>
  <c r="E31" i="29" l="1"/>
  <c r="A1" i="83" s="1"/>
  <c r="E30" i="29"/>
  <c r="A1" i="82" s="1"/>
  <c r="E45" i="29" l="1"/>
  <c r="G45" i="29" l="1"/>
  <c r="E4" i="70"/>
  <c r="D4" i="70"/>
  <c r="G2" i="29" l="1"/>
  <c r="G31" i="29"/>
  <c r="G42" i="29"/>
  <c r="E4" i="69" l="1"/>
  <c r="D4" i="69"/>
  <c r="F3" i="29" l="1"/>
  <c r="F4" i="29"/>
  <c r="F5" i="29"/>
  <c r="F6" i="29"/>
  <c r="F7" i="29"/>
  <c r="F8" i="29"/>
  <c r="F9" i="29"/>
  <c r="F10" i="29"/>
  <c r="F13" i="29"/>
  <c r="F15" i="29"/>
  <c r="F16" i="29"/>
  <c r="F17" i="29"/>
  <c r="F18" i="29"/>
  <c r="F19" i="29"/>
  <c r="F20" i="29"/>
  <c r="F21" i="29"/>
  <c r="F22" i="29"/>
  <c r="F23" i="29"/>
  <c r="A31" i="62" s="1"/>
  <c r="F24" i="29"/>
  <c r="F25" i="29"/>
  <c r="F26" i="29"/>
  <c r="F27" i="29"/>
  <c r="F28" i="29"/>
  <c r="A30" i="81" s="1"/>
  <c r="F29" i="29"/>
  <c r="F30" i="29"/>
  <c r="A30" i="82" s="1"/>
  <c r="F31" i="29"/>
  <c r="A30" i="83" s="1"/>
  <c r="F32" i="29"/>
  <c r="F33" i="29"/>
  <c r="F34" i="29"/>
  <c r="F35" i="29"/>
  <c r="F36" i="29"/>
  <c r="F37" i="29"/>
  <c r="F38" i="29"/>
  <c r="F39" i="29"/>
  <c r="A30" i="64" s="1"/>
  <c r="F40" i="29"/>
  <c r="F41" i="29"/>
  <c r="F42" i="29"/>
  <c r="A30" i="50" s="1"/>
  <c r="F44" i="29"/>
  <c r="A30" i="70"/>
  <c r="F2" i="29"/>
  <c r="G3" i="29"/>
  <c r="G4" i="29"/>
  <c r="G5" i="29"/>
  <c r="G6" i="29"/>
  <c r="G7" i="29"/>
  <c r="G8" i="29"/>
  <c r="G9" i="29"/>
  <c r="G10" i="29"/>
  <c r="G13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2" i="29"/>
  <c r="G33" i="29"/>
  <c r="G34" i="29"/>
  <c r="G35" i="29"/>
  <c r="G36" i="29"/>
  <c r="G37" i="29"/>
  <c r="G38" i="29"/>
  <c r="G39" i="29"/>
  <c r="G40" i="29"/>
  <c r="G41" i="29"/>
  <c r="G44" i="29"/>
  <c r="G46" i="29"/>
  <c r="A30" i="69" l="1"/>
  <c r="E39" i="29"/>
  <c r="A1" i="64" s="1"/>
  <c r="D4" i="15" l="1"/>
  <c r="A30" i="54" l="1"/>
  <c r="A1" i="54"/>
  <c r="A30" i="63" l="1"/>
  <c r="E38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3" i="29"/>
  <c r="A1" i="10" s="1"/>
  <c r="E15" i="29"/>
  <c r="A1" i="11" s="1"/>
  <c r="E16" i="29"/>
  <c r="A1" i="4" s="1"/>
  <c r="E17" i="29"/>
  <c r="A1" i="5" s="1"/>
  <c r="E18" i="29"/>
  <c r="A1" i="35" s="1"/>
  <c r="E19" i="29"/>
  <c r="E20" i="29"/>
  <c r="A1" i="7" s="1"/>
  <c r="E21" i="29"/>
  <c r="A1" i="33" s="1"/>
  <c r="E22" i="29"/>
  <c r="A1" i="13" s="1"/>
  <c r="E23" i="29"/>
  <c r="A1" i="62" s="1"/>
  <c r="E24" i="29"/>
  <c r="A1" i="14" s="1"/>
  <c r="E25" i="29"/>
  <c r="A1" i="15" s="1"/>
  <c r="E26" i="29"/>
  <c r="A1" i="37" s="1"/>
  <c r="E27" i="29"/>
  <c r="E28" i="29"/>
  <c r="A1" i="81" s="1"/>
  <c r="E29" i="29"/>
  <c r="E32" i="29"/>
  <c r="A1" i="39" s="1"/>
  <c r="E33" i="29"/>
  <c r="A1" i="40" s="1"/>
  <c r="E34" i="29"/>
  <c r="A1" i="41" s="1"/>
  <c r="E35" i="29"/>
  <c r="A1" i="42" s="1"/>
  <c r="E36" i="29"/>
  <c r="A1" i="43" s="1"/>
  <c r="E37" i="29"/>
  <c r="A1" i="46" s="1"/>
  <c r="E40" i="29"/>
  <c r="A1" i="48" s="1"/>
  <c r="E41" i="29"/>
  <c r="A1" i="49" s="1"/>
  <c r="E42" i="29"/>
  <c r="A1" i="50" s="1"/>
  <c r="E44" i="29"/>
  <c r="A1" i="56" s="1"/>
  <c r="E46" i="29"/>
  <c r="A1" i="34" l="1"/>
  <c r="A1" i="70"/>
  <c r="A1" i="69"/>
  <c r="A1" i="53"/>
</calcChain>
</file>

<file path=xl/sharedStrings.xml><?xml version="1.0" encoding="utf-8"?>
<sst xmlns="http://schemas.openxmlformats.org/spreadsheetml/2006/main" count="1117" uniqueCount="289">
  <si>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</si>
  <si>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</si>
  <si>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</si>
  <si>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</si>
  <si>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</si>
  <si>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</si>
  <si>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</si>
  <si>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</si>
  <si>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</si>
  <si>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</si>
  <si>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</si>
  <si>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</si>
  <si>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</si>
  <si>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</si>
  <si>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</si>
  <si>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</si>
  <si>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</si>
  <si>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</si>
  <si>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</si>
  <si>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</si>
  <si>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</si>
  <si>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</si>
  <si>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</si>
  <si>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</si>
  <si>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</si>
  <si>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</si>
  <si>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</si>
  <si>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</si>
  <si>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</si>
  <si>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</si>
  <si>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</si>
  <si>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</si>
  <si>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</si>
  <si>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</si>
  <si>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</si>
  <si>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</si>
  <si>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</si>
  <si>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</si>
  <si>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</si>
  <si>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</si>
  <si>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</si>
  <si>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</si>
  <si>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</si>
  <si>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</si>
  <si>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</si>
  <si>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</si>
  <si>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</si>
  <si>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</si>
  <si>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</si>
  <si>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</si>
  <si>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</si>
  <si>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</si>
  <si>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</si>
  <si>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</si>
  <si>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</si>
  <si>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</si>
  <si>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</si>
  <si>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</si>
  <si>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</si>
  <si>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</si>
  <si>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</si>
  <si>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</si>
  <si>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</si>
  <si>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</si>
  <si>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</si>
  <si>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</si>
  <si>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</si>
  <si>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</si>
  <si>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</si>
  <si>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</si>
  <si>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</si>
  <si>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</si>
  <si>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</si>
  <si>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</si>
  <si>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</si>
  <si>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</si>
  <si>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</si>
  <si>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</si>
  <si>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</si>
  <si>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</si>
  <si>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</si>
  <si>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</si>
  <si>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</si>
  <si>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</si>
  <si>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</si>
  <si>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</si>
  <si>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</si>
  <si>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</si>
  <si>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</si>
  <si>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</si>
  <si>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</si>
  <si>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</si>
  <si>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</si>
  <si>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</si>
  <si>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</si>
  <si>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</si>
  <si>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</si>
  <si>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</si>
  <si>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</si>
  <si>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</si>
  <si>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</si>
  <si>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</si>
  <si>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</si>
  <si>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</si>
  <si>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</si>
  <si>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</si>
  <si>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</si>
  <si>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</si>
  <si>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</si>
  <si>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</si>
  <si>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</si>
  <si>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</si>
  <si>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</si>
  <si>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</si>
  <si>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</si>
  <si>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</si>
  <si>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</si>
  <si>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</si>
  <si>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</si>
  <si>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</si>
  <si>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</si>
  <si>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</si>
  <si>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</si>
  <si>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</si>
  <si>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</si>
  <si>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</si>
  <si>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</si>
  <si>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</si>
  <si>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</si>
  <si>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</si>
  <si>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</si>
  <si>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</si>
  <si>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</si>
  <si>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</si>
  <si>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</si>
  <si>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</si>
  <si>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</si>
  <si>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</si>
  <si>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</si>
  <si>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</si>
  <si>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</si>
  <si>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</si>
  <si>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</si>
  <si>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</si>
  <si>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</si>
  <si>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</si>
  <si>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</si>
  <si>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</si>
  <si>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</si>
  <si>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</si>
  <si>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</si>
  <si>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</si>
  <si>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</si>
  <si>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</si>
  <si>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</si>
  <si>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</si>
  <si>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</si>
  <si>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</si>
  <si>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</si>
  <si>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</si>
  <si>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</si>
  <si>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</si>
  <si>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</si>
  <si>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</si>
  <si>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</si>
  <si>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</si>
  <si>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</si>
  <si>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</si>
  <si>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</si>
  <si>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</si>
  <si>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</si>
  <si>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</si>
  <si>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</si>
  <si>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</si>
  <si>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</si>
  <si>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</si>
  <si>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</si>
  <si>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</si>
  <si>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</si>
  <si>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</si>
  <si>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</si>
  <si>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</si>
  <si>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</si>
  <si>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</si>
  <si>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</si>
  <si>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</si>
  <si>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</si>
  <si>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</si>
  <si>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</si>
  <si>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</si>
  <si>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</si>
  <si>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</si>
  <si>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</si>
  <si>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</si>
  <si>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</si>
  <si>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</si>
  <si>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</si>
  <si>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</si>
  <si>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</si>
  <si>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</si>
  <si>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</si>
  <si>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</si>
  <si>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</si>
  <si>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</si>
  <si>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</si>
  <si>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</si>
  <si>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</si>
  <si>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</si>
  <si>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</si>
  <si>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</si>
  <si>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</si>
  <si>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</si>
  <si>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</si>
  <si>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</si>
  <si>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</si>
  <si>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</si>
  <si>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</si>
  <si>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</si>
  <si>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</si>
  <si>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</si>
  <si>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</si>
  <si>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</si>
  <si>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</si>
  <si>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</si>
  <si>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</si>
  <si>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</si>
  <si>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</si>
  <si>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</si>
  <si>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</si>
  <si>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</si>
  <si>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</si>
  <si>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</si>
  <si>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</si>
  <si>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</si>
  <si>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</si>
  <si>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</si>
  <si>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</si>
  <si>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</si>
  <si>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</si>
  <si>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 xml:space="preserve">    (i.e. 1% increase not included).</t>
  </si>
  <si>
    <t>Fairwood</t>
  </si>
  <si>
    <t>North Highline Y</t>
  </si>
  <si>
    <t xml:space="preserve">    on a 18.32 cent first year levy rate.</t>
  </si>
  <si>
    <t>3. The Parks levy is in effect from 2020-2025 and values for 2020 and beyond are based</t>
  </si>
  <si>
    <t>West Hill</t>
  </si>
  <si>
    <t>East Renton</t>
  </si>
  <si>
    <t>North Federal Way &amp; Lakeland South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</si>
  <si>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</si>
  <si>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</si>
  <si>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</si>
  <si>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</si>
  <si>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</si>
  <si>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March</t>
  </si>
  <si>
    <t>% Change from August 2020 Forecast</t>
  </si>
  <si>
    <t># Change from August 2020 Forecast</t>
  </si>
  <si>
    <t>$ Change from August 2020 Forecast</t>
  </si>
  <si>
    <t>March 2021 King County Economic and Revenue Forecast</t>
  </si>
  <si>
    <t>new</t>
  </si>
  <si>
    <t>March 2021 Diesel &amp; Gasoline Dollar per Gallon Forecasts</t>
  </si>
  <si>
    <t>March 2021 UAL/Roads Property Tax Annexation Addendum</t>
  </si>
  <si>
    <t>Page 49</t>
  </si>
  <si>
    <t>2021 Population Est.</t>
  </si>
  <si>
    <t>Health Through Housing Sales Tax</t>
  </si>
  <si>
    <t>Seattle TBD Sales Tax</t>
  </si>
  <si>
    <t>3. 2020 value is estimated.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</si>
  <si>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</si>
  <si>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</si>
  <si>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</si>
  <si>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</si>
  <si>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 xml:space="preserve">     of the 3% June penalty for late payments.</t>
  </si>
  <si>
    <t xml:space="preserve">    Harborview Medical Center bonds approved by voters in 2020.</t>
  </si>
  <si>
    <t>1. Forecast provided courtesy of the City of Seattle.</t>
  </si>
  <si>
    <t>2. Distribution is 0.15% of Seattle taxable sales from April 1, 2021 to March 31, 2027.</t>
  </si>
  <si>
    <t>3. All revenue allocated to Public Transit Fund (Fund 4641/Acct 43402.)</t>
  </si>
  <si>
    <t>2. Actual values are on an accrual basis as listed in EBS, Fund 000001110.</t>
  </si>
  <si>
    <t xml:space="preserve">    </t>
  </si>
  <si>
    <t>3. Forecast includes the 1% DOR administrative fee.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</si>
  <si>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</si>
  <si>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</si>
  <si>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</si>
  <si>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</si>
  <si>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>2. Values for 2022 and beyond include the estimated amounts to support the new</t>
  </si>
  <si>
    <t>Forecasts have been adjusted for the annexations listed above (Pages 3, 5, 42).</t>
  </si>
  <si>
    <t>REET data presents 0.25% of King County's 0.50% real estate tax (Page 16).</t>
  </si>
  <si>
    <t>These forecasts are presented on accrual basis (Pages 7 thru 12).</t>
  </si>
  <si>
    <t>2. The first BSFK levy was in effect from 2016 thru 2021.</t>
  </si>
  <si>
    <t>3. Values for 2022-2027 are based on a 19 cent first year levy rate and 1.03 limit factor and</t>
  </si>
  <si>
    <t xml:space="preserve">    are provided for planning purposes as the levy renewal has not been approved by voters.</t>
  </si>
  <si>
    <t>Forecast Adopted by the Forecast Council on March 15th, 2021 (KCFC 2021-01)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</si>
</sst>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</numFmts>
  <fonts count="29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sz val="11"/>
      <name val="Calibri"/>
      <family val="2"/>
    </font>
    <font>
      <sz val="10"/>
      <name val="Verdana"/>
      <family val="2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166" fontId="18" fillId="2" borderId="17" xfId="0" applyNumberFormat="1" applyFont="1" applyFill="1" applyBorder="1" applyAlignment="1">
      <alignment horizontal="center" vertical="center"/>
    </xf>
    <xf numFmtId="166" fontId="10" fillId="2" borderId="16" xfId="0" quotePrefix="1" applyNumberFormat="1" applyFont="1" applyFill="1" applyBorder="1" applyAlignment="1">
      <alignment horizontal="left" vertical="center" wrapText="1"/>
    </xf>
    <xf numFmtId="165" fontId="18" fillId="2" borderId="17" xfId="0" applyNumberFormat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/>
    </xf>
    <xf numFmtId="170" fontId="18" fillId="2" borderId="20" xfId="0" applyNumberFormat="1" applyFont="1" applyFill="1" applyBorder="1" applyAlignment="1">
      <alignment horizontal="center" vertical="center"/>
    </xf>
    <xf numFmtId="37" fontId="18" fillId="2" borderId="21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 vertic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6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10" fontId="10" fillId="2" borderId="6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vertical="center"/>
    </xf>
    <xf numFmtId="10" fontId="18" fillId="2" borderId="23" xfId="0" applyNumberFormat="1" applyFont="1" applyFill="1" applyBorder="1" applyAlignment="1">
      <alignment horizontal="center" vertical="center"/>
    </xf>
    <xf numFmtId="10" fontId="10" fillId="2" borderId="23" xfId="0" applyNumberFormat="1" applyFont="1" applyFill="1" applyBorder="1" applyAlignment="1">
      <alignment horizontal="center" vertical="center"/>
    </xf>
    <xf numFmtId="167" fontId="10" fillId="2" borderId="22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10" fontId="10" fillId="2" borderId="22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center" vertical="center"/>
    </xf>
    <xf numFmtId="166" fontId="18" fillId="2" borderId="23" xfId="0" applyNumberFormat="1" applyFont="1" applyFill="1" applyBorder="1" applyAlignment="1">
      <alignment horizontal="center" vertical="center"/>
    </xf>
    <xf numFmtId="10" fontId="18" fillId="2" borderId="23" xfId="0" applyNumberFormat="1" applyFont="1" applyFill="1" applyBorder="1" applyAlignment="1">
      <alignment horizontal="center"/>
    </xf>
    <xf numFmtId="168" fontId="18" fillId="2" borderId="22" xfId="0" applyNumberFormat="1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 vertical="center"/>
    </xf>
    <xf numFmtId="165" fontId="18" fillId="2" borderId="22" xfId="0" applyNumberFormat="1" applyFont="1" applyFill="1" applyBorder="1" applyAlignment="1">
      <alignment horizontal="center" vertical="center"/>
    </xf>
    <xf numFmtId="10" fontId="10" fillId="2" borderId="22" xfId="0" applyNumberFormat="1" applyFont="1" applyFill="1" applyBorder="1" applyAlignment="1">
      <alignment horizontal="center"/>
    </xf>
    <xf numFmtId="167" fontId="10" fillId="2" borderId="2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8" fillId="4" borderId="25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2">
    <cellStyle name="Comma" xfId="1" builtinId="3"/>
    <cellStyle name="Comma 2" xfId="8" xr:uid="{00000000-0005-0000-0000-000001000000}"/>
    <cellStyle name="Comma 3" xfId="4" xr:uid="{00000000-0005-0000-0000-000002000000}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activeCell="A30" sqref="A30:F30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28" t="s">
        <v>288</v>
      </c>
      <c r="B1" s="229"/>
      <c r="C1" s="229"/>
      <c r="D1" s="229"/>
      <c r="E1" s="229"/>
      <c r="F1" s="230"/>
    </row>
    <row r="2" spans="1:8" ht="21.9" customHeight="1" x14ac:dyDescent="0.3">
      <c r="A2" s="232" t="s">
        <v>256</v>
      </c>
      <c r="B2" s="232"/>
      <c r="C2" s="232"/>
      <c r="D2" s="232"/>
      <c r="E2" s="232"/>
      <c r="F2" s="232"/>
    </row>
    <row r="3" spans="1:8" s="12" customFormat="1" ht="21" customHeight="1" x14ac:dyDescent="0.35">
      <c r="A3" s="232" t="s">
        <v>86</v>
      </c>
      <c r="B3" s="232"/>
      <c r="C3" s="232"/>
      <c r="D3" s="232"/>
      <c r="E3" s="232"/>
      <c r="F3" s="232"/>
      <c r="H3" s="10"/>
    </row>
    <row r="4" spans="1:8" s="12" customFormat="1" ht="21" customHeight="1" x14ac:dyDescent="0.35">
      <c r="A4" s="231">
        <v>42808</v>
      </c>
      <c r="B4" s="231"/>
      <c r="C4" s="231"/>
      <c r="D4" s="231"/>
      <c r="E4" s="231"/>
      <c r="F4" s="231"/>
      <c r="G4" s="10"/>
      <c r="H4" s="10"/>
    </row>
    <row r="5" spans="1:8" s="12" customFormat="1" ht="21" customHeight="1" x14ac:dyDescent="0.35">
      <c r="A5" s="11">
        <v>1</v>
      </c>
      <c r="B5" s="10" t="s">
        <v>102</v>
      </c>
      <c r="C5" s="10"/>
      <c r="D5" s="10"/>
      <c r="E5" s="11">
        <v>26</v>
      </c>
      <c r="F5" s="134" t="s">
        <v>121</v>
      </c>
      <c r="G5" s="137"/>
      <c r="H5" s="9"/>
    </row>
    <row r="6" spans="1:8" s="12" customFormat="1" ht="21" customHeight="1" x14ac:dyDescent="0.35">
      <c r="A6" s="11">
        <v>2</v>
      </c>
      <c r="B6" s="130" t="s">
        <v>61</v>
      </c>
      <c r="C6" s="10"/>
      <c r="D6" s="10"/>
      <c r="E6" s="11">
        <v>27</v>
      </c>
      <c r="F6" s="134" t="s">
        <v>27</v>
      </c>
      <c r="G6" s="138"/>
      <c r="H6" s="10"/>
    </row>
    <row r="7" spans="1:8" s="12" customFormat="1" ht="21" customHeight="1" x14ac:dyDescent="0.35">
      <c r="A7" s="11">
        <v>3</v>
      </c>
      <c r="B7" s="131" t="s">
        <v>76</v>
      </c>
      <c r="C7" s="10"/>
      <c r="D7" s="10"/>
      <c r="E7" s="11">
        <v>28</v>
      </c>
      <c r="F7" s="131" t="s">
        <v>7</v>
      </c>
      <c r="G7" s="10"/>
      <c r="H7" s="10"/>
    </row>
    <row r="8" spans="1:8" s="12" customFormat="1" ht="21" customHeight="1" x14ac:dyDescent="0.35">
      <c r="A8" s="11">
        <v>4</v>
      </c>
      <c r="B8" s="131" t="s">
        <v>97</v>
      </c>
      <c r="C8" s="10"/>
      <c r="D8" s="10"/>
      <c r="E8" s="11">
        <v>29</v>
      </c>
      <c r="F8" s="132" t="s">
        <v>130</v>
      </c>
      <c r="G8" s="10"/>
      <c r="H8" s="10"/>
    </row>
    <row r="9" spans="1:8" s="12" customFormat="1" ht="21" customHeight="1" x14ac:dyDescent="0.35">
      <c r="A9" s="11">
        <v>5</v>
      </c>
      <c r="B9" s="131" t="s">
        <v>75</v>
      </c>
      <c r="C9" s="10"/>
      <c r="D9" s="10"/>
      <c r="E9" s="11">
        <v>30</v>
      </c>
      <c r="F9" s="132" t="s">
        <v>131</v>
      </c>
      <c r="G9" s="10"/>
      <c r="H9" s="10"/>
    </row>
    <row r="10" spans="1:8" s="12" customFormat="1" ht="21" customHeight="1" x14ac:dyDescent="0.35">
      <c r="A10" s="11">
        <v>6</v>
      </c>
      <c r="B10" s="131" t="s">
        <v>108</v>
      </c>
      <c r="C10" s="10"/>
      <c r="D10" s="10"/>
      <c r="E10" s="11">
        <v>31</v>
      </c>
      <c r="F10" s="132" t="s">
        <v>189</v>
      </c>
      <c r="G10" s="10"/>
      <c r="H10" s="10"/>
    </row>
    <row r="11" spans="1:8" s="12" customFormat="1" ht="21" customHeight="1" x14ac:dyDescent="0.35">
      <c r="A11" s="11">
        <v>7</v>
      </c>
      <c r="B11" s="131" t="s">
        <v>88</v>
      </c>
      <c r="C11" s="10"/>
      <c r="D11" s="10"/>
      <c r="E11" s="11">
        <v>32</v>
      </c>
      <c r="F11" s="131" t="s">
        <v>60</v>
      </c>
      <c r="G11" s="10"/>
      <c r="H11" s="10"/>
    </row>
    <row r="12" spans="1:8" ht="21" customHeight="1" x14ac:dyDescent="0.35">
      <c r="A12" s="11">
        <v>8</v>
      </c>
      <c r="B12" s="131" t="s">
        <v>44</v>
      </c>
      <c r="C12" s="10"/>
      <c r="D12" s="10"/>
      <c r="E12" s="11">
        <v>33</v>
      </c>
      <c r="F12" s="131" t="s">
        <v>94</v>
      </c>
      <c r="G12" s="10"/>
      <c r="H12" s="8"/>
    </row>
    <row r="13" spans="1:8" ht="21" customHeight="1" x14ac:dyDescent="0.35">
      <c r="A13" s="11">
        <v>9</v>
      </c>
      <c r="B13" s="131" t="s">
        <v>32</v>
      </c>
      <c r="C13" s="10"/>
      <c r="D13" s="10"/>
      <c r="E13" s="11">
        <v>34</v>
      </c>
      <c r="F13" s="131" t="s">
        <v>11</v>
      </c>
      <c r="G13" s="10"/>
      <c r="H13" s="8"/>
    </row>
    <row r="14" spans="1:8" ht="21" customHeight="1" x14ac:dyDescent="0.35">
      <c r="A14" s="11">
        <v>10</v>
      </c>
      <c r="B14" s="131" t="s">
        <v>87</v>
      </c>
      <c r="C14" s="10"/>
      <c r="D14" s="10"/>
      <c r="E14" s="11">
        <v>35</v>
      </c>
      <c r="F14" s="131" t="s">
        <v>95</v>
      </c>
      <c r="G14" s="10"/>
      <c r="H14" s="8"/>
    </row>
    <row r="15" spans="1:8" ht="21" customHeight="1" x14ac:dyDescent="0.35">
      <c r="A15" s="11">
        <v>11</v>
      </c>
      <c r="B15" s="131" t="s">
        <v>262</v>
      </c>
      <c r="C15" s="10"/>
      <c r="D15" s="10"/>
      <c r="E15" s="11">
        <v>36</v>
      </c>
      <c r="F15" s="131" t="s">
        <v>58</v>
      </c>
      <c r="G15" s="10"/>
      <c r="H15" s="8"/>
    </row>
    <row r="16" spans="1:8" ht="21" customHeight="1" x14ac:dyDescent="0.35">
      <c r="A16" s="11">
        <v>12</v>
      </c>
      <c r="B16" s="131" t="s">
        <v>263</v>
      </c>
      <c r="C16" s="10"/>
      <c r="D16" s="10"/>
      <c r="E16" s="11">
        <v>37</v>
      </c>
      <c r="F16" s="131" t="s">
        <v>222</v>
      </c>
      <c r="G16" s="10"/>
      <c r="H16" s="8"/>
    </row>
    <row r="17" spans="1:8" ht="21" customHeight="1" x14ac:dyDescent="0.35">
      <c r="A17" s="11">
        <v>13</v>
      </c>
      <c r="B17" s="131" t="s">
        <v>101</v>
      </c>
      <c r="C17" s="10"/>
      <c r="D17" s="10"/>
      <c r="E17" s="11">
        <v>38</v>
      </c>
      <c r="F17" s="131" t="s">
        <v>157</v>
      </c>
      <c r="G17" s="10"/>
      <c r="H17" s="8"/>
    </row>
    <row r="18" spans="1:8" ht="21" customHeight="1" x14ac:dyDescent="0.35">
      <c r="A18" s="11">
        <v>14</v>
      </c>
      <c r="B18" s="131" t="s">
        <v>230</v>
      </c>
      <c r="C18" s="10"/>
      <c r="D18" s="10"/>
      <c r="E18" s="11">
        <v>39</v>
      </c>
      <c r="F18" s="131" t="s">
        <v>159</v>
      </c>
      <c r="G18" s="10"/>
      <c r="H18" s="8"/>
    </row>
    <row r="19" spans="1:8" ht="21" customHeight="1" x14ac:dyDescent="0.35">
      <c r="A19" s="11">
        <v>15</v>
      </c>
      <c r="B19" s="131" t="s">
        <v>96</v>
      </c>
      <c r="C19" s="10"/>
      <c r="D19" s="10"/>
      <c r="E19" s="11">
        <v>40</v>
      </c>
      <c r="F19" s="131" t="s">
        <v>35</v>
      </c>
      <c r="G19" s="10"/>
      <c r="H19" s="13"/>
    </row>
    <row r="20" spans="1:8" ht="21" customHeight="1" x14ac:dyDescent="0.35">
      <c r="A20" s="11">
        <v>16</v>
      </c>
      <c r="B20" s="131" t="s">
        <v>107</v>
      </c>
      <c r="C20" s="10"/>
      <c r="D20" s="10"/>
      <c r="E20" s="11">
        <v>41</v>
      </c>
      <c r="F20" s="131" t="s">
        <v>36</v>
      </c>
      <c r="G20" s="10"/>
      <c r="H20" s="8"/>
    </row>
    <row r="21" spans="1:8" ht="21" customHeight="1" x14ac:dyDescent="0.35">
      <c r="A21" s="11">
        <v>17</v>
      </c>
      <c r="B21" s="131" t="s">
        <v>106</v>
      </c>
      <c r="C21" s="10"/>
      <c r="D21" s="10"/>
      <c r="E21" s="11">
        <v>42</v>
      </c>
      <c r="F21" s="133" t="s">
        <v>122</v>
      </c>
    </row>
    <row r="22" spans="1:8" ht="21" customHeight="1" x14ac:dyDescent="0.35">
      <c r="A22" s="11">
        <v>18</v>
      </c>
      <c r="B22" s="131" t="s">
        <v>55</v>
      </c>
      <c r="C22" s="10"/>
      <c r="D22" s="10"/>
      <c r="E22" s="11">
        <v>43</v>
      </c>
      <c r="F22" s="133" t="s">
        <v>165</v>
      </c>
      <c r="G22" s="13"/>
      <c r="H22" s="13"/>
    </row>
    <row r="23" spans="1:8" ht="21" customHeight="1" x14ac:dyDescent="0.35">
      <c r="A23" s="11">
        <v>19</v>
      </c>
      <c r="B23" s="131" t="s">
        <v>57</v>
      </c>
      <c r="C23" s="10"/>
      <c r="D23" s="10"/>
      <c r="E23" s="11">
        <v>44</v>
      </c>
      <c r="F23" s="131" t="s">
        <v>37</v>
      </c>
      <c r="G23" s="13"/>
    </row>
    <row r="24" spans="1:8" ht="21" customHeight="1" x14ac:dyDescent="0.35">
      <c r="A24" s="11">
        <v>20</v>
      </c>
      <c r="B24" s="131" t="s">
        <v>9</v>
      </c>
      <c r="C24" s="10"/>
      <c r="D24" s="10"/>
      <c r="E24" s="11">
        <v>45</v>
      </c>
      <c r="F24" s="131" t="s">
        <v>191</v>
      </c>
    </row>
    <row r="25" spans="1:8" ht="21" customHeight="1" x14ac:dyDescent="0.35">
      <c r="A25" s="11">
        <v>21</v>
      </c>
      <c r="B25" s="132" t="s">
        <v>14</v>
      </c>
      <c r="C25" s="10"/>
      <c r="D25" s="129"/>
      <c r="E25" s="11">
        <v>46</v>
      </c>
      <c r="F25" s="131" t="s">
        <v>12</v>
      </c>
    </row>
    <row r="26" spans="1:8" ht="21" customHeight="1" x14ac:dyDescent="0.35">
      <c r="A26" s="11">
        <v>22</v>
      </c>
      <c r="B26" s="131" t="s">
        <v>33</v>
      </c>
      <c r="C26" s="12"/>
      <c r="D26" s="10"/>
      <c r="E26" s="11">
        <v>47</v>
      </c>
      <c r="F26" s="134" t="s">
        <v>13</v>
      </c>
    </row>
    <row r="27" spans="1:8" ht="21" customHeight="1" x14ac:dyDescent="0.35">
      <c r="A27" s="11">
        <v>23</v>
      </c>
      <c r="B27" s="131" t="s">
        <v>219</v>
      </c>
      <c r="C27" s="12"/>
      <c r="D27" s="12"/>
      <c r="E27" s="11">
        <v>48</v>
      </c>
      <c r="F27" s="166" t="s">
        <v>218</v>
      </c>
    </row>
    <row r="28" spans="1:8" ht="21" customHeight="1" x14ac:dyDescent="0.35">
      <c r="A28" s="11">
        <v>24</v>
      </c>
      <c r="B28" s="131" t="s">
        <v>99</v>
      </c>
      <c r="C28" s="137"/>
      <c r="D28" s="137"/>
      <c r="E28" s="11">
        <v>49</v>
      </c>
      <c r="F28" s="166" t="s">
        <v>135</v>
      </c>
    </row>
    <row r="29" spans="1:8" ht="21" customHeight="1" x14ac:dyDescent="0.35">
      <c r="A29" s="11">
        <v>25</v>
      </c>
      <c r="B29" s="134" t="s">
        <v>100</v>
      </c>
      <c r="C29" s="137"/>
      <c r="D29" s="137"/>
    </row>
    <row r="30" spans="1:8" ht="21" customHeight="1" x14ac:dyDescent="0.3">
      <c r="A30" s="227"/>
      <c r="B30" s="227"/>
      <c r="C30" s="227"/>
      <c r="D30" s="227"/>
      <c r="E30" s="227"/>
      <c r="F30" s="227"/>
    </row>
    <row r="31" spans="1:8" ht="21" customHeight="1" x14ac:dyDescent="0.35">
      <c r="D31" s="138"/>
    </row>
    <row r="32" spans="1:8" ht="21" customHeight="1" x14ac:dyDescent="0.3">
      <c r="E32" s="94"/>
      <c r="F32" s="94"/>
    </row>
    <row r="33" spans="4:4" ht="21" customHeight="1" x14ac:dyDescent="0.3">
      <c r="D33" s="9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7" location="'Hotel Sales Tax'!A1" display="Hotel Sales Tax" xr:uid="{00000000-0004-0000-0000-000009000000}"/>
    <hyperlink ref="B19" location="'Rental Car Sales Tax'!A1" display="Rental Car Sales Tax" xr:uid="{00000000-0004-0000-0000-00000A000000}"/>
    <hyperlink ref="B20" location="REET!A1" display="Real Estate Excise Tax (REET 1)" xr:uid="{00000000-0004-0000-0000-00000B000000}"/>
    <hyperlink ref="B21" location="'Investment Pool Nom'!A1" display="Investment Pool Nominal Rate of Return" xr:uid="{00000000-0004-0000-0000-00000C000000}"/>
    <hyperlink ref="B22" location="'Investment Pool Real'!A1" display="Investment Pool Real Rate of Return" xr:uid="{00000000-0004-0000-0000-00000D000000}"/>
    <hyperlink ref="B23" location="'CPI-U'!A1" display="National CPI-U" xr:uid="{00000000-0004-0000-0000-00000E000000}"/>
    <hyperlink ref="B24" location="'CPI-W'!A1" display="National CPI-W" xr:uid="{00000000-0004-0000-0000-00000F000000}"/>
    <hyperlink ref="B25" location="'Seattle CPI-U'!A1" display="Seattle CPI-U" xr:uid="{00000000-0004-0000-0000-000010000000}"/>
    <hyperlink ref="B26" location="'Seattle CPI-W'!A1" display="Seattle CPI-W" xr:uid="{00000000-0004-0000-0000-000011000000}"/>
    <hyperlink ref="B27" location="'COLA(new)'!A1" display="COLA Comparison" xr:uid="{00000000-0004-0000-0000-000012000000}"/>
    <hyperlink ref="B28" location="'Pharmaceuticals PPI'!A1" display="Pharmaceuticals PPI" xr:uid="{00000000-0004-0000-0000-000013000000}"/>
    <hyperlink ref="B29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7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8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B16" location="'Seattle TBD Sales Tax'!A1" display="Seattle TBD Sales Tax" xr:uid="{D8799221-A8EB-4DA2-954D-3A32D6A2928A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Headings!E10</f>
        <v>March 2021 Criminal Justice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2012</v>
      </c>
      <c r="B5" s="39">
        <v>10262902.461595936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10758498.677836288</v>
      </c>
      <c r="C6" s="46">
        <v>4.8290063955580553E-2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11528619.639012897</v>
      </c>
      <c r="C7" s="45">
        <v>7.1582567813401887E-2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12564407.029012896</v>
      </c>
      <c r="C8" s="45">
        <v>8.9844874966200639E-2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13243627.939012896</v>
      </c>
      <c r="C9" s="45">
        <v>5.4059129764865821E-2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13671507.870000001</v>
      </c>
      <c r="C10" s="45">
        <v>3.2308362403224988E-2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14808959.630000001</v>
      </c>
      <c r="C11" s="45">
        <v>8.3198705718186439E-2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15478453.23</v>
      </c>
      <c r="C12" s="45">
        <v>4.5208685601636711E-2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14226239</v>
      </c>
      <c r="C13" s="50">
        <v>-8.0900475738298283E-2</v>
      </c>
      <c r="D13" s="55">
        <v>7.9527334931881022E-2</v>
      </c>
      <c r="E13" s="77">
        <v>1048028</v>
      </c>
    </row>
    <row r="14" spans="1:5" s="53" customFormat="1" ht="18" customHeight="1" thickTop="1" x14ac:dyDescent="0.35">
      <c r="A14" s="43">
        <v>2021</v>
      </c>
      <c r="B14" s="44">
        <v>14693875.612787703</v>
      </c>
      <c r="C14" s="45">
        <v>3.2871415473035626E-2</v>
      </c>
      <c r="D14" s="46">
        <v>6.1023438211198044E-2</v>
      </c>
      <c r="E14" s="47">
        <v>845099.90849184059</v>
      </c>
    </row>
    <row r="15" spans="1:5" s="53" customFormat="1" ht="18" customHeight="1" x14ac:dyDescent="0.35">
      <c r="A15" s="43">
        <v>2022</v>
      </c>
      <c r="B15" s="44">
        <v>15440199.981390359</v>
      </c>
      <c r="C15" s="45">
        <v>5.0791526229686301E-2</v>
      </c>
      <c r="D15" s="46">
        <v>4.1396506915325926E-2</v>
      </c>
      <c r="E15" s="47">
        <v>613762.71291412227</v>
      </c>
    </row>
    <row r="16" spans="1:5" s="53" customFormat="1" ht="18" customHeight="1" x14ac:dyDescent="0.35">
      <c r="A16" s="43">
        <v>2023</v>
      </c>
      <c r="B16" s="44">
        <v>16200041.512380118</v>
      </c>
      <c r="C16" s="45">
        <v>4.9211896990037252E-2</v>
      </c>
      <c r="D16" s="46">
        <v>3.2558202969596106E-2</v>
      </c>
      <c r="E16" s="47">
        <v>510813.08361993171</v>
      </c>
    </row>
    <row r="17" spans="1:5" s="53" customFormat="1" ht="18" customHeight="1" x14ac:dyDescent="0.35">
      <c r="A17" s="43">
        <v>2024</v>
      </c>
      <c r="B17" s="44">
        <v>16845042.436853096</v>
      </c>
      <c r="C17" s="45">
        <v>3.9814769855994969E-2</v>
      </c>
      <c r="D17" s="46">
        <v>4.2739700341866804E-2</v>
      </c>
      <c r="E17" s="47">
        <v>690442.74976879917</v>
      </c>
    </row>
    <row r="18" spans="1:5" s="53" customFormat="1" ht="18" customHeight="1" x14ac:dyDescent="0.35">
      <c r="A18" s="43">
        <v>2025</v>
      </c>
      <c r="B18" s="44">
        <v>17088002.420831297</v>
      </c>
      <c r="C18" s="45">
        <v>1.4423233713360073E-2</v>
      </c>
      <c r="D18" s="46">
        <v>6.0903287089408176E-2</v>
      </c>
      <c r="E18" s="47">
        <v>980971.14966586418</v>
      </c>
    </row>
    <row r="19" spans="1:5" s="53" customFormat="1" ht="18" customHeight="1" x14ac:dyDescent="0.35">
      <c r="A19" s="43">
        <v>2026</v>
      </c>
      <c r="B19" s="44">
        <v>17256963.932251491</v>
      </c>
      <c r="C19" s="45">
        <v>9.8877274978741436E-3</v>
      </c>
      <c r="D19" s="46">
        <v>6.917058725790759E-2</v>
      </c>
      <c r="E19" s="47">
        <v>1116448.903204279</v>
      </c>
    </row>
    <row r="20" spans="1:5" s="53" customFormat="1" ht="18" customHeight="1" x14ac:dyDescent="0.35">
      <c r="A20" s="43">
        <v>2027</v>
      </c>
      <c r="B20" s="44">
        <v>17089084.451436497</v>
      </c>
      <c r="C20" s="45">
        <v>-9.7282164738864418E-3</v>
      </c>
      <c r="D20" s="46">
        <v>6.7284088727791902E-2</v>
      </c>
      <c r="E20" s="47">
        <v>1077335.9095775317</v>
      </c>
    </row>
    <row r="21" spans="1:5" s="53" customFormat="1" ht="18" customHeight="1" x14ac:dyDescent="0.35">
      <c r="A21" s="43">
        <v>2028</v>
      </c>
      <c r="B21" s="44">
        <v>17387496.934116207</v>
      </c>
      <c r="C21" s="45">
        <v>1.7462169113139581E-2</v>
      </c>
      <c r="D21" s="46">
        <v>6.9323364345758476E-2</v>
      </c>
      <c r="E21" s="47">
        <v>1127217.2901243679</v>
      </c>
    </row>
    <row r="22" spans="1:5" s="53" customFormat="1" ht="18" customHeight="1" x14ac:dyDescent="0.35">
      <c r="A22" s="43">
        <v>2029</v>
      </c>
      <c r="B22" s="44">
        <v>17332395.939313032</v>
      </c>
      <c r="C22" s="45">
        <v>-3.1690009788045703E-3</v>
      </c>
      <c r="D22" s="46">
        <v>6.9986375130251188E-2</v>
      </c>
      <c r="E22" s="47">
        <v>1133688.7948382907</v>
      </c>
    </row>
    <row r="23" spans="1:5" s="53" customFormat="1" ht="18" customHeight="1" x14ac:dyDescent="0.35">
      <c r="A23" s="43">
        <v>2030</v>
      </c>
      <c r="B23" s="44">
        <v>18076615.88229128</v>
      </c>
      <c r="C23" s="45">
        <v>4.2938088051071022E-2</v>
      </c>
      <c r="D23" s="75" t="s">
        <v>257</v>
      </c>
      <c r="E23" s="76" t="s">
        <v>257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141</v>
      </c>
      <c r="B25" s="30"/>
      <c r="C25" s="30"/>
    </row>
    <row r="26" spans="1:5" ht="21.75" customHeight="1" x14ac:dyDescent="0.35">
      <c r="A26" s="72" t="s">
        <v>151</v>
      </c>
      <c r="B26" s="3"/>
      <c r="C26" s="3"/>
    </row>
    <row r="27" spans="1:5" ht="21.75" customHeight="1" x14ac:dyDescent="0.35">
      <c r="A27" s="119" t="s">
        <v>224</v>
      </c>
      <c r="B27" s="3"/>
      <c r="C27" s="3"/>
    </row>
    <row r="28" spans="1:5" ht="21.75" customHeight="1" x14ac:dyDescent="0.35">
      <c r="A28" s="119"/>
    </row>
    <row r="29" spans="1:5" ht="21.75" customHeight="1" x14ac:dyDescent="0.35">
      <c r="A29" s="119"/>
    </row>
    <row r="30" spans="1:5" ht="21.75" customHeight="1" x14ac:dyDescent="0.35">
      <c r="A30" s="233" t="str">
        <f>Headings!F10</f>
        <v>Page 10</v>
      </c>
      <c r="B30" s="236"/>
      <c r="C30" s="236"/>
      <c r="D30" s="236"/>
      <c r="E30" s="235"/>
    </row>
    <row r="32" spans="1:5" ht="21.75" customHeight="1" x14ac:dyDescent="0.35">
      <c r="A32" s="11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7" customWidth="1"/>
    <col min="2" max="2" width="20.7265625" style="207" customWidth="1"/>
    <col min="3" max="3" width="10.7265625" style="207" customWidth="1"/>
    <col min="4" max="5" width="17.7265625" style="171" customWidth="1"/>
    <col min="6" max="16384" width="10.7265625" style="171"/>
  </cols>
  <sheetData>
    <row r="1" spans="1:5" ht="23.4" x14ac:dyDescent="0.35">
      <c r="A1" s="234" t="str">
        <f>+Headings!E11</f>
        <v>March 2021 Health Through Housing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106" t="s">
        <v>80</v>
      </c>
      <c r="C5" s="78" t="s">
        <v>80</v>
      </c>
      <c r="D5" s="83" t="s">
        <v>80</v>
      </c>
      <c r="E5" s="103" t="s">
        <v>80</v>
      </c>
    </row>
    <row r="6" spans="1:5" s="53" customFormat="1" ht="18" customHeight="1" x14ac:dyDescent="0.35">
      <c r="A6" s="43">
        <v>2012</v>
      </c>
      <c r="B6" s="86" t="s">
        <v>80</v>
      </c>
      <c r="C6" s="87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2013</v>
      </c>
      <c r="B7" s="86" t="s">
        <v>80</v>
      </c>
      <c r="C7" s="87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2014</v>
      </c>
      <c r="B8" s="86" t="s">
        <v>80</v>
      </c>
      <c r="C8" s="87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2015</v>
      </c>
      <c r="B9" s="86" t="s">
        <v>80</v>
      </c>
      <c r="C9" s="87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2016</v>
      </c>
      <c r="B10" s="86" t="s">
        <v>80</v>
      </c>
      <c r="C10" s="87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2017</v>
      </c>
      <c r="B11" s="86" t="s">
        <v>80</v>
      </c>
      <c r="C11" s="87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2018</v>
      </c>
      <c r="B12" s="86" t="s">
        <v>80</v>
      </c>
      <c r="C12" s="87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2019</v>
      </c>
      <c r="B13" s="86" t="s">
        <v>80</v>
      </c>
      <c r="C13" s="87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3">
        <v>2020</v>
      </c>
      <c r="B14" s="86" t="s">
        <v>80</v>
      </c>
      <c r="C14" s="87" t="s">
        <v>80</v>
      </c>
      <c r="D14" s="75" t="s">
        <v>80</v>
      </c>
      <c r="E14" s="76" t="s">
        <v>80</v>
      </c>
    </row>
    <row r="15" spans="1:5" s="53" customFormat="1" ht="18" customHeight="1" thickTop="1" x14ac:dyDescent="0.35">
      <c r="A15" s="213">
        <v>2021</v>
      </c>
      <c r="B15" s="214">
        <v>53122570.215032093</v>
      </c>
      <c r="C15" s="211" t="s">
        <v>80</v>
      </c>
      <c r="D15" s="215" t="s">
        <v>257</v>
      </c>
      <c r="E15" s="212" t="s">
        <v>257</v>
      </c>
    </row>
    <row r="16" spans="1:5" s="53" customFormat="1" ht="18" customHeight="1" x14ac:dyDescent="0.35">
      <c r="A16" s="43">
        <v>2022</v>
      </c>
      <c r="B16" s="44">
        <v>56937161.566167183</v>
      </c>
      <c r="C16" s="56">
        <v>7.180735675427985E-2</v>
      </c>
      <c r="D16" s="75" t="s">
        <v>257</v>
      </c>
      <c r="E16" s="76" t="s">
        <v>257</v>
      </c>
    </row>
    <row r="17" spans="1:5" s="53" customFormat="1" ht="18" customHeight="1" x14ac:dyDescent="0.35">
      <c r="A17" s="43">
        <v>2023</v>
      </c>
      <c r="B17" s="44">
        <v>59739147.296066537</v>
      </c>
      <c r="C17" s="56">
        <v>4.9211896990037696E-2</v>
      </c>
      <c r="D17" s="75" t="s">
        <v>257</v>
      </c>
      <c r="E17" s="76" t="s">
        <v>257</v>
      </c>
    </row>
    <row r="18" spans="1:5" s="53" customFormat="1" ht="18" customHeight="1" x14ac:dyDescent="0.35">
      <c r="A18" s="43">
        <v>2024</v>
      </c>
      <c r="B18" s="44">
        <v>62564059.796630681</v>
      </c>
      <c r="C18" s="56">
        <v>4.7287459370049412E-2</v>
      </c>
      <c r="D18" s="75" t="s">
        <v>257</v>
      </c>
      <c r="E18" s="76" t="s">
        <v>257</v>
      </c>
    </row>
    <row r="19" spans="1:5" ht="18" customHeight="1" x14ac:dyDescent="0.35">
      <c r="A19" s="43">
        <v>2025</v>
      </c>
      <c r="B19" s="44">
        <v>65964164.407315835</v>
      </c>
      <c r="C19" s="56">
        <v>5.4345971500849855E-2</v>
      </c>
      <c r="D19" s="75" t="s">
        <v>257</v>
      </c>
      <c r="E19" s="76" t="s">
        <v>257</v>
      </c>
    </row>
    <row r="20" spans="1:5" ht="18" customHeight="1" x14ac:dyDescent="0.35">
      <c r="A20" s="43">
        <v>2026</v>
      </c>
      <c r="B20" s="44">
        <v>69310847.216189042</v>
      </c>
      <c r="C20" s="56">
        <v>5.0734862465748654E-2</v>
      </c>
      <c r="D20" s="75" t="s">
        <v>257</v>
      </c>
      <c r="E20" s="76" t="s">
        <v>257</v>
      </c>
    </row>
    <row r="21" spans="1:5" ht="18" customHeight="1" x14ac:dyDescent="0.35">
      <c r="A21" s="43">
        <v>2027</v>
      </c>
      <c r="B21" s="44">
        <v>72057777.758663759</v>
      </c>
      <c r="C21" s="56">
        <v>3.9632043941213224E-2</v>
      </c>
      <c r="D21" s="75" t="s">
        <v>257</v>
      </c>
      <c r="E21" s="76" t="s">
        <v>257</v>
      </c>
    </row>
    <row r="22" spans="1:5" ht="18" customHeight="1" x14ac:dyDescent="0.35">
      <c r="A22" s="43">
        <v>2028</v>
      </c>
      <c r="B22" s="44">
        <v>75023449.610413685</v>
      </c>
      <c r="C22" s="56">
        <v>4.1156859731125373E-2</v>
      </c>
      <c r="D22" s="75" t="s">
        <v>257</v>
      </c>
      <c r="E22" s="76" t="s">
        <v>257</v>
      </c>
    </row>
    <row r="23" spans="1:5" ht="18" customHeight="1" x14ac:dyDescent="0.35">
      <c r="A23" s="43">
        <v>2029</v>
      </c>
      <c r="B23" s="44">
        <v>78168314.9836317</v>
      </c>
      <c r="C23" s="56">
        <v>4.1918432030903174E-2</v>
      </c>
      <c r="D23" s="75" t="s">
        <v>257</v>
      </c>
      <c r="E23" s="76" t="s">
        <v>257</v>
      </c>
    </row>
    <row r="24" spans="1:5" ht="18" customHeight="1" x14ac:dyDescent="0.35">
      <c r="A24" s="43">
        <v>2030</v>
      </c>
      <c r="B24" s="44">
        <v>81524712.975202724</v>
      </c>
      <c r="C24" s="56">
        <v>4.2938088051071022E-2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266</v>
      </c>
      <c r="B26" s="3"/>
      <c r="C26" s="3"/>
    </row>
    <row r="27" spans="1:5" ht="21.75" customHeight="1" x14ac:dyDescent="0.35">
      <c r="A27" s="30" t="s">
        <v>265</v>
      </c>
      <c r="B27" s="3"/>
      <c r="C27" s="3"/>
    </row>
    <row r="28" spans="1:5" ht="21.75" customHeight="1" x14ac:dyDescent="0.35">
      <c r="A28" s="30"/>
      <c r="B28" s="171"/>
      <c r="C28" s="171"/>
    </row>
    <row r="29" spans="1:5" ht="21.75" customHeight="1" x14ac:dyDescent="0.35">
      <c r="A29" s="3"/>
      <c r="B29" s="171"/>
      <c r="C29" s="171"/>
    </row>
    <row r="30" spans="1:5" ht="21.75" customHeight="1" x14ac:dyDescent="0.35">
      <c r="A30" s="233" t="str">
        <f>+Headings!F11</f>
        <v>Page 11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66C-118E-40B3-9185-6B24F93D0F7C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6" customWidth="1"/>
    <col min="2" max="2" width="20.7265625" style="206" customWidth="1"/>
    <col min="3" max="3" width="10.7265625" style="206" customWidth="1"/>
    <col min="4" max="5" width="17.7265625" style="171" customWidth="1"/>
    <col min="6" max="16384" width="10.7265625" style="171"/>
  </cols>
  <sheetData>
    <row r="1" spans="1:5" ht="23.4" x14ac:dyDescent="0.35">
      <c r="A1" s="234" t="str">
        <f>+Headings!E12</f>
        <v>March 2021 Seattle TBD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106" t="s">
        <v>80</v>
      </c>
      <c r="C5" s="78" t="s">
        <v>80</v>
      </c>
      <c r="D5" s="83" t="s">
        <v>80</v>
      </c>
      <c r="E5" s="103" t="s">
        <v>80</v>
      </c>
    </row>
    <row r="6" spans="1:5" s="53" customFormat="1" ht="18" customHeight="1" x14ac:dyDescent="0.35">
      <c r="A6" s="43">
        <v>2012</v>
      </c>
      <c r="B6" s="86" t="s">
        <v>80</v>
      </c>
      <c r="C6" s="87" t="s">
        <v>80</v>
      </c>
      <c r="D6" s="75" t="s">
        <v>80</v>
      </c>
      <c r="E6" s="76" t="s">
        <v>80</v>
      </c>
    </row>
    <row r="7" spans="1:5" s="53" customFormat="1" ht="18" customHeight="1" x14ac:dyDescent="0.35">
      <c r="A7" s="43">
        <v>2013</v>
      </c>
      <c r="B7" s="86" t="s">
        <v>80</v>
      </c>
      <c r="C7" s="87" t="s">
        <v>80</v>
      </c>
      <c r="D7" s="75" t="s">
        <v>80</v>
      </c>
      <c r="E7" s="76" t="s">
        <v>80</v>
      </c>
    </row>
    <row r="8" spans="1:5" s="53" customFormat="1" ht="18" customHeight="1" x14ac:dyDescent="0.35">
      <c r="A8" s="43">
        <v>2014</v>
      </c>
      <c r="B8" s="86" t="s">
        <v>80</v>
      </c>
      <c r="C8" s="87" t="s">
        <v>80</v>
      </c>
      <c r="D8" s="75" t="s">
        <v>80</v>
      </c>
      <c r="E8" s="76" t="s">
        <v>80</v>
      </c>
    </row>
    <row r="9" spans="1:5" s="53" customFormat="1" ht="18" customHeight="1" x14ac:dyDescent="0.35">
      <c r="A9" s="43">
        <v>2015</v>
      </c>
      <c r="B9" s="86" t="s">
        <v>80</v>
      </c>
      <c r="C9" s="87" t="s">
        <v>80</v>
      </c>
      <c r="D9" s="75" t="s">
        <v>80</v>
      </c>
      <c r="E9" s="76" t="s">
        <v>80</v>
      </c>
    </row>
    <row r="10" spans="1:5" s="53" customFormat="1" ht="18" customHeight="1" x14ac:dyDescent="0.35">
      <c r="A10" s="43">
        <v>2016</v>
      </c>
      <c r="B10" s="86" t="s">
        <v>80</v>
      </c>
      <c r="C10" s="87" t="s">
        <v>80</v>
      </c>
      <c r="D10" s="75" t="s">
        <v>80</v>
      </c>
      <c r="E10" s="76" t="s">
        <v>80</v>
      </c>
    </row>
    <row r="11" spans="1:5" s="53" customFormat="1" ht="18" customHeight="1" x14ac:dyDescent="0.35">
      <c r="A11" s="43">
        <v>2017</v>
      </c>
      <c r="B11" s="86" t="s">
        <v>80</v>
      </c>
      <c r="C11" s="87" t="s">
        <v>80</v>
      </c>
      <c r="D11" s="75" t="s">
        <v>80</v>
      </c>
      <c r="E11" s="76" t="s">
        <v>80</v>
      </c>
    </row>
    <row r="12" spans="1:5" s="53" customFormat="1" ht="18" customHeight="1" x14ac:dyDescent="0.35">
      <c r="A12" s="43">
        <v>2018</v>
      </c>
      <c r="B12" s="86" t="s">
        <v>80</v>
      </c>
      <c r="C12" s="87" t="s">
        <v>80</v>
      </c>
      <c r="D12" s="75" t="s">
        <v>80</v>
      </c>
      <c r="E12" s="76" t="s">
        <v>80</v>
      </c>
    </row>
    <row r="13" spans="1:5" s="53" customFormat="1" ht="18" customHeight="1" x14ac:dyDescent="0.35">
      <c r="A13" s="43">
        <v>2019</v>
      </c>
      <c r="B13" s="86">
        <v>30580633.539999999</v>
      </c>
      <c r="C13" s="87" t="s">
        <v>80</v>
      </c>
      <c r="D13" s="75" t="s">
        <v>80</v>
      </c>
      <c r="E13" s="76" t="s">
        <v>80</v>
      </c>
    </row>
    <row r="14" spans="1:5" s="53" customFormat="1" ht="18" customHeight="1" thickBot="1" x14ac:dyDescent="0.4">
      <c r="A14" s="43">
        <v>2020</v>
      </c>
      <c r="B14" s="86">
        <v>26404722.985662017</v>
      </c>
      <c r="C14" s="87" t="s">
        <v>80</v>
      </c>
      <c r="D14" s="75" t="s">
        <v>80</v>
      </c>
      <c r="E14" s="76" t="s">
        <v>80</v>
      </c>
    </row>
    <row r="15" spans="1:5" s="53" customFormat="1" ht="18" customHeight="1" thickTop="1" x14ac:dyDescent="0.35">
      <c r="A15" s="213">
        <v>2021</v>
      </c>
      <c r="B15" s="216">
        <v>33012714.278155975</v>
      </c>
      <c r="C15" s="211" t="s">
        <v>80</v>
      </c>
      <c r="D15" s="215" t="s">
        <v>257</v>
      </c>
      <c r="E15" s="212" t="s">
        <v>257</v>
      </c>
    </row>
    <row r="16" spans="1:5" s="53" customFormat="1" ht="18" customHeight="1" x14ac:dyDescent="0.35">
      <c r="A16" s="43">
        <v>2022</v>
      </c>
      <c r="B16" s="86">
        <v>44943288.397088431</v>
      </c>
      <c r="C16" s="56">
        <v>0.36139331102582917</v>
      </c>
      <c r="D16" s="75" t="s">
        <v>257</v>
      </c>
      <c r="E16" s="76" t="s">
        <v>257</v>
      </c>
    </row>
    <row r="17" spans="1:5" s="53" customFormat="1" ht="18" customHeight="1" x14ac:dyDescent="0.35">
      <c r="A17" s="43">
        <v>2023</v>
      </c>
      <c r="B17" s="86">
        <v>47326690.32670591</v>
      </c>
      <c r="C17" s="56">
        <v>5.3031320462342491E-2</v>
      </c>
      <c r="D17" s="75" t="s">
        <v>257</v>
      </c>
      <c r="E17" s="76" t="s">
        <v>257</v>
      </c>
    </row>
    <row r="18" spans="1:5" s="53" customFormat="1" ht="18" customHeight="1" x14ac:dyDescent="0.35">
      <c r="A18" s="43">
        <v>2024</v>
      </c>
      <c r="B18" s="86">
        <v>49008753.516022027</v>
      </c>
      <c r="C18" s="56">
        <v>3.5541534337273362E-2</v>
      </c>
      <c r="D18" s="75" t="s">
        <v>257</v>
      </c>
      <c r="E18" s="76" t="s">
        <v>257</v>
      </c>
    </row>
    <row r="19" spans="1:5" ht="18" customHeight="1" x14ac:dyDescent="0.35">
      <c r="A19" s="43">
        <v>2025</v>
      </c>
      <c r="B19" s="86">
        <v>50505371.933192573</v>
      </c>
      <c r="C19" s="56">
        <v>3.0537777637647423E-2</v>
      </c>
      <c r="D19" s="75" t="s">
        <v>257</v>
      </c>
      <c r="E19" s="76" t="s">
        <v>257</v>
      </c>
    </row>
    <row r="20" spans="1:5" ht="18" customHeight="1" x14ac:dyDescent="0.35">
      <c r="A20" s="43">
        <v>2026</v>
      </c>
      <c r="B20" s="86">
        <v>52216125.454983518</v>
      </c>
      <c r="C20" s="56">
        <v>3.3872704156181488E-2</v>
      </c>
      <c r="D20" s="75" t="s">
        <v>257</v>
      </c>
      <c r="E20" s="76" t="s">
        <v>257</v>
      </c>
    </row>
    <row r="21" spans="1:5" ht="18" customHeight="1" x14ac:dyDescent="0.35">
      <c r="A21" s="43">
        <v>2027</v>
      </c>
      <c r="B21" s="86">
        <v>12319185.824001901</v>
      </c>
      <c r="C21" s="56">
        <v>-0.76407315332841963</v>
      </c>
      <c r="D21" s="75" t="s">
        <v>257</v>
      </c>
      <c r="E21" s="76" t="s">
        <v>257</v>
      </c>
    </row>
    <row r="22" spans="1:5" ht="18" customHeight="1" x14ac:dyDescent="0.35">
      <c r="A22" s="43">
        <v>2028</v>
      </c>
      <c r="B22" s="86">
        <v>0</v>
      </c>
      <c r="C22" s="87" t="s">
        <v>80</v>
      </c>
      <c r="D22" s="75" t="s">
        <v>257</v>
      </c>
      <c r="E22" s="76" t="s">
        <v>257</v>
      </c>
    </row>
    <row r="23" spans="1:5" ht="18" customHeight="1" x14ac:dyDescent="0.35">
      <c r="A23" s="43">
        <v>2029</v>
      </c>
      <c r="B23" s="86">
        <v>0</v>
      </c>
      <c r="C23" s="87" t="s">
        <v>80</v>
      </c>
      <c r="D23" s="75" t="s">
        <v>257</v>
      </c>
      <c r="E23" s="76" t="s">
        <v>257</v>
      </c>
    </row>
    <row r="24" spans="1:5" ht="18" customHeight="1" x14ac:dyDescent="0.35">
      <c r="A24" s="43">
        <v>2030</v>
      </c>
      <c r="B24" s="86">
        <v>0</v>
      </c>
      <c r="C24" s="87" t="s">
        <v>80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271</v>
      </c>
      <c r="B26" s="3"/>
      <c r="C26" s="3"/>
    </row>
    <row r="27" spans="1:5" ht="21.75" customHeight="1" x14ac:dyDescent="0.35">
      <c r="A27" s="30" t="s">
        <v>272</v>
      </c>
      <c r="B27" s="3"/>
      <c r="C27" s="3"/>
    </row>
    <row r="28" spans="1:5" ht="21.75" customHeight="1" x14ac:dyDescent="0.35">
      <c r="A28" s="30" t="s">
        <v>273</v>
      </c>
      <c r="B28" s="171"/>
      <c r="C28" s="171"/>
    </row>
    <row r="29" spans="1:5" ht="21.75" customHeight="1" x14ac:dyDescent="0.35">
      <c r="A29" s="3"/>
      <c r="B29" s="171"/>
      <c r="C29" s="171"/>
    </row>
    <row r="30" spans="1:5" ht="21.75" customHeight="1" x14ac:dyDescent="0.35">
      <c r="A30" s="233" t="str">
        <f>+Headings!F12</f>
        <v>Page 12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Headings!E13</f>
        <v>March 2021 Hotel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2012</v>
      </c>
      <c r="B5" s="39">
        <v>21267812.480999999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20243998</v>
      </c>
      <c r="C6" s="46">
        <v>-4.8139153094124865E-2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23237103.519999899</v>
      </c>
      <c r="C7" s="45">
        <v>0.14785150245519185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26115934.079999898</v>
      </c>
      <c r="C8" s="45">
        <v>0.12388938911952696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28699357.100000001</v>
      </c>
      <c r="C9" s="45">
        <v>9.8921333316526416E-2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31591980.010000002</v>
      </c>
      <c r="C10" s="45">
        <v>0.10079051248154958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34525943.560000002</v>
      </c>
      <c r="C11" s="45">
        <v>9.2870518057788676E-2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35876830.18</v>
      </c>
      <c r="C12" s="45">
        <v>3.912671112528443E-2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9807759</v>
      </c>
      <c r="C13" s="50">
        <v>-0.72662693580249849</v>
      </c>
      <c r="D13" s="55">
        <v>-0.315328876152696</v>
      </c>
      <c r="E13" s="77">
        <v>-4517014.8343166001</v>
      </c>
    </row>
    <row r="14" spans="1:5" s="53" customFormat="1" ht="18" customHeight="1" thickTop="1" x14ac:dyDescent="0.35">
      <c r="A14" s="43">
        <v>2021</v>
      </c>
      <c r="B14" s="44">
        <v>15480336.4302905</v>
      </c>
      <c r="C14" s="45">
        <v>0.57837651091248254</v>
      </c>
      <c r="D14" s="46">
        <v>-0.23288719374179878</v>
      </c>
      <c r="E14" s="47">
        <v>-4699663.5697095003</v>
      </c>
    </row>
    <row r="15" spans="1:5" s="53" customFormat="1" ht="18" customHeight="1" x14ac:dyDescent="0.35">
      <c r="A15" s="43">
        <v>2022</v>
      </c>
      <c r="B15" s="44">
        <v>29224718.663883001</v>
      </c>
      <c r="C15" s="45">
        <v>0.88786069317581218</v>
      </c>
      <c r="D15" s="46">
        <v>-6.9024460000860044E-2</v>
      </c>
      <c r="E15" s="47">
        <v>-2166781.3361169994</v>
      </c>
    </row>
    <row r="16" spans="1:5" s="53" customFormat="1" ht="18" customHeight="1" x14ac:dyDescent="0.35">
      <c r="A16" s="43">
        <v>2023</v>
      </c>
      <c r="B16" s="44">
        <v>35556010.642701097</v>
      </c>
      <c r="C16" s="45">
        <v>0.21664167418119717</v>
      </c>
      <c r="D16" s="46">
        <v>-3.2058917666266451E-2</v>
      </c>
      <c r="E16" s="47">
        <v>-1177641.1173570082</v>
      </c>
    </row>
    <row r="17" spans="1:5" s="53" customFormat="1" ht="18" customHeight="1" x14ac:dyDescent="0.35">
      <c r="A17" s="43">
        <v>2024</v>
      </c>
      <c r="B17" s="44">
        <v>38068857.478602201</v>
      </c>
      <c r="C17" s="45">
        <v>7.0672912694071943E-2</v>
      </c>
      <c r="D17" s="46">
        <v>-2.8378787981925613E-2</v>
      </c>
      <c r="E17" s="47">
        <v>-1111902.4798310995</v>
      </c>
    </row>
    <row r="18" spans="1:5" s="53" customFormat="1" ht="18" customHeight="1" x14ac:dyDescent="0.35">
      <c r="A18" s="43">
        <v>2025</v>
      </c>
      <c r="B18" s="44">
        <v>40130018.103215598</v>
      </c>
      <c r="C18" s="45">
        <v>5.4142959918666689E-2</v>
      </c>
      <c r="D18" s="46">
        <v>-1.5536781187483584E-2</v>
      </c>
      <c r="E18" s="47">
        <v>-633331.23920209706</v>
      </c>
    </row>
    <row r="19" spans="1:5" s="53" customFormat="1" ht="18" customHeight="1" x14ac:dyDescent="0.35">
      <c r="A19" s="43">
        <v>2026</v>
      </c>
      <c r="B19" s="44">
        <v>41928962.0606362</v>
      </c>
      <c r="C19" s="45">
        <v>4.4827888011255368E-2</v>
      </c>
      <c r="D19" s="46">
        <v>-1.617591414938091E-2</v>
      </c>
      <c r="E19" s="47">
        <v>-689390.81734219939</v>
      </c>
    </row>
    <row r="20" spans="1:5" s="53" customFormat="1" ht="18" customHeight="1" x14ac:dyDescent="0.35">
      <c r="A20" s="43">
        <v>2027</v>
      </c>
      <c r="B20" s="44">
        <v>44000299.676721804</v>
      </c>
      <c r="C20" s="45">
        <v>4.9401118326995785E-2</v>
      </c>
      <c r="D20" s="46">
        <v>-1.1147994595060773E-2</v>
      </c>
      <c r="E20" s="47">
        <v>-496045.01006829739</v>
      </c>
    </row>
    <row r="21" spans="1:5" s="53" customFormat="1" ht="18" customHeight="1" x14ac:dyDescent="0.35">
      <c r="A21" s="43">
        <v>2028</v>
      </c>
      <c r="B21" s="44">
        <v>46323883.751565099</v>
      </c>
      <c r="C21" s="45">
        <v>5.2808369304643055E-2</v>
      </c>
      <c r="D21" s="46">
        <v>-1.9463620371673596E-3</v>
      </c>
      <c r="E21" s="47">
        <v>-90338.880916498601</v>
      </c>
    </row>
    <row r="22" spans="1:5" s="53" customFormat="1" ht="18" customHeight="1" x14ac:dyDescent="0.35">
      <c r="A22" s="43">
        <v>2029</v>
      </c>
      <c r="B22" s="44">
        <v>48530008.956264704</v>
      </c>
      <c r="C22" s="45">
        <v>4.7623925846352888E-2</v>
      </c>
      <c r="D22" s="46">
        <v>9.7407729875005344E-3</v>
      </c>
      <c r="E22" s="47">
        <v>468159.56428670138</v>
      </c>
    </row>
    <row r="23" spans="1:5" s="53" customFormat="1" ht="18" customHeight="1" x14ac:dyDescent="0.35">
      <c r="A23" s="43">
        <v>2030</v>
      </c>
      <c r="B23" s="44">
        <v>50765827.185972199</v>
      </c>
      <c r="C23" s="45">
        <v>4.6070839008548692E-2</v>
      </c>
      <c r="D23" s="75" t="s">
        <v>257</v>
      </c>
      <c r="E23" s="76" t="s">
        <v>257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125</v>
      </c>
      <c r="B25" s="3"/>
      <c r="C25" s="3"/>
    </row>
    <row r="26" spans="1:5" ht="21.75" customHeight="1" x14ac:dyDescent="0.35">
      <c r="A26" s="119" t="s">
        <v>267</v>
      </c>
      <c r="B26" s="3"/>
      <c r="C26" s="3"/>
    </row>
    <row r="27" spans="1:5" ht="21.75" customHeight="1" x14ac:dyDescent="0.35">
      <c r="A27" s="122" t="s">
        <v>160</v>
      </c>
      <c r="B27" s="3"/>
      <c r="C27" s="3"/>
    </row>
    <row r="28" spans="1:5" ht="21.75" customHeight="1" x14ac:dyDescent="0.35">
      <c r="B28" s="3"/>
      <c r="C28" s="3"/>
    </row>
    <row r="29" spans="1:5" s="93" customFormat="1" ht="21.75" customHeight="1" x14ac:dyDescent="0.35">
      <c r="A29" s="119"/>
    </row>
    <row r="30" spans="1:5" ht="21.75" customHeight="1" x14ac:dyDescent="0.35">
      <c r="A30" s="233" t="str">
        <f>Headings!F13</f>
        <v>Page 13</v>
      </c>
      <c r="B30" s="236"/>
      <c r="C30" s="236"/>
      <c r="D30" s="236"/>
      <c r="E30" s="235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70" customWidth="1"/>
    <col min="2" max="2" width="17.7265625" style="170" customWidth="1"/>
    <col min="3" max="3" width="10.7265625" style="170" customWidth="1"/>
    <col min="4" max="4" width="17.7265625" style="28" customWidth="1"/>
    <col min="5" max="5" width="17.7265625" style="171" customWidth="1"/>
    <col min="6" max="16384" width="10.7265625" style="171"/>
  </cols>
  <sheetData>
    <row r="1" spans="1:5" ht="23.4" x14ac:dyDescent="0.35">
      <c r="A1" s="234" t="str">
        <f>Headings!E14</f>
        <v>March 2021 Hotel Tax (HB 2015) Forecast</v>
      </c>
      <c r="B1" s="237"/>
      <c r="C1" s="237"/>
      <c r="D1" s="237"/>
      <c r="E1" s="237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225" t="s">
        <v>145</v>
      </c>
      <c r="B5" s="194">
        <v>362983.85</v>
      </c>
      <c r="C5" s="41">
        <v>-5.8406187087734498</v>
      </c>
      <c r="D5" s="175">
        <v>0</v>
      </c>
      <c r="E5" s="196">
        <v>0</v>
      </c>
    </row>
    <row r="6" spans="1:5" s="53" customFormat="1" ht="18" customHeight="1" x14ac:dyDescent="0.35">
      <c r="A6" s="224" t="s">
        <v>146</v>
      </c>
      <c r="B6" s="69">
        <v>514938.14</v>
      </c>
      <c r="C6" s="56">
        <v>-4.8406187087734498</v>
      </c>
      <c r="D6" s="174">
        <v>0</v>
      </c>
      <c r="E6" s="195">
        <v>0</v>
      </c>
    </row>
    <row r="7" spans="1:5" s="53" customFormat="1" ht="18" customHeight="1" x14ac:dyDescent="0.35">
      <c r="A7" s="224" t="s">
        <v>147</v>
      </c>
      <c r="B7" s="69">
        <v>715156.6</v>
      </c>
      <c r="C7" s="56">
        <v>-3.8406187087734498</v>
      </c>
      <c r="D7" s="174">
        <v>0</v>
      </c>
      <c r="E7" s="195">
        <v>0</v>
      </c>
    </row>
    <row r="8" spans="1:5" s="53" customFormat="1" ht="18" customHeight="1" x14ac:dyDescent="0.35">
      <c r="A8" s="224" t="s">
        <v>148</v>
      </c>
      <c r="B8" s="69">
        <v>324770.42000000004</v>
      </c>
      <c r="C8" s="56">
        <v>-2.8406187087734498</v>
      </c>
      <c r="D8" s="174">
        <v>0</v>
      </c>
      <c r="E8" s="195">
        <v>0</v>
      </c>
    </row>
    <row r="9" spans="1:5" s="53" customFormat="1" ht="18" customHeight="1" x14ac:dyDescent="0.35">
      <c r="A9" s="224" t="s">
        <v>197</v>
      </c>
      <c r="B9" s="69">
        <v>251272.66999999998</v>
      </c>
      <c r="C9" s="56">
        <v>-1.84061870877345</v>
      </c>
      <c r="D9" s="174">
        <v>0</v>
      </c>
      <c r="E9" s="195">
        <v>0</v>
      </c>
    </row>
    <row r="10" spans="1:5" s="53" customFormat="1" ht="18" customHeight="1" x14ac:dyDescent="0.35">
      <c r="A10" s="52" t="s">
        <v>198</v>
      </c>
      <c r="B10" s="69">
        <v>139897.88</v>
      </c>
      <c r="C10" s="56">
        <v>-0.84061870877344591</v>
      </c>
      <c r="D10" s="174">
        <v>0.70458527455414011</v>
      </c>
      <c r="E10" s="195">
        <v>57826.374344999902</v>
      </c>
    </row>
    <row r="11" spans="1:5" s="53" customFormat="1" ht="18" customHeight="1" thickBot="1" x14ac:dyDescent="0.4">
      <c r="A11" s="52" t="s">
        <v>199</v>
      </c>
      <c r="B11" s="69">
        <v>282313.27</v>
      </c>
      <c r="C11" s="56">
        <v>-0.70331613124314285</v>
      </c>
      <c r="D11" s="174">
        <v>0.33056534484048328</v>
      </c>
      <c r="E11" s="195">
        <v>70137.843144999875</v>
      </c>
    </row>
    <row r="12" spans="1:5" s="53" customFormat="1" ht="18" customHeight="1" thickTop="1" x14ac:dyDescent="0.35">
      <c r="A12" s="220" t="s">
        <v>200</v>
      </c>
      <c r="B12" s="221">
        <v>183244.68354499998</v>
      </c>
      <c r="C12" s="210">
        <v>-0.33234226959462621</v>
      </c>
      <c r="D12" s="222">
        <v>-0.15491375184324607</v>
      </c>
      <c r="E12" s="223">
        <v>-33590.797975000052</v>
      </c>
    </row>
    <row r="13" spans="1:5" s="53" customFormat="1" ht="18" customHeight="1" x14ac:dyDescent="0.35">
      <c r="A13" s="52" t="s">
        <v>213</v>
      </c>
      <c r="B13" s="69">
        <v>184016.6604937501</v>
      </c>
      <c r="C13" s="56">
        <v>-0.49304449634949299</v>
      </c>
      <c r="D13" s="174">
        <v>0.35266794018685199</v>
      </c>
      <c r="E13" s="195">
        <v>47976.871993750014</v>
      </c>
    </row>
    <row r="14" spans="1:5" s="53" customFormat="1" ht="18" customHeight="1" x14ac:dyDescent="0.35">
      <c r="A14" s="52" t="s">
        <v>214</v>
      </c>
      <c r="B14" s="69">
        <v>265168.86621750006</v>
      </c>
      <c r="C14" s="56">
        <v>0.89544592253649635</v>
      </c>
      <c r="D14" s="174">
        <v>-0.13261344463745783</v>
      </c>
      <c r="E14" s="195">
        <v>-40541.274870249734</v>
      </c>
    </row>
    <row r="15" spans="1:5" s="53" customFormat="1" ht="18" customHeight="1" x14ac:dyDescent="0.35">
      <c r="A15" s="52" t="s">
        <v>215</v>
      </c>
      <c r="B15" s="69">
        <v>433249.6538527502</v>
      </c>
      <c r="C15" s="56">
        <v>0.53464147771994619</v>
      </c>
      <c r="D15" s="174">
        <v>-0.20109286597390119</v>
      </c>
      <c r="E15" s="195">
        <v>-109053.24394387496</v>
      </c>
    </row>
    <row r="16" spans="1:5" s="53" customFormat="1" ht="18" customHeight="1" x14ac:dyDescent="0.35">
      <c r="A16" s="52" t="s">
        <v>216</v>
      </c>
      <c r="B16" s="69">
        <v>232368.40787300002</v>
      </c>
      <c r="C16" s="56">
        <v>0.2680772144526451</v>
      </c>
      <c r="D16" s="174">
        <v>-0.44653211019620709</v>
      </c>
      <c r="E16" s="195">
        <v>-187472.4034076251</v>
      </c>
    </row>
    <row r="17" spans="1:5" s="53" customFormat="1" ht="18" customHeight="1" x14ac:dyDescent="0.35">
      <c r="A17" s="52" t="s">
        <v>231</v>
      </c>
      <c r="B17" s="69">
        <v>331190.61031451513</v>
      </c>
      <c r="C17" s="56">
        <v>0.7997860053859831</v>
      </c>
      <c r="D17" s="174">
        <v>0.78229345491100255</v>
      </c>
      <c r="E17" s="195">
        <v>145367.89441891483</v>
      </c>
    </row>
    <row r="18" spans="1:5" s="53" customFormat="1" ht="18" customHeight="1" x14ac:dyDescent="0.35">
      <c r="A18" s="52" t="s">
        <v>232</v>
      </c>
      <c r="B18" s="69">
        <v>427995.38445993722</v>
      </c>
      <c r="C18" s="56">
        <v>0.61404840079861267</v>
      </c>
      <c r="D18" s="174">
        <v>-3.758617121399177E-2</v>
      </c>
      <c r="E18" s="195">
        <v>-16714.959114211029</v>
      </c>
    </row>
    <row r="19" spans="1:5" s="53" customFormat="1" ht="18" customHeight="1" x14ac:dyDescent="0.35">
      <c r="A19" s="52" t="s">
        <v>233</v>
      </c>
      <c r="B19" s="69">
        <v>612549.81333609007</v>
      </c>
      <c r="C19" s="56">
        <v>0.41384951583661067</v>
      </c>
      <c r="D19" s="174">
        <v>-9.1000075768612687E-2</v>
      </c>
      <c r="E19" s="195">
        <v>-61322.424721615855</v>
      </c>
    </row>
    <row r="20" spans="1:5" s="53" customFormat="1" ht="18" customHeight="1" x14ac:dyDescent="0.35">
      <c r="A20" s="52" t="s">
        <v>234</v>
      </c>
      <c r="B20" s="69">
        <v>265900.75304030022</v>
      </c>
      <c r="C20" s="56">
        <v>0.14430681637938991</v>
      </c>
      <c r="D20" s="174">
        <v>-0.3801894235283072</v>
      </c>
      <c r="E20" s="195">
        <v>-163102.49913709163</v>
      </c>
    </row>
    <row r="21" spans="1:5" s="53" customFormat="1" ht="18" customHeight="1" x14ac:dyDescent="0.35">
      <c r="A21" s="52" t="s">
        <v>235</v>
      </c>
      <c r="B21" s="69">
        <v>412607.03652537602</v>
      </c>
      <c r="C21" s="56">
        <v>0.24582951229669159</v>
      </c>
      <c r="D21" s="174">
        <v>0.72420896223816955</v>
      </c>
      <c r="E21" s="195">
        <v>173304.81413710062</v>
      </c>
    </row>
    <row r="22" spans="1:5" s="53" customFormat="1" ht="18" customHeight="1" x14ac:dyDescent="0.35">
      <c r="A22" s="52" t="s">
        <v>236</v>
      </c>
      <c r="B22" s="69">
        <v>550764.29669183982</v>
      </c>
      <c r="C22" s="56">
        <v>0.28684634622127447</v>
      </c>
      <c r="D22" s="174">
        <v>5.7647647644155642E-2</v>
      </c>
      <c r="E22" s="195">
        <v>30019.700966946955</v>
      </c>
    </row>
    <row r="23" spans="1:5" s="53" customFormat="1" ht="18" customHeight="1" x14ac:dyDescent="0.35">
      <c r="A23" s="52" t="s">
        <v>237</v>
      </c>
      <c r="B23" s="69">
        <v>640527.74999136024</v>
      </c>
      <c r="C23" s="56">
        <v>4.5674549311990997E-2</v>
      </c>
      <c r="D23" s="174">
        <v>-0.16447835287253565</v>
      </c>
      <c r="E23" s="195">
        <v>-126092.42339792778</v>
      </c>
    </row>
    <row r="24" spans="1:5" s="53" customFormat="1" ht="18" customHeight="1" x14ac:dyDescent="0.35">
      <c r="A24" s="52" t="s">
        <v>238</v>
      </c>
      <c r="B24" s="69">
        <v>429807.65378812805</v>
      </c>
      <c r="C24" s="56">
        <v>0.6164213484682608</v>
      </c>
      <c r="D24" s="174">
        <v>-0.11754491602585126</v>
      </c>
      <c r="E24" s="195">
        <v>-57251.304331851599</v>
      </c>
    </row>
    <row r="25" spans="1:5" s="53" customFormat="1" ht="18" customHeight="1" x14ac:dyDescent="0.35">
      <c r="A25" s="43"/>
      <c r="B25" s="98"/>
      <c r="C25" s="45"/>
      <c r="D25" s="158"/>
      <c r="E25" s="159"/>
    </row>
    <row r="26" spans="1:5" ht="21.75" customHeight="1" x14ac:dyDescent="0.35">
      <c r="A26" s="25" t="s">
        <v>4</v>
      </c>
      <c r="C26" s="171"/>
      <c r="D26" s="171"/>
    </row>
    <row r="27" spans="1:5" ht="21.75" customHeight="1" x14ac:dyDescent="0.35">
      <c r="A27" s="30" t="s">
        <v>248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1"/>
      <c r="C30" s="171"/>
      <c r="D30" s="171"/>
    </row>
    <row r="31" spans="1:5" ht="21.75" customHeight="1" x14ac:dyDescent="0.35">
      <c r="A31" s="238" t="str">
        <f>Headings!F14</f>
        <v>Page 14</v>
      </c>
      <c r="B31" s="236"/>
      <c r="C31" s="236"/>
      <c r="D31" s="236"/>
      <c r="E31" s="235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Headings!E15</f>
        <v>March 2021 Rental Car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2811096.72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2857442.9599999902</v>
      </c>
      <c r="C6" s="45">
        <v>1.648688914552543E-2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3112670.25</v>
      </c>
      <c r="C7" s="46">
        <v>8.9320169666662563E-2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3494071.77</v>
      </c>
      <c r="C8" s="45">
        <v>0.12253193861444212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3734599.0666999999</v>
      </c>
      <c r="C9" s="45">
        <v>6.8838682354827485E-2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3938032.52</v>
      </c>
      <c r="C10" s="45">
        <v>5.4472635393164159E-2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3990916.1599999997</v>
      </c>
      <c r="C11" s="45">
        <v>1.3428949540518209E-2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4267531.57</v>
      </c>
      <c r="C12" s="45">
        <v>6.9311255588992537E-2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4229569.63</v>
      </c>
      <c r="C13" s="45">
        <v>-8.8955264600422135E-3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2104432</v>
      </c>
      <c r="C14" s="50">
        <v>-0.50244772303228402</v>
      </c>
      <c r="D14" s="55">
        <v>-7.7195187268929044E-2</v>
      </c>
      <c r="E14" s="77">
        <v>-176041.58549406007</v>
      </c>
    </row>
    <row r="15" spans="1:5" s="53" customFormat="1" ht="18" customHeight="1" thickTop="1" x14ac:dyDescent="0.35">
      <c r="A15" s="43">
        <v>2021</v>
      </c>
      <c r="B15" s="44">
        <v>2615721.4086578102</v>
      </c>
      <c r="C15" s="45">
        <v>0.24295838908447043</v>
      </c>
      <c r="D15" s="46">
        <v>-0.24573016143486959</v>
      </c>
      <c r="E15" s="47">
        <v>-852164.05476436997</v>
      </c>
    </row>
    <row r="16" spans="1:5" s="53" customFormat="1" ht="18" customHeight="1" x14ac:dyDescent="0.35">
      <c r="A16" s="43">
        <v>2022</v>
      </c>
      <c r="B16" s="44">
        <v>3710549.2971944697</v>
      </c>
      <c r="C16" s="45">
        <v>0.4185567640777319</v>
      </c>
      <c r="D16" s="46">
        <v>-6.56962801670673E-2</v>
      </c>
      <c r="E16" s="47">
        <v>-260910.10987925017</v>
      </c>
    </row>
    <row r="17" spans="1:5" s="53" customFormat="1" ht="18" customHeight="1" x14ac:dyDescent="0.35">
      <c r="A17" s="43">
        <v>2023</v>
      </c>
      <c r="B17" s="44">
        <v>4229611.1622527903</v>
      </c>
      <c r="C17" s="45">
        <v>0.13988814687107953</v>
      </c>
      <c r="D17" s="46">
        <v>-1.0952631255712664E-2</v>
      </c>
      <c r="E17" s="47">
        <v>-46838.37486370001</v>
      </c>
    </row>
    <row r="18" spans="1:5" s="53" customFormat="1" ht="18" customHeight="1" x14ac:dyDescent="0.35">
      <c r="A18" s="43">
        <v>2024</v>
      </c>
      <c r="B18" s="44">
        <v>4387156.5798744494</v>
      </c>
      <c r="C18" s="45">
        <v>3.7248203576649042E-2</v>
      </c>
      <c r="D18" s="46">
        <v>2.8570783660892829E-3</v>
      </c>
      <c r="E18" s="47">
        <v>12498.74027256947</v>
      </c>
    </row>
    <row r="19" spans="1:5" s="53" customFormat="1" ht="18" customHeight="1" x14ac:dyDescent="0.35">
      <c r="A19" s="43">
        <v>2025</v>
      </c>
      <c r="B19" s="44">
        <v>4488315.8925759997</v>
      </c>
      <c r="C19" s="45">
        <v>2.3058058416607796E-2</v>
      </c>
      <c r="D19" s="46">
        <v>3.4742738404447415E-4</v>
      </c>
      <c r="E19" s="47">
        <v>1558.8222717791796</v>
      </c>
    </row>
    <row r="20" spans="1:5" s="53" customFormat="1" ht="18" customHeight="1" x14ac:dyDescent="0.35">
      <c r="A20" s="43">
        <v>2026</v>
      </c>
      <c r="B20" s="44">
        <v>4603013.6058039702</v>
      </c>
      <c r="C20" s="45">
        <v>2.5554732771302602E-2</v>
      </c>
      <c r="D20" s="46">
        <v>4.3277054976402773E-3</v>
      </c>
      <c r="E20" s="47">
        <v>19834.648769029416</v>
      </c>
    </row>
    <row r="21" spans="1:5" s="53" customFormat="1" ht="18" customHeight="1" x14ac:dyDescent="0.35">
      <c r="A21" s="43">
        <v>2027</v>
      </c>
      <c r="B21" s="44">
        <v>4703555.9945710804</v>
      </c>
      <c r="C21" s="45">
        <v>2.1842731170799823E-2</v>
      </c>
      <c r="D21" s="46">
        <v>1.4713872423985919E-3</v>
      </c>
      <c r="E21" s="47">
        <v>6910.5841389801353</v>
      </c>
    </row>
    <row r="22" spans="1:5" s="53" customFormat="1" ht="18" customHeight="1" x14ac:dyDescent="0.35">
      <c r="A22" s="43">
        <v>2028</v>
      </c>
      <c r="B22" s="44">
        <v>4801042.8670095196</v>
      </c>
      <c r="C22" s="45">
        <v>2.0726206417221338E-2</v>
      </c>
      <c r="D22" s="46">
        <v>-1.5417644681849918E-3</v>
      </c>
      <c r="E22" s="47">
        <v>-7413.5071845501661</v>
      </c>
    </row>
    <row r="23" spans="1:5" s="53" customFormat="1" ht="18" customHeight="1" x14ac:dyDescent="0.35">
      <c r="A23" s="43">
        <v>2029</v>
      </c>
      <c r="B23" s="44">
        <v>4905836.3159557795</v>
      </c>
      <c r="C23" s="45">
        <v>2.1827226260850763E-2</v>
      </c>
      <c r="D23" s="46">
        <v>-6.4728947077453691E-3</v>
      </c>
      <c r="E23" s="47">
        <v>-31961.847600799985</v>
      </c>
    </row>
    <row r="24" spans="1:5" s="53" customFormat="1" ht="18" customHeight="1" x14ac:dyDescent="0.35">
      <c r="A24" s="43">
        <v>2030</v>
      </c>
      <c r="B24" s="44">
        <v>5051450.6517450595</v>
      </c>
      <c r="C24" s="45">
        <v>2.9681857773298015E-2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33" t="str">
        <f>Headings!F15</f>
        <v>Page 15</v>
      </c>
      <c r="B30" s="236"/>
      <c r="C30" s="236"/>
      <c r="D30" s="236"/>
      <c r="E30" s="235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4" t="str">
        <f>Headings!E16</f>
        <v>March 2021 Real Estate Excise Tax (REET 1) Forecast</v>
      </c>
      <c r="B1" s="235"/>
      <c r="C1" s="235"/>
      <c r="D1" s="235"/>
      <c r="E1" s="235"/>
    </row>
    <row r="2" spans="1:9" ht="21.75" customHeight="1" x14ac:dyDescent="0.35">
      <c r="A2" s="234" t="s">
        <v>86</v>
      </c>
      <c r="B2" s="235"/>
      <c r="C2" s="235"/>
      <c r="D2" s="235"/>
      <c r="E2" s="235"/>
    </row>
    <row r="4" spans="1:9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9" s="53" customFormat="1" ht="18" customHeight="1" x14ac:dyDescent="0.35">
      <c r="A5" s="38">
        <v>2011</v>
      </c>
      <c r="B5" s="39">
        <v>3293751.37</v>
      </c>
      <c r="C5" s="74" t="s">
        <v>80</v>
      </c>
      <c r="D5" s="51">
        <v>0</v>
      </c>
      <c r="E5" s="42">
        <v>0</v>
      </c>
    </row>
    <row r="6" spans="1:9" s="53" customFormat="1" ht="18" customHeight="1" x14ac:dyDescent="0.35">
      <c r="A6" s="43">
        <v>2012</v>
      </c>
      <c r="B6" s="44">
        <v>4047144.57</v>
      </c>
      <c r="C6" s="45">
        <v>0.22873408322863176</v>
      </c>
      <c r="D6" s="46">
        <v>0</v>
      </c>
      <c r="E6" s="47">
        <v>0</v>
      </c>
    </row>
    <row r="7" spans="1:9" s="53" customFormat="1" ht="18" customHeight="1" x14ac:dyDescent="0.35">
      <c r="A7" s="43">
        <v>2013</v>
      </c>
      <c r="B7" s="44">
        <v>5650866.3900000043</v>
      </c>
      <c r="C7" s="46">
        <v>0.39626007726232637</v>
      </c>
      <c r="D7" s="46">
        <v>0</v>
      </c>
      <c r="E7" s="47">
        <v>0</v>
      </c>
    </row>
    <row r="8" spans="1:9" s="53" customFormat="1" ht="18" customHeight="1" x14ac:dyDescent="0.35">
      <c r="A8" s="43">
        <v>2014</v>
      </c>
      <c r="B8" s="44">
        <v>5460691.6899999995</v>
      </c>
      <c r="C8" s="45">
        <v>-3.365407830851308E-2</v>
      </c>
      <c r="D8" s="46">
        <v>0</v>
      </c>
      <c r="E8" s="47">
        <v>0</v>
      </c>
      <c r="H8" s="126"/>
      <c r="I8" s="128"/>
    </row>
    <row r="9" spans="1:9" s="53" customFormat="1" ht="18" customHeight="1" x14ac:dyDescent="0.35">
      <c r="A9" s="43">
        <v>2015</v>
      </c>
      <c r="B9" s="44">
        <v>7300582.5899999999</v>
      </c>
      <c r="C9" s="45">
        <v>0.33693367149244802</v>
      </c>
      <c r="D9" s="46">
        <v>0</v>
      </c>
      <c r="E9" s="47">
        <v>0</v>
      </c>
      <c r="H9" s="126"/>
      <c r="I9" s="128"/>
    </row>
    <row r="10" spans="1:9" s="53" customFormat="1" ht="18" customHeight="1" x14ac:dyDescent="0.35">
      <c r="A10" s="43">
        <v>2016</v>
      </c>
      <c r="B10" s="44">
        <v>7431560.2699999996</v>
      </c>
      <c r="C10" s="45">
        <v>1.7940716153174829E-2</v>
      </c>
      <c r="D10" s="46">
        <v>0</v>
      </c>
      <c r="E10" s="47">
        <v>0</v>
      </c>
      <c r="H10" s="126"/>
      <c r="I10" s="128"/>
    </row>
    <row r="11" spans="1:9" s="53" customFormat="1" ht="18" customHeight="1" x14ac:dyDescent="0.35">
      <c r="A11" s="43">
        <v>2017</v>
      </c>
      <c r="B11" s="44">
        <v>7943445.1999999993</v>
      </c>
      <c r="C11" s="45">
        <v>6.887987332436718E-2</v>
      </c>
      <c r="D11" s="46">
        <v>0</v>
      </c>
      <c r="E11" s="47">
        <v>0</v>
      </c>
      <c r="H11" s="126"/>
      <c r="I11" s="128"/>
    </row>
    <row r="12" spans="1:9" s="53" customFormat="1" ht="18" customHeight="1" x14ac:dyDescent="0.35">
      <c r="A12" s="43">
        <v>2018</v>
      </c>
      <c r="B12" s="44">
        <v>7997142.709999999</v>
      </c>
      <c r="C12" s="45">
        <v>6.7599773962059295E-3</v>
      </c>
      <c r="D12" s="46">
        <v>0</v>
      </c>
      <c r="E12" s="47">
        <v>0</v>
      </c>
      <c r="H12" s="126"/>
      <c r="I12" s="128"/>
    </row>
    <row r="13" spans="1:9" s="53" customFormat="1" ht="18" customHeight="1" x14ac:dyDescent="0.35">
      <c r="A13" s="43">
        <v>2019</v>
      </c>
      <c r="B13" s="44">
        <v>7768147.6199999992</v>
      </c>
      <c r="C13" s="45">
        <v>-2.8634613424323829E-2</v>
      </c>
      <c r="D13" s="46">
        <v>0</v>
      </c>
      <c r="E13" s="47">
        <v>0</v>
      </c>
      <c r="H13" s="126"/>
      <c r="I13" s="128"/>
    </row>
    <row r="14" spans="1:9" s="53" customFormat="1" ht="18" customHeight="1" thickBot="1" x14ac:dyDescent="0.4">
      <c r="A14" s="48">
        <v>2020</v>
      </c>
      <c r="B14" s="49">
        <v>8959798.1999999993</v>
      </c>
      <c r="C14" s="50">
        <v>0.15340215432208804</v>
      </c>
      <c r="D14" s="55">
        <v>0.27127681716785101</v>
      </c>
      <c r="E14" s="77">
        <v>1911924.6928274017</v>
      </c>
      <c r="H14" s="126"/>
      <c r="I14" s="128"/>
    </row>
    <row r="15" spans="1:9" s="53" customFormat="1" ht="18" customHeight="1" thickTop="1" x14ac:dyDescent="0.35">
      <c r="A15" s="43">
        <v>2021</v>
      </c>
      <c r="B15" s="44">
        <v>9199111.4502090998</v>
      </c>
      <c r="C15" s="45">
        <v>2.6709669667459801E-2</v>
      </c>
      <c r="D15" s="46">
        <v>0.21547078613576698</v>
      </c>
      <c r="E15" s="47">
        <v>1630758.878400296</v>
      </c>
      <c r="H15" s="126"/>
      <c r="I15" s="128"/>
    </row>
    <row r="16" spans="1:9" s="53" customFormat="1" ht="18" customHeight="1" x14ac:dyDescent="0.35">
      <c r="A16" s="43">
        <v>2022</v>
      </c>
      <c r="B16" s="44">
        <v>9027430.7665185388</v>
      </c>
      <c r="C16" s="45">
        <v>-1.8662746355427418E-2</v>
      </c>
      <c r="D16" s="46">
        <v>0.13006437695211659</v>
      </c>
      <c r="E16" s="47">
        <v>1039009.0883958135</v>
      </c>
      <c r="H16" s="126"/>
      <c r="I16" s="128"/>
    </row>
    <row r="17" spans="1:9" s="53" customFormat="1" ht="18" customHeight="1" x14ac:dyDescent="0.35">
      <c r="A17" s="43">
        <v>2023</v>
      </c>
      <c r="B17" s="44">
        <v>9229035.4464264587</v>
      </c>
      <c r="C17" s="45">
        <v>2.2332453731535917E-2</v>
      </c>
      <c r="D17" s="46">
        <v>0.12319781134942698</v>
      </c>
      <c r="E17" s="47">
        <v>1012285.5977612846</v>
      </c>
      <c r="H17" s="126"/>
      <c r="I17" s="128"/>
    </row>
    <row r="18" spans="1:9" s="53" customFormat="1" ht="18" customHeight="1" x14ac:dyDescent="0.35">
      <c r="A18" s="43">
        <v>2024</v>
      </c>
      <c r="B18" s="44">
        <v>8862829.6623519473</v>
      </c>
      <c r="C18" s="45">
        <v>-3.9679746188027498E-2</v>
      </c>
      <c r="D18" s="46">
        <v>0.10524360161915958</v>
      </c>
      <c r="E18" s="47">
        <v>843937.13099679537</v>
      </c>
      <c r="H18" s="127"/>
      <c r="I18" s="128"/>
    </row>
    <row r="19" spans="1:9" s="53" customFormat="1" ht="18" customHeight="1" x14ac:dyDescent="0.35">
      <c r="A19" s="43">
        <v>2025</v>
      </c>
      <c r="B19" s="44">
        <v>8637288.905996602</v>
      </c>
      <c r="C19" s="45">
        <v>-2.5447939873357917E-2</v>
      </c>
      <c r="D19" s="46">
        <v>8.6643896277734722E-2</v>
      </c>
      <c r="E19" s="47">
        <v>688696.97483739723</v>
      </c>
      <c r="H19" s="127"/>
      <c r="I19" s="128"/>
    </row>
    <row r="20" spans="1:9" s="53" customFormat="1" ht="18" customHeight="1" x14ac:dyDescent="0.35">
      <c r="A20" s="43">
        <v>2026</v>
      </c>
      <c r="B20" s="44">
        <v>8278064.3288626727</v>
      </c>
      <c r="C20" s="45">
        <v>-4.1589968917738807E-2</v>
      </c>
      <c r="D20" s="46">
        <v>0.12741079989480708</v>
      </c>
      <c r="E20" s="47">
        <v>935519.50878905226</v>
      </c>
      <c r="H20" s="127"/>
      <c r="I20" s="128"/>
    </row>
    <row r="21" spans="1:9" s="53" customFormat="1" ht="18" customHeight="1" x14ac:dyDescent="0.35">
      <c r="A21" s="43">
        <v>2027</v>
      </c>
      <c r="B21" s="44">
        <v>8244243.3998425677</v>
      </c>
      <c r="C21" s="45">
        <v>-4.0856083833733514E-3</v>
      </c>
      <c r="D21" s="46">
        <v>0.12646349924893641</v>
      </c>
      <c r="E21" s="47">
        <v>925547.84926381148</v>
      </c>
      <c r="H21" s="127"/>
      <c r="I21" s="128"/>
    </row>
    <row r="22" spans="1:9" s="53" customFormat="1" ht="18" customHeight="1" x14ac:dyDescent="0.35">
      <c r="A22" s="43">
        <v>2028</v>
      </c>
      <c r="B22" s="44">
        <v>7596742.7392527079</v>
      </c>
      <c r="C22" s="45">
        <v>-7.8539731202286522E-2</v>
      </c>
      <c r="D22" s="46">
        <v>9.9620042556915367E-2</v>
      </c>
      <c r="E22" s="47">
        <v>688226.66529299971</v>
      </c>
      <c r="H22" s="127"/>
      <c r="I22" s="128"/>
    </row>
    <row r="23" spans="1:9" s="53" customFormat="1" ht="18" customHeight="1" x14ac:dyDescent="0.35">
      <c r="A23" s="43">
        <v>2029</v>
      </c>
      <c r="B23" s="44">
        <v>7780842.3797154129</v>
      </c>
      <c r="C23" s="45">
        <v>2.4234023288883355E-2</v>
      </c>
      <c r="D23" s="46">
        <v>9.5463515339180072E-2</v>
      </c>
      <c r="E23" s="47">
        <v>678056.87315631006</v>
      </c>
      <c r="H23" s="127"/>
      <c r="I23" s="128"/>
    </row>
    <row r="24" spans="1:9" s="53" customFormat="1" ht="18" customHeight="1" x14ac:dyDescent="0.35">
      <c r="A24" s="43">
        <v>2030</v>
      </c>
      <c r="B24" s="44">
        <v>7967884.2032568073</v>
      </c>
      <c r="C24" s="45">
        <v>2.4038762696056093E-2</v>
      </c>
      <c r="D24" s="75" t="s">
        <v>257</v>
      </c>
      <c r="E24" s="76" t="s">
        <v>257</v>
      </c>
      <c r="H24" s="127"/>
      <c r="I24" s="128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85</v>
      </c>
      <c r="B26" s="3"/>
      <c r="C26" s="3"/>
    </row>
    <row r="27" spans="1:9" ht="21.75" customHeight="1" x14ac:dyDescent="0.35">
      <c r="A27" s="30" t="s">
        <v>180</v>
      </c>
      <c r="B27" s="3"/>
      <c r="C27" s="3"/>
    </row>
    <row r="28" spans="1:9" ht="21.75" customHeight="1" x14ac:dyDescent="0.35">
      <c r="A28" s="119" t="s">
        <v>211</v>
      </c>
      <c r="B28" s="3"/>
      <c r="C28" s="3"/>
    </row>
    <row r="29" spans="1:9" ht="21.75" customHeight="1" x14ac:dyDescent="0.35">
      <c r="A29" s="117"/>
      <c r="B29" s="3"/>
      <c r="C29" s="3"/>
    </row>
    <row r="30" spans="1:9" ht="21.75" customHeight="1" x14ac:dyDescent="0.35">
      <c r="A30" s="233" t="str">
        <f>Headings!F16</f>
        <v>Page 16</v>
      </c>
      <c r="B30" s="236"/>
      <c r="C30" s="236"/>
      <c r="D30" s="236"/>
      <c r="E30" s="235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Headings!E17</f>
        <v>March 2021 Investment Pool Nominal Rate of Return Forecast</v>
      </c>
      <c r="B1" s="239"/>
      <c r="C1" s="239"/>
      <c r="D1" s="239"/>
    </row>
    <row r="2" spans="1:4" ht="21.75" customHeight="1" x14ac:dyDescent="0.35">
      <c r="A2" s="234" t="s">
        <v>86</v>
      </c>
      <c r="B2" s="235"/>
      <c r="C2" s="235"/>
      <c r="D2" s="235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6.1999999999999998E-3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5.5999999999999904E-3</v>
      </c>
      <c r="C6" s="45">
        <v>-6.0000000000000938E-4</v>
      </c>
      <c r="D6" s="46">
        <v>0</v>
      </c>
    </row>
    <row r="7" spans="1:4" s="53" customFormat="1" ht="18" customHeight="1" x14ac:dyDescent="0.35">
      <c r="A7" s="43">
        <v>2013</v>
      </c>
      <c r="B7" s="56">
        <v>5.1000000000000004E-3</v>
      </c>
      <c r="C7" s="45">
        <v>-4.9999999999999004E-4</v>
      </c>
      <c r="D7" s="46">
        <v>0</v>
      </c>
    </row>
    <row r="8" spans="1:4" s="53" customFormat="1" ht="18" customHeight="1" x14ac:dyDescent="0.35">
      <c r="A8" s="43">
        <v>2014</v>
      </c>
      <c r="B8" s="56">
        <v>5.0556999999999894E-3</v>
      </c>
      <c r="C8" s="45">
        <v>-4.4300000000010997E-5</v>
      </c>
      <c r="D8" s="46">
        <v>0</v>
      </c>
    </row>
    <row r="9" spans="1:4" s="53" customFormat="1" ht="18" customHeight="1" x14ac:dyDescent="0.35">
      <c r="A9" s="43">
        <v>2015</v>
      </c>
      <c r="B9" s="56">
        <v>5.9749E-3</v>
      </c>
      <c r="C9" s="45">
        <v>9.1920000000001063E-4</v>
      </c>
      <c r="D9" s="46">
        <v>0</v>
      </c>
    </row>
    <row r="10" spans="1:4" s="53" customFormat="1" ht="18" customHeight="1" x14ac:dyDescent="0.35">
      <c r="A10" s="43">
        <v>2016</v>
      </c>
      <c r="B10" s="56">
        <v>8.2862999999999999E-3</v>
      </c>
      <c r="C10" s="45">
        <v>2.3113999999999999E-3</v>
      </c>
      <c r="D10" s="46">
        <v>0</v>
      </c>
    </row>
    <row r="11" spans="1:4" s="53" customFormat="1" ht="18" customHeight="1" x14ac:dyDescent="0.35">
      <c r="A11" s="43">
        <v>2017</v>
      </c>
      <c r="B11" s="56">
        <v>1.1222000000000001E-2</v>
      </c>
      <c r="C11" s="45">
        <v>2.9357000000000012E-3</v>
      </c>
      <c r="D11" s="46">
        <v>0</v>
      </c>
    </row>
    <row r="12" spans="1:4" s="53" customFormat="1" ht="18" customHeight="1" x14ac:dyDescent="0.35">
      <c r="A12" s="43">
        <v>2018</v>
      </c>
      <c r="B12" s="56">
        <v>1.7256000000000001E-2</v>
      </c>
      <c r="C12" s="45">
        <v>6.0339999999999994E-3</v>
      </c>
      <c r="D12" s="46">
        <v>0</v>
      </c>
    </row>
    <row r="13" spans="1:4" s="53" customFormat="1" ht="18" customHeight="1" x14ac:dyDescent="0.35">
      <c r="A13" s="43">
        <v>2019</v>
      </c>
      <c r="B13" s="56">
        <v>2.23456E-2</v>
      </c>
      <c r="C13" s="45">
        <v>5.0895999999999997E-3</v>
      </c>
      <c r="D13" s="46">
        <v>-1.1040000000000008E-4</v>
      </c>
    </row>
    <row r="14" spans="1:4" s="53" customFormat="1" ht="18" customHeight="1" thickBot="1" x14ac:dyDescent="0.4">
      <c r="A14" s="48">
        <v>2020</v>
      </c>
      <c r="B14" s="57">
        <v>1.3897E-2</v>
      </c>
      <c r="C14" s="50">
        <v>-8.4486000000000006E-3</v>
      </c>
      <c r="D14" s="55">
        <v>-1.0299999999999893E-4</v>
      </c>
    </row>
    <row r="15" spans="1:4" s="53" customFormat="1" ht="18" customHeight="1" thickTop="1" x14ac:dyDescent="0.35">
      <c r="A15" s="43">
        <v>2021</v>
      </c>
      <c r="B15" s="56">
        <v>6.0000000000000001E-3</v>
      </c>
      <c r="C15" s="45">
        <v>-7.8969999999999995E-3</v>
      </c>
      <c r="D15" s="46">
        <v>-1.4999999999999996E-3</v>
      </c>
    </row>
    <row r="16" spans="1:4" s="53" customFormat="1" ht="18" customHeight="1" x14ac:dyDescent="0.35">
      <c r="A16" s="43">
        <v>2022</v>
      </c>
      <c r="B16" s="56">
        <v>4.5000000000000005E-3</v>
      </c>
      <c r="C16" s="45">
        <v>-1.4999999999999996E-3</v>
      </c>
      <c r="D16" s="46">
        <v>-1E-3</v>
      </c>
    </row>
    <row r="17" spans="1:4" s="53" customFormat="1" ht="18" customHeight="1" x14ac:dyDescent="0.35">
      <c r="A17" s="43">
        <v>2023</v>
      </c>
      <c r="B17" s="56">
        <v>4.5000000000000005E-3</v>
      </c>
      <c r="C17" s="45">
        <v>0</v>
      </c>
      <c r="D17" s="46">
        <v>-9.7391705772849942E-4</v>
      </c>
    </row>
    <row r="18" spans="1:4" s="53" customFormat="1" ht="18" customHeight="1" x14ac:dyDescent="0.35">
      <c r="A18" s="43">
        <v>2024</v>
      </c>
      <c r="B18" s="56">
        <v>5.7237298330626895E-3</v>
      </c>
      <c r="C18" s="45">
        <v>1.2237298330626889E-3</v>
      </c>
      <c r="D18" s="46">
        <v>-7.4932749621990993E-5</v>
      </c>
    </row>
    <row r="19" spans="1:4" ht="18" customHeight="1" x14ac:dyDescent="0.35">
      <c r="A19" s="43">
        <v>2025</v>
      </c>
      <c r="B19" s="56">
        <v>7.3375518492190296E-3</v>
      </c>
      <c r="C19" s="45">
        <v>1.6138220161563402E-3</v>
      </c>
      <c r="D19" s="46">
        <v>8.1377225341963937E-4</v>
      </c>
    </row>
    <row r="20" spans="1:4" s="135" customFormat="1" ht="18" customHeight="1" x14ac:dyDescent="0.35">
      <c r="A20" s="43">
        <v>2026</v>
      </c>
      <c r="B20" s="56">
        <v>8.8454565934491906E-3</v>
      </c>
      <c r="C20" s="45">
        <v>1.507904744230161E-3</v>
      </c>
      <c r="D20" s="46">
        <v>1.4348207653488206E-3</v>
      </c>
    </row>
    <row r="21" spans="1:4" s="155" customFormat="1" ht="18" customHeight="1" x14ac:dyDescent="0.35">
      <c r="A21" s="43">
        <v>2027</v>
      </c>
      <c r="B21" s="56">
        <v>1.05909018453631E-2</v>
      </c>
      <c r="C21" s="45">
        <v>1.7454452519139099E-3</v>
      </c>
      <c r="D21" s="46">
        <v>2.0232837069437612E-3</v>
      </c>
    </row>
    <row r="22" spans="1:4" s="157" customFormat="1" ht="18" customHeight="1" x14ac:dyDescent="0.35">
      <c r="A22" s="43">
        <v>2028</v>
      </c>
      <c r="B22" s="56">
        <v>1.2724311665453701E-2</v>
      </c>
      <c r="C22" s="45">
        <v>2.1334098200906006E-3</v>
      </c>
      <c r="D22" s="46">
        <v>2.677887835881701E-3</v>
      </c>
    </row>
    <row r="23" spans="1:4" s="168" customFormat="1" ht="18" customHeight="1" x14ac:dyDescent="0.35">
      <c r="A23" s="43">
        <v>2029</v>
      </c>
      <c r="B23" s="56">
        <v>1.4873133465745501E-2</v>
      </c>
      <c r="C23" s="45">
        <v>2.1488218002918003E-3</v>
      </c>
      <c r="D23" s="46">
        <v>3.2220047150598018E-3</v>
      </c>
    </row>
    <row r="24" spans="1:4" s="171" customFormat="1" ht="18" customHeight="1" x14ac:dyDescent="0.35">
      <c r="A24" s="43">
        <v>2030</v>
      </c>
      <c r="B24" s="56">
        <v>1.6967475080054899E-2</v>
      </c>
      <c r="C24" s="45">
        <v>2.0943416143093981E-3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17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Headings!F17</f>
        <v>Page 17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Headings!E18</f>
        <v>March 2021 Investment Pool Real Rate of Return Forecast</v>
      </c>
      <c r="B1" s="239"/>
      <c r="C1" s="239"/>
      <c r="D1" s="239"/>
    </row>
    <row r="2" spans="1:4" ht="21.75" customHeight="1" x14ac:dyDescent="0.35">
      <c r="A2" s="234" t="s">
        <v>86</v>
      </c>
      <c r="B2" s="235"/>
      <c r="C2" s="235"/>
      <c r="D2" s="235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-2.0048131806757796E-2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-1.9251061119654134E-2</v>
      </c>
      <c r="C6" s="45">
        <v>7.9707068710366258E-4</v>
      </c>
      <c r="D6" s="46">
        <v>0</v>
      </c>
    </row>
    <row r="7" spans="1:4" s="53" customFormat="1" ht="18" customHeight="1" x14ac:dyDescent="0.35">
      <c r="A7" s="43">
        <v>2013</v>
      </c>
      <c r="B7" s="56">
        <v>-6.9663760592472146E-3</v>
      </c>
      <c r="C7" s="45">
        <v>1.2284685060406919E-2</v>
      </c>
      <c r="D7" s="46">
        <v>0</v>
      </c>
    </row>
    <row r="8" spans="1:4" s="53" customFormat="1" ht="18" customHeight="1" x14ac:dyDescent="0.35">
      <c r="A8" s="43">
        <v>2014</v>
      </c>
      <c r="B8" s="56">
        <v>-1.3144281885471898E-2</v>
      </c>
      <c r="C8" s="45">
        <v>-6.1779058262246833E-3</v>
      </c>
      <c r="D8" s="46">
        <v>0</v>
      </c>
    </row>
    <row r="9" spans="1:4" s="53" customFormat="1" ht="18" customHeight="1" x14ac:dyDescent="0.35">
      <c r="A9" s="43">
        <v>2015</v>
      </c>
      <c r="B9" s="56">
        <v>-7.5234077565325963E-3</v>
      </c>
      <c r="C9" s="45">
        <v>5.6208741289393016E-3</v>
      </c>
      <c r="D9" s="46">
        <v>0</v>
      </c>
    </row>
    <row r="10" spans="1:4" s="53" customFormat="1" ht="18" customHeight="1" x14ac:dyDescent="0.35">
      <c r="A10" s="43">
        <v>2016</v>
      </c>
      <c r="B10" s="56">
        <v>-1.3557806575488662E-2</v>
      </c>
      <c r="C10" s="45">
        <v>-6.034398818956066E-3</v>
      </c>
      <c r="D10" s="46">
        <v>0</v>
      </c>
    </row>
    <row r="11" spans="1:4" s="53" customFormat="1" ht="18" customHeight="1" x14ac:dyDescent="0.35">
      <c r="A11" s="43">
        <v>2017</v>
      </c>
      <c r="B11" s="56">
        <v>-1.8737224587692447E-2</v>
      </c>
      <c r="C11" s="45">
        <v>-5.1794180122037847E-3</v>
      </c>
      <c r="D11" s="46">
        <v>0</v>
      </c>
    </row>
    <row r="12" spans="1:4" s="53" customFormat="1" ht="18" customHeight="1" x14ac:dyDescent="0.35">
      <c r="A12" s="43">
        <v>2018</v>
      </c>
      <c r="B12" s="56">
        <v>-1.4343632504454362E-2</v>
      </c>
      <c r="C12" s="45">
        <v>4.3935920832380848E-3</v>
      </c>
      <c r="D12" s="46">
        <v>0</v>
      </c>
    </row>
    <row r="13" spans="1:4" s="53" customFormat="1" ht="18" customHeight="1" x14ac:dyDescent="0.35">
      <c r="A13" s="43">
        <v>2019</v>
      </c>
      <c r="B13" s="56">
        <v>-3.0122368251410681E-3</v>
      </c>
      <c r="C13" s="45">
        <v>1.1331395679313294E-2</v>
      </c>
      <c r="D13" s="46">
        <v>-1.0766168412579269E-4</v>
      </c>
    </row>
    <row r="14" spans="1:4" s="53" customFormat="1" ht="18" customHeight="1" thickBot="1" x14ac:dyDescent="0.4">
      <c r="A14" s="48">
        <v>2020</v>
      </c>
      <c r="B14" s="57">
        <v>-2.9921375909555126E-3</v>
      </c>
      <c r="C14" s="50">
        <v>2.0099234185555481E-5</v>
      </c>
      <c r="D14" s="55">
        <v>-2.221089387570041E-3</v>
      </c>
    </row>
    <row r="15" spans="1:4" s="53" customFormat="1" ht="18" customHeight="1" thickTop="1" x14ac:dyDescent="0.35">
      <c r="A15" s="43">
        <v>2021</v>
      </c>
      <c r="B15" s="56">
        <v>-1.4678864843382877E-2</v>
      </c>
      <c r="C15" s="45">
        <v>-1.1686727252427365E-2</v>
      </c>
      <c r="D15" s="46">
        <v>-1.4591223170815626E-3</v>
      </c>
    </row>
    <row r="16" spans="1:4" s="53" customFormat="1" ht="18" customHeight="1" x14ac:dyDescent="0.35">
      <c r="A16" s="43">
        <v>2022</v>
      </c>
      <c r="B16" s="56">
        <v>-2.024455242690737E-2</v>
      </c>
      <c r="C16" s="45">
        <v>-5.5656875835244923E-3</v>
      </c>
      <c r="D16" s="46">
        <v>-1.3997299197225921E-3</v>
      </c>
    </row>
    <row r="17" spans="1:4" s="53" customFormat="1" ht="18" customHeight="1" x14ac:dyDescent="0.35">
      <c r="A17" s="43">
        <v>2023</v>
      </c>
      <c r="B17" s="56">
        <v>-1.7679911094015233E-2</v>
      </c>
      <c r="C17" s="45">
        <v>2.5646413328921369E-3</v>
      </c>
      <c r="D17" s="46">
        <v>3.8366947499546278E-4</v>
      </c>
    </row>
    <row r="18" spans="1:4" s="53" customFormat="1" ht="18" customHeight="1" x14ac:dyDescent="0.35">
      <c r="A18" s="43">
        <v>2024</v>
      </c>
      <c r="B18" s="56">
        <v>-1.7502678000502758E-2</v>
      </c>
      <c r="C18" s="45">
        <v>1.772330935124744E-4</v>
      </c>
      <c r="D18" s="46">
        <v>1.6188718738671115E-3</v>
      </c>
    </row>
    <row r="19" spans="1:4" ht="18" customHeight="1" x14ac:dyDescent="0.35">
      <c r="A19" s="43">
        <v>2025</v>
      </c>
      <c r="B19" s="56">
        <v>-1.6439028217578588E-2</v>
      </c>
      <c r="C19" s="45">
        <v>1.0636497829241698E-3</v>
      </c>
      <c r="D19" s="46">
        <v>2.4588226796666834E-3</v>
      </c>
    </row>
    <row r="20" spans="1:4" s="135" customFormat="1" ht="18" customHeight="1" x14ac:dyDescent="0.35">
      <c r="A20" s="43">
        <v>2026</v>
      </c>
      <c r="B20" s="56">
        <v>-1.4311606575980851E-2</v>
      </c>
      <c r="C20" s="45">
        <v>2.1274216415977376E-3</v>
      </c>
      <c r="D20" s="46">
        <v>2.5866660328442981E-3</v>
      </c>
    </row>
    <row r="21" spans="1:4" s="155" customFormat="1" ht="18" customHeight="1" x14ac:dyDescent="0.35">
      <c r="A21" s="43">
        <v>2027</v>
      </c>
      <c r="B21" s="56">
        <v>-1.2771048291003062E-2</v>
      </c>
      <c r="C21" s="45">
        <v>1.5405582849777888E-3</v>
      </c>
      <c r="D21" s="46">
        <v>4.4298445028172484E-3</v>
      </c>
    </row>
    <row r="22" spans="1:4" s="157" customFormat="1" ht="18" customHeight="1" x14ac:dyDescent="0.35">
      <c r="A22" s="43">
        <v>2028</v>
      </c>
      <c r="B22" s="56">
        <v>-1.0768393412137311E-2</v>
      </c>
      <c r="C22" s="45">
        <v>2.0026548788657506E-3</v>
      </c>
      <c r="D22" s="46">
        <v>5.185851551371079E-3</v>
      </c>
    </row>
    <row r="23" spans="1:4" s="168" customFormat="1" ht="18" customHeight="1" x14ac:dyDescent="0.35">
      <c r="A23" s="43">
        <v>2029</v>
      </c>
      <c r="B23" s="56">
        <v>-8.8269213299739802E-3</v>
      </c>
      <c r="C23" s="45">
        <v>1.9414720821633313E-3</v>
      </c>
      <c r="D23" s="46">
        <v>5.5894258965663024E-3</v>
      </c>
    </row>
    <row r="24" spans="1:4" s="171" customFormat="1" ht="18" customHeight="1" x14ac:dyDescent="0.35">
      <c r="A24" s="43">
        <v>2030</v>
      </c>
      <c r="B24" s="56">
        <v>-7.0635261282833151E-3</v>
      </c>
      <c r="C24" s="45">
        <v>1.7633952016906651E-3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34</v>
      </c>
      <c r="B26" s="3"/>
      <c r="C26" s="3"/>
    </row>
    <row r="27" spans="1:4" ht="21.75" customHeight="1" x14ac:dyDescent="0.35">
      <c r="A27" s="30" t="s">
        <v>181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Headings!F18</f>
        <v>Page 18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Headings!E19</f>
        <v>March 2021 National CPI-U Forecast</v>
      </c>
      <c r="B1" s="239"/>
      <c r="C1" s="239"/>
      <c r="D1" s="239"/>
    </row>
    <row r="2" spans="1:4" ht="21.75" customHeight="1" x14ac:dyDescent="0.35">
      <c r="A2" s="234" t="s">
        <v>86</v>
      </c>
      <c r="B2" s="235"/>
      <c r="C2" s="235"/>
      <c r="D2" s="235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3.1565285981582696E-2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2.0694499397614301E-2</v>
      </c>
      <c r="C6" s="45">
        <v>-1.0870786583968395E-2</v>
      </c>
      <c r="D6" s="46">
        <v>0</v>
      </c>
    </row>
    <row r="7" spans="1:4" s="53" customFormat="1" ht="18" customHeight="1" x14ac:dyDescent="0.35">
      <c r="A7" s="43">
        <v>2013</v>
      </c>
      <c r="B7" s="56">
        <v>1.46475953204352E-2</v>
      </c>
      <c r="C7" s="45">
        <v>-6.0469040771791004E-3</v>
      </c>
      <c r="D7" s="46">
        <v>0</v>
      </c>
    </row>
    <row r="8" spans="1:4" s="53" customFormat="1" ht="18" customHeight="1" x14ac:dyDescent="0.35">
      <c r="A8" s="43">
        <v>2014</v>
      </c>
      <c r="B8" s="56">
        <v>1.62218778572869E-2</v>
      </c>
      <c r="C8" s="45">
        <v>1.5742825368517E-3</v>
      </c>
      <c r="D8" s="46">
        <v>0</v>
      </c>
    </row>
    <row r="9" spans="1:4" s="53" customFormat="1" ht="18" customHeight="1" x14ac:dyDescent="0.35">
      <c r="A9" s="43">
        <v>2015</v>
      </c>
      <c r="B9" s="56">
        <v>1.1869762097864701E-3</v>
      </c>
      <c r="C9" s="45">
        <v>-1.503490164750043E-2</v>
      </c>
      <c r="D9" s="46">
        <v>0</v>
      </c>
    </row>
    <row r="10" spans="1:4" s="53" customFormat="1" ht="18" customHeight="1" x14ac:dyDescent="0.35">
      <c r="A10" s="43">
        <v>2016</v>
      </c>
      <c r="B10" s="56">
        <v>1.26151288726126E-2</v>
      </c>
      <c r="C10" s="45">
        <v>1.142815266282613E-2</v>
      </c>
      <c r="D10" s="46">
        <v>0</v>
      </c>
    </row>
    <row r="11" spans="1:4" s="53" customFormat="1" ht="18" customHeight="1" x14ac:dyDescent="0.35">
      <c r="A11" s="43">
        <v>2017</v>
      </c>
      <c r="B11" s="56">
        <v>2.1303545313261698E-2</v>
      </c>
      <c r="C11" s="45">
        <v>8.688416440649098E-3</v>
      </c>
      <c r="D11" s="46">
        <v>0</v>
      </c>
    </row>
    <row r="12" spans="1:4" s="53" customFormat="1" ht="18" customHeight="1" x14ac:dyDescent="0.35">
      <c r="A12" s="43">
        <v>2018</v>
      </c>
      <c r="B12" s="56">
        <v>2.4425832969281899E-2</v>
      </c>
      <c r="C12" s="45">
        <v>3.1222876560202013E-3</v>
      </c>
      <c r="D12" s="46">
        <v>0</v>
      </c>
    </row>
    <row r="13" spans="1:4" s="53" customFormat="1" ht="18" customHeight="1" x14ac:dyDescent="0.35">
      <c r="A13" s="43">
        <v>2019</v>
      </c>
      <c r="B13" s="56">
        <v>1.8122100752601299E-2</v>
      </c>
      <c r="C13" s="45">
        <v>-6.3037322166805999E-3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1.23358439630636E-2</v>
      </c>
      <c r="C14" s="50">
        <v>-5.7862567895376991E-3</v>
      </c>
      <c r="D14" s="55">
        <v>1.6171961553696004E-3</v>
      </c>
    </row>
    <row r="15" spans="1:4" s="53" customFormat="1" ht="18" customHeight="1" thickTop="1" x14ac:dyDescent="0.35">
      <c r="A15" s="43">
        <v>2021</v>
      </c>
      <c r="B15" s="56">
        <v>2.2808929957049598E-2</v>
      </c>
      <c r="C15" s="45">
        <v>1.0473085993985998E-2</v>
      </c>
      <c r="D15" s="46">
        <v>4.1298224467447991E-3</v>
      </c>
    </row>
    <row r="16" spans="1:4" s="53" customFormat="1" ht="18" customHeight="1" x14ac:dyDescent="0.35">
      <c r="A16" s="43">
        <v>2022</v>
      </c>
      <c r="B16" s="56">
        <v>2.4249005810570799E-2</v>
      </c>
      <c r="C16" s="45">
        <v>1.4400758535212006E-3</v>
      </c>
      <c r="D16" s="46">
        <v>-4.4853679017880024E-4</v>
      </c>
    </row>
    <row r="17" spans="1:4" s="53" customFormat="1" ht="18" customHeight="1" x14ac:dyDescent="0.35">
      <c r="A17" s="43">
        <v>2023</v>
      </c>
      <c r="B17" s="56">
        <v>2.36594399974327E-2</v>
      </c>
      <c r="C17" s="45">
        <v>-5.8956581313809875E-4</v>
      </c>
      <c r="D17" s="46">
        <v>-1.6141597486182026E-3</v>
      </c>
    </row>
    <row r="18" spans="1:4" s="53" customFormat="1" ht="18" customHeight="1" x14ac:dyDescent="0.35">
      <c r="A18" s="43">
        <v>2024</v>
      </c>
      <c r="B18" s="56">
        <v>2.4548476346494898E-2</v>
      </c>
      <c r="C18" s="45">
        <v>8.8903634906219858E-4</v>
      </c>
      <c r="D18" s="46">
        <v>-5.6737500849679892E-4</v>
      </c>
    </row>
    <row r="19" spans="1:4" ht="18" customHeight="1" x14ac:dyDescent="0.35">
      <c r="A19" s="43">
        <v>2025</v>
      </c>
      <c r="B19" s="56">
        <v>2.4076436098771099E-2</v>
      </c>
      <c r="C19" s="45">
        <v>-4.7204024772379977E-4</v>
      </c>
      <c r="D19" s="46">
        <v>2.2355515432610079E-4</v>
      </c>
    </row>
    <row r="20" spans="1:4" s="135" customFormat="1" ht="18" customHeight="1" x14ac:dyDescent="0.35">
      <c r="A20" s="43">
        <v>2026</v>
      </c>
      <c r="B20" s="56">
        <v>2.4224089528260002E-2</v>
      </c>
      <c r="C20" s="45">
        <v>1.4765342948890384E-4</v>
      </c>
      <c r="D20" s="46">
        <v>-8.3526851161929913E-4</v>
      </c>
    </row>
    <row r="21" spans="1:4" s="155" customFormat="1" ht="18" customHeight="1" x14ac:dyDescent="0.35">
      <c r="A21" s="43">
        <v>2027</v>
      </c>
      <c r="B21" s="56">
        <v>2.48294259091511E-2</v>
      </c>
      <c r="C21" s="45">
        <v>6.053363808910979E-4</v>
      </c>
      <c r="D21" s="46">
        <v>-6.651532240621004E-4</v>
      </c>
    </row>
    <row r="22" spans="1:4" s="157" customFormat="1" ht="18" customHeight="1" x14ac:dyDescent="0.35">
      <c r="A22" s="43">
        <v>2028</v>
      </c>
      <c r="B22" s="56">
        <v>2.4548312004944603E-2</v>
      </c>
      <c r="C22" s="45">
        <v>-2.8111390420649737E-4</v>
      </c>
      <c r="D22" s="46">
        <v>-5.7054067625129587E-4</v>
      </c>
    </row>
    <row r="23" spans="1:4" s="168" customFormat="1" ht="18" customHeight="1" x14ac:dyDescent="0.35">
      <c r="A23" s="43">
        <v>2029</v>
      </c>
      <c r="B23" s="56">
        <v>2.4150169620699602E-2</v>
      </c>
      <c r="C23" s="45">
        <v>-3.9814238424500104E-4</v>
      </c>
      <c r="D23" s="46">
        <v>-2.6046295205089595E-4</v>
      </c>
    </row>
    <row r="24" spans="1:4" s="171" customFormat="1" ht="18" customHeight="1" x14ac:dyDescent="0.35">
      <c r="A24" s="43">
        <v>2030</v>
      </c>
      <c r="B24" s="56">
        <v>2.4444392503043998E-2</v>
      </c>
      <c r="C24" s="45">
        <v>2.942228823443957E-4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Headings!F19</f>
        <v>Page 19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Headings!E2</f>
        <v>March 2021 Countywide Assessed Value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ht="18" customHeight="1" x14ac:dyDescent="0.35">
      <c r="A5" s="38">
        <v>2011</v>
      </c>
      <c r="B5" s="39">
        <v>330414998630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2012</v>
      </c>
      <c r="B6" s="44">
        <v>319460937270</v>
      </c>
      <c r="C6" s="45">
        <v>-3.3152433773947387E-2</v>
      </c>
      <c r="D6" s="46">
        <v>0</v>
      </c>
      <c r="E6" s="47">
        <v>0</v>
      </c>
    </row>
    <row r="7" spans="1:5" ht="18" customHeight="1" x14ac:dyDescent="0.35">
      <c r="A7" s="43">
        <v>2013</v>
      </c>
      <c r="B7" s="44">
        <v>314746206667</v>
      </c>
      <c r="C7" s="46">
        <v>-1.4758394698551891E-2</v>
      </c>
      <c r="D7" s="46">
        <v>0</v>
      </c>
      <c r="E7" s="47">
        <v>0</v>
      </c>
    </row>
    <row r="8" spans="1:5" ht="18" customHeight="1" x14ac:dyDescent="0.35">
      <c r="A8" s="43">
        <v>2014</v>
      </c>
      <c r="B8" s="44">
        <v>340643616342</v>
      </c>
      <c r="C8" s="45">
        <v>8.228029163318662E-2</v>
      </c>
      <c r="D8" s="46">
        <v>0</v>
      </c>
      <c r="E8" s="47">
        <v>0</v>
      </c>
    </row>
    <row r="9" spans="1:5" ht="18" customHeight="1" x14ac:dyDescent="0.35">
      <c r="A9" s="43">
        <v>2015</v>
      </c>
      <c r="B9" s="44">
        <v>388118855592</v>
      </c>
      <c r="C9" s="45">
        <v>0.13936923216061592</v>
      </c>
      <c r="D9" s="46">
        <v>0</v>
      </c>
      <c r="E9" s="47">
        <v>0</v>
      </c>
    </row>
    <row r="10" spans="1:5" ht="18" customHeight="1" x14ac:dyDescent="0.35">
      <c r="A10" s="43">
        <v>2016</v>
      </c>
      <c r="B10" s="44">
        <v>426335605836</v>
      </c>
      <c r="C10" s="45">
        <v>9.8466615814652325E-2</v>
      </c>
      <c r="D10" s="46">
        <v>0</v>
      </c>
      <c r="E10" s="47">
        <v>0</v>
      </c>
    </row>
    <row r="11" spans="1:5" ht="18" customHeight="1" x14ac:dyDescent="0.35">
      <c r="A11" s="43">
        <v>2017</v>
      </c>
      <c r="B11" s="44">
        <v>471456288020</v>
      </c>
      <c r="C11" s="45">
        <v>0.1058337177715265</v>
      </c>
      <c r="D11" s="46">
        <v>0</v>
      </c>
      <c r="E11" s="47">
        <v>0</v>
      </c>
    </row>
    <row r="12" spans="1:5" ht="18" customHeight="1" x14ac:dyDescent="0.35">
      <c r="A12" s="43">
        <v>2018</v>
      </c>
      <c r="B12" s="44">
        <v>534662434752.99994</v>
      </c>
      <c r="C12" s="45">
        <v>0.13406576248765312</v>
      </c>
      <c r="D12" s="46">
        <v>0</v>
      </c>
      <c r="E12" s="47">
        <v>0</v>
      </c>
    </row>
    <row r="13" spans="1:5" ht="18" customHeight="1" x14ac:dyDescent="0.35">
      <c r="A13" s="43">
        <v>2019</v>
      </c>
      <c r="B13" s="44">
        <v>606623698131</v>
      </c>
      <c r="C13" s="45">
        <v>0.13459195690687387</v>
      </c>
      <c r="D13" s="46">
        <v>0</v>
      </c>
      <c r="E13" s="47">
        <v>0</v>
      </c>
    </row>
    <row r="14" spans="1:5" ht="18" customHeight="1" x14ac:dyDescent="0.35">
      <c r="A14" s="43">
        <v>2020</v>
      </c>
      <c r="B14" s="44">
        <v>642490492043.99902</v>
      </c>
      <c r="C14" s="45">
        <v>5.9125276548714023E-2</v>
      </c>
      <c r="D14" s="46">
        <v>0</v>
      </c>
      <c r="E14" s="47">
        <v>0</v>
      </c>
    </row>
    <row r="15" spans="1:5" ht="18" customHeight="1" thickBot="1" x14ac:dyDescent="0.4">
      <c r="A15" s="48">
        <v>2021</v>
      </c>
      <c r="B15" s="49">
        <v>659534881337</v>
      </c>
      <c r="C15" s="50">
        <v>2.6528624943190193E-2</v>
      </c>
      <c r="D15" s="55">
        <v>4.8902966621624522E-3</v>
      </c>
      <c r="E15" s="77">
        <v>3209625209.3339844</v>
      </c>
    </row>
    <row r="16" spans="1:5" ht="18" customHeight="1" thickTop="1" x14ac:dyDescent="0.35">
      <c r="A16" s="43">
        <v>2022</v>
      </c>
      <c r="B16" s="44">
        <v>692834431425.54297</v>
      </c>
      <c r="C16" s="45">
        <v>5.0489444957086294E-2</v>
      </c>
      <c r="D16" s="46">
        <v>7.7743881194207942E-2</v>
      </c>
      <c r="E16" s="47">
        <v>49978142918.630859</v>
      </c>
    </row>
    <row r="17" spans="1:5" ht="18" customHeight="1" x14ac:dyDescent="0.35">
      <c r="A17" s="43">
        <v>2023</v>
      </c>
      <c r="B17" s="44">
        <v>733729103592.96997</v>
      </c>
      <c r="C17" s="45">
        <v>5.9025172988709684E-2</v>
      </c>
      <c r="D17" s="46">
        <v>0.10329852274703732</v>
      </c>
      <c r="E17" s="47">
        <v>68696849433.776978</v>
      </c>
    </row>
    <row r="18" spans="1:5" ht="18" customHeight="1" x14ac:dyDescent="0.35">
      <c r="A18" s="43">
        <v>2024</v>
      </c>
      <c r="B18" s="44">
        <v>774638791776.5</v>
      </c>
      <c r="C18" s="45">
        <v>5.5755847741626896E-2</v>
      </c>
      <c r="D18" s="46">
        <v>0.12494235112180863</v>
      </c>
      <c r="E18" s="47">
        <v>86035690467.335938</v>
      </c>
    </row>
    <row r="19" spans="1:5" ht="18" customHeight="1" x14ac:dyDescent="0.35">
      <c r="A19" s="43">
        <v>2025</v>
      </c>
      <c r="B19" s="44">
        <v>813573423079.70398</v>
      </c>
      <c r="C19" s="45">
        <v>5.0261659649027068E-2</v>
      </c>
      <c r="D19" s="46">
        <v>0.1247846030879165</v>
      </c>
      <c r="E19" s="47">
        <v>90258558308.112915</v>
      </c>
    </row>
    <row r="20" spans="1:5" s="135" customFormat="1" ht="18" customHeight="1" x14ac:dyDescent="0.35">
      <c r="A20" s="43">
        <v>2026</v>
      </c>
      <c r="B20" s="44">
        <v>857656612935.75403</v>
      </c>
      <c r="C20" s="45">
        <v>5.41846483740549E-2</v>
      </c>
      <c r="D20" s="46">
        <v>0.13170679051739853</v>
      </c>
      <c r="E20" s="47">
        <v>99813132520.083008</v>
      </c>
    </row>
    <row r="21" spans="1:5" s="155" customFormat="1" ht="18" customHeight="1" x14ac:dyDescent="0.35">
      <c r="A21" s="43">
        <v>2027</v>
      </c>
      <c r="B21" s="44">
        <v>901679512733.54797</v>
      </c>
      <c r="C21" s="45">
        <v>5.1329283927636027E-2</v>
      </c>
      <c r="D21" s="46">
        <v>0.1328649160214872</v>
      </c>
      <c r="E21" s="47">
        <v>105750977935.10095</v>
      </c>
    </row>
    <row r="22" spans="1:5" s="157" customFormat="1" ht="18" customHeight="1" x14ac:dyDescent="0.35">
      <c r="A22" s="43">
        <v>2028</v>
      </c>
      <c r="B22" s="44">
        <v>944151385146.63599</v>
      </c>
      <c r="C22" s="45">
        <v>4.7103069120789431E-2</v>
      </c>
      <c r="D22" s="46">
        <v>0.13367265591965194</v>
      </c>
      <c r="E22" s="47">
        <v>111325983372.5</v>
      </c>
    </row>
    <row r="23" spans="1:5" s="167" customFormat="1" ht="18" customHeight="1" x14ac:dyDescent="0.35">
      <c r="A23" s="43">
        <v>2029</v>
      </c>
      <c r="B23" s="44">
        <v>987567480460.79895</v>
      </c>
      <c r="C23" s="45">
        <v>4.5984252098957734E-2</v>
      </c>
      <c r="D23" s="46">
        <v>0.12873668870517663</v>
      </c>
      <c r="E23" s="47">
        <v>112635806543.40295</v>
      </c>
    </row>
    <row r="24" spans="1:5" s="171" customFormat="1" ht="18" customHeight="1" x14ac:dyDescent="0.35">
      <c r="A24" s="43">
        <v>2030</v>
      </c>
      <c r="B24" s="44">
        <v>1029134167143.84</v>
      </c>
      <c r="C24" s="45">
        <v>4.2089971070782939E-2</v>
      </c>
      <c r="D24" s="75" t="s">
        <v>257</v>
      </c>
      <c r="E24" s="76" t="s">
        <v>257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9" t="s">
        <v>149</v>
      </c>
      <c r="B26" s="3"/>
      <c r="C26" s="3"/>
    </row>
    <row r="27" spans="1:5" ht="21.75" customHeight="1" x14ac:dyDescent="0.35">
      <c r="A27" s="23" t="s">
        <v>174</v>
      </c>
      <c r="B27" s="3"/>
      <c r="C27" s="3"/>
      <c r="D27" s="100"/>
      <c r="E27" s="100"/>
    </row>
    <row r="28" spans="1:5" ht="21.75" customHeight="1" x14ac:dyDescent="0.35">
      <c r="A28" s="28"/>
      <c r="B28" s="3"/>
      <c r="C28" s="3"/>
      <c r="D28" s="100"/>
      <c r="E28" s="100"/>
    </row>
    <row r="29" spans="1:5" ht="21.75" customHeight="1" x14ac:dyDescent="0.35">
      <c r="A29" s="23"/>
      <c r="B29" s="100"/>
      <c r="C29" s="100"/>
      <c r="D29" s="100"/>
      <c r="E29" s="100"/>
    </row>
    <row r="30" spans="1:5" ht="21.75" customHeight="1" x14ac:dyDescent="0.35">
      <c r="A30" s="233" t="str">
        <f>Headings!F2</f>
        <v>Page 2</v>
      </c>
      <c r="B30" s="233"/>
      <c r="C30" s="233"/>
      <c r="D30" s="233"/>
      <c r="E30" s="23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4" t="str">
        <f>Headings!E20</f>
        <v>March 2021 National CPI-W Forecast</v>
      </c>
      <c r="B1" s="239"/>
      <c r="C1" s="239"/>
      <c r="D1" s="239"/>
    </row>
    <row r="2" spans="1:5" ht="21.75" customHeight="1" x14ac:dyDescent="0.35">
      <c r="A2" s="234" t="s">
        <v>86</v>
      </c>
      <c r="B2" s="235"/>
      <c r="C2" s="235"/>
      <c r="D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5" s="53" customFormat="1" ht="18" customHeight="1" x14ac:dyDescent="0.35">
      <c r="A5" s="38">
        <v>2011</v>
      </c>
      <c r="B5" s="41">
        <v>3.5556884940200997E-2</v>
      </c>
      <c r="C5" s="74" t="s">
        <v>80</v>
      </c>
      <c r="D5" s="83">
        <v>0</v>
      </c>
    </row>
    <row r="6" spans="1:5" s="53" customFormat="1" ht="18" customHeight="1" x14ac:dyDescent="0.35">
      <c r="A6" s="43">
        <v>2012</v>
      </c>
      <c r="B6" s="56">
        <v>2.10041746586935E-2</v>
      </c>
      <c r="C6" s="45">
        <v>-1.4552710281507498E-2</v>
      </c>
      <c r="D6" s="75">
        <v>0</v>
      </c>
    </row>
    <row r="7" spans="1:5" s="53" customFormat="1" ht="18" customHeight="1" x14ac:dyDescent="0.35">
      <c r="A7" s="43">
        <v>2013</v>
      </c>
      <c r="B7" s="56">
        <v>1.3680827833743602E-2</v>
      </c>
      <c r="C7" s="45">
        <v>-7.323346824949898E-3</v>
      </c>
      <c r="D7" s="75">
        <v>0</v>
      </c>
    </row>
    <row r="8" spans="1:5" s="53" customFormat="1" ht="18" customHeight="1" x14ac:dyDescent="0.35">
      <c r="A8" s="43">
        <v>2014</v>
      </c>
      <c r="B8" s="56">
        <v>1.50311349880516E-2</v>
      </c>
      <c r="C8" s="45">
        <v>1.3503071543079989E-3</v>
      </c>
      <c r="D8" s="75">
        <v>0</v>
      </c>
      <c r="E8" s="58"/>
    </row>
    <row r="9" spans="1:5" s="53" customFormat="1" ht="18" customHeight="1" x14ac:dyDescent="0.35">
      <c r="A9" s="43">
        <v>2015</v>
      </c>
      <c r="B9" s="56">
        <v>-4.1285211645779498E-3</v>
      </c>
      <c r="C9" s="45">
        <v>-1.9159656152629552E-2</v>
      </c>
      <c r="D9" s="75">
        <v>0</v>
      </c>
    </row>
    <row r="10" spans="1:5" s="53" customFormat="1" ht="18" customHeight="1" x14ac:dyDescent="0.35">
      <c r="A10" s="43">
        <v>2016</v>
      </c>
      <c r="B10" s="56">
        <v>9.7752469695009305E-3</v>
      </c>
      <c r="C10" s="45">
        <v>1.390376813407888E-2</v>
      </c>
      <c r="D10" s="75">
        <v>0</v>
      </c>
    </row>
    <row r="11" spans="1:5" s="53" customFormat="1" ht="18" customHeight="1" x14ac:dyDescent="0.35">
      <c r="A11" s="43">
        <v>2017</v>
      </c>
      <c r="B11" s="56">
        <v>2.12537808233224E-2</v>
      </c>
      <c r="C11" s="45">
        <v>1.1478533853821469E-2</v>
      </c>
      <c r="D11" s="75">
        <v>0</v>
      </c>
    </row>
    <row r="12" spans="1:5" s="53" customFormat="1" ht="18" customHeight="1" x14ac:dyDescent="0.35">
      <c r="A12" s="43">
        <v>2018</v>
      </c>
      <c r="B12" s="56">
        <v>2.5496651342182101E-2</v>
      </c>
      <c r="C12" s="45">
        <v>4.242870518859701E-3</v>
      </c>
      <c r="D12" s="75">
        <v>0</v>
      </c>
    </row>
    <row r="13" spans="1:5" s="53" customFormat="1" ht="18" customHeight="1" x14ac:dyDescent="0.35">
      <c r="A13" s="43">
        <v>2019</v>
      </c>
      <c r="B13" s="56">
        <v>1.6626826462597898E-2</v>
      </c>
      <c r="C13" s="45">
        <v>-8.8698248795842025E-3</v>
      </c>
      <c r="D13" s="75">
        <v>0</v>
      </c>
    </row>
    <row r="14" spans="1:5" s="53" customFormat="1" ht="18" customHeight="1" thickBot="1" x14ac:dyDescent="0.4">
      <c r="A14" s="48">
        <v>2020</v>
      </c>
      <c r="B14" s="57">
        <v>1.2141785235653299E-2</v>
      </c>
      <c r="C14" s="50">
        <v>-4.4850412269445989E-3</v>
      </c>
      <c r="D14" s="85">
        <v>6.1878523565329913E-4</v>
      </c>
    </row>
    <row r="15" spans="1:5" s="53" customFormat="1" ht="18" customHeight="1" thickTop="1" x14ac:dyDescent="0.35">
      <c r="A15" s="43">
        <v>2021</v>
      </c>
      <c r="B15" s="56">
        <v>2.29898984532413E-2</v>
      </c>
      <c r="C15" s="45">
        <v>1.0848113217588001E-2</v>
      </c>
      <c r="D15" s="75">
        <v>3.8804224848416995E-3</v>
      </c>
    </row>
    <row r="16" spans="1:5" s="53" customFormat="1" ht="18" customHeight="1" x14ac:dyDescent="0.35">
      <c r="A16" s="43">
        <v>2022</v>
      </c>
      <c r="B16" s="56">
        <v>2.37562215384018E-2</v>
      </c>
      <c r="C16" s="45">
        <v>7.6632308516049949E-4</v>
      </c>
      <c r="D16" s="75">
        <v>-1.6775276007706015E-3</v>
      </c>
    </row>
    <row r="17" spans="1:4" s="53" customFormat="1" ht="18" customHeight="1" x14ac:dyDescent="0.35">
      <c r="A17" s="43">
        <v>2023</v>
      </c>
      <c r="B17" s="56">
        <v>2.3600722974486E-2</v>
      </c>
      <c r="C17" s="45">
        <v>-1.5549856391579991E-4</v>
      </c>
      <c r="D17" s="75">
        <v>-2.2899992443508009E-3</v>
      </c>
    </row>
    <row r="18" spans="1:4" s="53" customFormat="1" ht="18" customHeight="1" x14ac:dyDescent="0.35">
      <c r="A18" s="43">
        <v>2024</v>
      </c>
      <c r="B18" s="56">
        <v>2.4741372104310502E-2</v>
      </c>
      <c r="C18" s="45">
        <v>1.1406491298245024E-3</v>
      </c>
      <c r="D18" s="75">
        <v>-1.139142977201895E-3</v>
      </c>
    </row>
    <row r="19" spans="1:4" ht="18" customHeight="1" x14ac:dyDescent="0.35">
      <c r="A19" s="43">
        <v>2025</v>
      </c>
      <c r="B19" s="56">
        <v>2.4535504775839899E-2</v>
      </c>
      <c r="C19" s="45">
        <v>-2.0586732847060335E-4</v>
      </c>
      <c r="D19" s="75">
        <v>-6.8145615451570274E-4</v>
      </c>
    </row>
    <row r="20" spans="1:4" s="135" customFormat="1" ht="18" customHeight="1" x14ac:dyDescent="0.35">
      <c r="A20" s="43">
        <v>2026</v>
      </c>
      <c r="B20" s="56">
        <v>2.42814514753271E-2</v>
      </c>
      <c r="C20" s="45">
        <v>-2.5405330051279928E-4</v>
      </c>
      <c r="D20" s="75">
        <v>-5.1993167104850274E-4</v>
      </c>
    </row>
    <row r="21" spans="1:4" s="155" customFormat="1" ht="18" customHeight="1" x14ac:dyDescent="0.35">
      <c r="A21" s="43">
        <v>2027</v>
      </c>
      <c r="B21" s="56">
        <v>2.4318388765707799E-2</v>
      </c>
      <c r="C21" s="45">
        <v>3.6937290380699428E-5</v>
      </c>
      <c r="D21" s="75">
        <v>-8.852023326807977E-4</v>
      </c>
    </row>
    <row r="22" spans="1:4" s="157" customFormat="1" ht="18" customHeight="1" x14ac:dyDescent="0.35">
      <c r="A22" s="43">
        <v>2028</v>
      </c>
      <c r="B22" s="56">
        <v>2.4611621536831798E-2</v>
      </c>
      <c r="C22" s="45">
        <v>2.932327711239989E-4</v>
      </c>
      <c r="D22" s="75">
        <v>-6.2688250818330321E-4</v>
      </c>
    </row>
    <row r="23" spans="1:4" s="168" customFormat="1" ht="18" customHeight="1" x14ac:dyDescent="0.35">
      <c r="A23" s="43">
        <v>2029</v>
      </c>
      <c r="B23" s="56">
        <v>2.4909426326744599E-2</v>
      </c>
      <c r="C23" s="45">
        <v>2.9780478991280057E-4</v>
      </c>
      <c r="D23" s="75">
        <v>2.5567094843129828E-4</v>
      </c>
    </row>
    <row r="24" spans="1:4" s="171" customFormat="1" ht="18" customHeight="1" x14ac:dyDescent="0.35">
      <c r="A24" s="43">
        <v>2030</v>
      </c>
      <c r="B24" s="56">
        <v>2.5287422004158899E-2</v>
      </c>
      <c r="C24" s="45">
        <v>3.7799567741430076E-4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153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Headings!F20</f>
        <v>Page 20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Headings!E21</f>
        <v>March 2021 Seattle Annual CPI-U Forecast</v>
      </c>
      <c r="B1" s="239"/>
      <c r="C1" s="239"/>
      <c r="D1" s="239"/>
    </row>
    <row r="2" spans="1:4" ht="21.75" customHeight="1" x14ac:dyDescent="0.35">
      <c r="A2" s="234" t="s">
        <v>86</v>
      </c>
      <c r="B2" s="235"/>
      <c r="C2" s="235"/>
      <c r="D2" s="235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2.67851234930058E-2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2.53388610830667E-2</v>
      </c>
      <c r="C6" s="45">
        <v>-1.4462624099391003E-3</v>
      </c>
      <c r="D6" s="46">
        <v>0</v>
      </c>
    </row>
    <row r="7" spans="1:4" s="53" customFormat="1" ht="18" customHeight="1" x14ac:dyDescent="0.35">
      <c r="A7" s="43">
        <v>2013</v>
      </c>
      <c r="B7" s="56">
        <v>1.2151024666579899E-2</v>
      </c>
      <c r="C7" s="45">
        <v>-1.3187836416486801E-2</v>
      </c>
      <c r="D7" s="46">
        <v>0</v>
      </c>
    </row>
    <row r="8" spans="1:4" s="53" customFormat="1" ht="18" customHeight="1" x14ac:dyDescent="0.35">
      <c r="A8" s="43">
        <v>2014</v>
      </c>
      <c r="B8" s="56">
        <v>1.8442393909663398E-2</v>
      </c>
      <c r="C8" s="46">
        <v>6.2913692430834993E-3</v>
      </c>
      <c r="D8" s="46">
        <v>0</v>
      </c>
    </row>
    <row r="9" spans="1:4" s="53" customFormat="1" ht="18" customHeight="1" x14ac:dyDescent="0.35">
      <c r="A9" s="43">
        <v>2015</v>
      </c>
      <c r="B9" s="56">
        <v>1.36006308481493E-2</v>
      </c>
      <c r="C9" s="45">
        <v>-4.8417630615140983E-3</v>
      </c>
      <c r="D9" s="46">
        <v>0</v>
      </c>
    </row>
    <row r="10" spans="1:4" s="53" customFormat="1" ht="18" customHeight="1" x14ac:dyDescent="0.35">
      <c r="A10" s="43">
        <v>2016</v>
      </c>
      <c r="B10" s="56">
        <v>2.2144335188720003E-2</v>
      </c>
      <c r="C10" s="45">
        <v>8.5437043405707028E-3</v>
      </c>
      <c r="D10" s="46">
        <v>0</v>
      </c>
    </row>
    <row r="11" spans="1:4" s="53" customFormat="1" ht="18" customHeight="1" x14ac:dyDescent="0.35">
      <c r="A11" s="43">
        <v>2017</v>
      </c>
      <c r="B11" s="56">
        <v>3.0531296344248098E-2</v>
      </c>
      <c r="C11" s="45">
        <v>8.3869611555280957E-3</v>
      </c>
      <c r="D11" s="46">
        <v>0</v>
      </c>
    </row>
    <row r="12" spans="1:4" s="53" customFormat="1" ht="18" customHeight="1" x14ac:dyDescent="0.35">
      <c r="A12" s="43">
        <v>2018</v>
      </c>
      <c r="B12" s="56">
        <v>3.2059481931563799E-2</v>
      </c>
      <c r="C12" s="45">
        <v>1.5281855873157009E-3</v>
      </c>
      <c r="D12" s="46">
        <v>0</v>
      </c>
    </row>
    <row r="13" spans="1:4" s="53" customFormat="1" ht="18" customHeight="1" x14ac:dyDescent="0.35">
      <c r="A13" s="43">
        <v>2019</v>
      </c>
      <c r="B13" s="56">
        <v>2.5434451416324499E-2</v>
      </c>
      <c r="C13" s="45">
        <v>-6.6250305152392996E-3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1.6939823874755299E-2</v>
      </c>
      <c r="C14" s="50">
        <v>-8.4946275415692003E-3</v>
      </c>
      <c r="D14" s="55">
        <v>2.4738984551287996E-3</v>
      </c>
    </row>
    <row r="15" spans="1:4" s="53" customFormat="1" ht="18" customHeight="1" thickTop="1" x14ac:dyDescent="0.35">
      <c r="A15" s="43">
        <v>2021</v>
      </c>
      <c r="B15" s="56">
        <v>2.5149552025885501E-2</v>
      </c>
      <c r="C15" s="45">
        <v>8.2097281511302016E-3</v>
      </c>
      <c r="D15" s="46">
        <v>2.2473513133068994E-3</v>
      </c>
    </row>
    <row r="16" spans="1:4" s="53" customFormat="1" ht="18" customHeight="1" x14ac:dyDescent="0.35">
      <c r="A16" s="43">
        <v>2022</v>
      </c>
      <c r="B16" s="56">
        <v>2.6974460444549101E-2</v>
      </c>
      <c r="C16" s="45">
        <v>1.8249084186636004E-3</v>
      </c>
      <c r="D16" s="46">
        <v>-3.8504057634020095E-4</v>
      </c>
    </row>
    <row r="17" spans="1:4" s="53" customFormat="1" ht="18" customHeight="1" x14ac:dyDescent="0.35">
      <c r="A17" s="43">
        <v>2023</v>
      </c>
      <c r="B17" s="56">
        <v>2.4588168473361902E-2</v>
      </c>
      <c r="C17" s="45">
        <v>-2.3862919711871988E-3</v>
      </c>
      <c r="D17" s="46">
        <v>-1.0602570328139965E-3</v>
      </c>
    </row>
    <row r="18" spans="1:4" s="53" customFormat="1" ht="18" customHeight="1" x14ac:dyDescent="0.35">
      <c r="A18" s="43">
        <v>2024</v>
      </c>
      <c r="B18" s="56">
        <v>2.5407817544926502E-2</v>
      </c>
      <c r="C18" s="45">
        <v>8.1964907156460015E-4</v>
      </c>
      <c r="D18" s="46">
        <v>-2.6842946487877946E-3</v>
      </c>
    </row>
    <row r="19" spans="1:4" ht="18" customHeight="1" x14ac:dyDescent="0.35">
      <c r="A19" s="43">
        <v>2025</v>
      </c>
      <c r="B19" s="56">
        <v>2.62286195558252E-2</v>
      </c>
      <c r="C19" s="45">
        <v>8.2080201089869756E-4</v>
      </c>
      <c r="D19" s="46">
        <v>-1.3359183912522998E-3</v>
      </c>
    </row>
    <row r="20" spans="1:4" s="135" customFormat="1" ht="18" customHeight="1" x14ac:dyDescent="0.35">
      <c r="A20" s="43">
        <v>2026</v>
      </c>
      <c r="B20" s="56">
        <v>2.60959014818406E-2</v>
      </c>
      <c r="C20" s="45">
        <v>-1.3271807398460012E-4</v>
      </c>
      <c r="D20" s="46">
        <v>-3.1586060772850061E-4</v>
      </c>
    </row>
    <row r="21" spans="1:4" s="155" customFormat="1" ht="18" customHeight="1" x14ac:dyDescent="0.35">
      <c r="A21" s="43">
        <v>2027</v>
      </c>
      <c r="B21" s="56">
        <v>2.6451787847430901E-2</v>
      </c>
      <c r="C21" s="45">
        <v>3.5588636559030079E-4</v>
      </c>
      <c r="D21" s="46">
        <v>-6.9750862291449722E-4</v>
      </c>
    </row>
    <row r="22" spans="1:4" s="157" customFormat="1" ht="18" customHeight="1" x14ac:dyDescent="0.35">
      <c r="A22" s="43">
        <v>2028</v>
      </c>
      <c r="B22" s="56">
        <v>2.6549620339447001E-2</v>
      </c>
      <c r="C22" s="45">
        <v>9.7832492016100558E-5</v>
      </c>
      <c r="D22" s="46">
        <v>-7.4033966855209868E-4</v>
      </c>
    </row>
    <row r="23" spans="1:4" s="168" customFormat="1" ht="18" customHeight="1" x14ac:dyDescent="0.35">
      <c r="A23" s="43">
        <v>2029</v>
      </c>
      <c r="B23" s="56">
        <v>2.7042842474431499E-2</v>
      </c>
      <c r="C23" s="45">
        <v>4.932221349844973E-4</v>
      </c>
      <c r="D23" s="46">
        <v>1.561397446437976E-4</v>
      </c>
    </row>
    <row r="24" spans="1:4" s="171" customFormat="1" ht="18" customHeight="1" x14ac:dyDescent="0.35">
      <c r="A24" s="43">
        <v>2030</v>
      </c>
      <c r="B24" s="56">
        <v>2.7219183610649601E-2</v>
      </c>
      <c r="C24" s="45">
        <v>1.7634113621810277E-4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205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117"/>
    </row>
    <row r="30" spans="1:4" ht="21.75" customHeight="1" x14ac:dyDescent="0.35">
      <c r="A30" s="233" t="str">
        <f>Headings!F21</f>
        <v>Page 21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4" t="str">
        <f>Headings!E22</f>
        <v>March 2021 June-June Seattle CPI-W Forecast</v>
      </c>
      <c r="B1" s="239"/>
      <c r="C1" s="239"/>
      <c r="D1" s="239"/>
    </row>
    <row r="2" spans="1:8" ht="21.75" customHeight="1" x14ac:dyDescent="0.35">
      <c r="A2" s="234" t="s">
        <v>86</v>
      </c>
      <c r="B2" s="235"/>
      <c r="C2" s="235"/>
      <c r="D2" s="235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35" t="str">
        <f>Headings!E51</f>
        <v>% Change from August 2020 Forecast</v>
      </c>
    </row>
    <row r="5" spans="1:8" s="53" customFormat="1" ht="18" customHeight="1" x14ac:dyDescent="0.35">
      <c r="A5" s="38">
        <v>2011</v>
      </c>
      <c r="B5" s="41">
        <v>3.7000000000000005E-2</v>
      </c>
      <c r="C5" s="74" t="s">
        <v>80</v>
      </c>
      <c r="D5" s="83">
        <v>0</v>
      </c>
    </row>
    <row r="6" spans="1:8" s="53" customFormat="1" ht="18" customHeight="1" x14ac:dyDescent="0.35">
      <c r="A6" s="43">
        <v>2012</v>
      </c>
      <c r="B6" s="56">
        <v>2.6699999999999998E-2</v>
      </c>
      <c r="C6" s="45">
        <v>-1.0300000000000007E-2</v>
      </c>
      <c r="D6" s="75">
        <v>0</v>
      </c>
    </row>
    <row r="7" spans="1:8" s="53" customFormat="1" ht="18" customHeight="1" x14ac:dyDescent="0.35">
      <c r="A7" s="43">
        <v>2013</v>
      </c>
      <c r="B7" s="56">
        <v>1.1599999999999999E-2</v>
      </c>
      <c r="C7" s="45">
        <v>-1.5099999999999999E-2</v>
      </c>
      <c r="D7" s="75">
        <v>0</v>
      </c>
    </row>
    <row r="8" spans="1:8" s="53" customFormat="1" ht="18" customHeight="1" x14ac:dyDescent="0.35">
      <c r="A8" s="43">
        <v>2014</v>
      </c>
      <c r="B8" s="56">
        <v>2.23E-2</v>
      </c>
      <c r="C8" s="45">
        <v>1.0700000000000001E-2</v>
      </c>
      <c r="D8" s="75">
        <v>0</v>
      </c>
    </row>
    <row r="9" spans="1:8" s="53" customFormat="1" ht="18" customHeight="1" x14ac:dyDescent="0.35">
      <c r="A9" s="43">
        <v>2015</v>
      </c>
      <c r="B9" s="56">
        <v>1.0800000000000001E-2</v>
      </c>
      <c r="C9" s="46">
        <v>-1.15E-2</v>
      </c>
      <c r="D9" s="75">
        <v>0</v>
      </c>
    </row>
    <row r="10" spans="1:8" s="53" customFormat="1" ht="18" customHeight="1" x14ac:dyDescent="0.35">
      <c r="A10" s="43">
        <v>2016</v>
      </c>
      <c r="B10" s="56">
        <v>1.9900000000000001E-2</v>
      </c>
      <c r="C10" s="45">
        <v>9.1000000000000004E-3</v>
      </c>
      <c r="D10" s="75">
        <v>0</v>
      </c>
    </row>
    <row r="11" spans="1:8" s="53" customFormat="1" ht="18" customHeight="1" x14ac:dyDescent="0.35">
      <c r="A11" s="43">
        <v>2017</v>
      </c>
      <c r="B11" s="56">
        <v>3.0299999999999997E-2</v>
      </c>
      <c r="C11" s="45">
        <v>1.0399999999999996E-2</v>
      </c>
      <c r="D11" s="75">
        <v>0</v>
      </c>
    </row>
    <row r="12" spans="1:8" s="53" customFormat="1" ht="18" customHeight="1" x14ac:dyDescent="0.35">
      <c r="A12" s="43">
        <v>2018</v>
      </c>
      <c r="B12" s="56">
        <v>3.6495E-2</v>
      </c>
      <c r="C12" s="45">
        <v>6.1950000000000026E-3</v>
      </c>
      <c r="D12" s="75">
        <v>0</v>
      </c>
    </row>
    <row r="13" spans="1:8" s="53" customFormat="1" ht="18" customHeight="1" x14ac:dyDescent="0.35">
      <c r="A13" s="43">
        <v>2019</v>
      </c>
      <c r="B13" s="56">
        <v>1.68466E-2</v>
      </c>
      <c r="C13" s="45">
        <v>-1.96484E-2</v>
      </c>
      <c r="D13" s="75">
        <v>0</v>
      </c>
    </row>
    <row r="14" spans="1:8" s="53" customFormat="1" ht="18" customHeight="1" thickBot="1" x14ac:dyDescent="0.4">
      <c r="A14" s="48">
        <v>2020</v>
      </c>
      <c r="B14" s="57">
        <v>1.0077000000000001E-2</v>
      </c>
      <c r="C14" s="50">
        <v>-6.7695999999999989E-3</v>
      </c>
      <c r="D14" s="85">
        <v>0</v>
      </c>
    </row>
    <row r="15" spans="1:8" s="53" customFormat="1" ht="18" customHeight="1" thickTop="1" x14ac:dyDescent="0.35">
      <c r="A15" s="43">
        <v>2021</v>
      </c>
      <c r="B15" s="56">
        <v>2.6419641209497701E-2</v>
      </c>
      <c r="C15" s="45">
        <v>1.6342641209497702E-2</v>
      </c>
      <c r="D15" s="75">
        <v>2.8329562858152024E-3</v>
      </c>
    </row>
    <row r="16" spans="1:8" s="53" customFormat="1" ht="18" customHeight="1" x14ac:dyDescent="0.35">
      <c r="A16" s="43">
        <v>2022</v>
      </c>
      <c r="B16" s="56">
        <v>2.5031425208780499E-2</v>
      </c>
      <c r="C16" s="45">
        <v>-1.3882160007172017E-3</v>
      </c>
      <c r="D16" s="75">
        <v>-1.213638831202301E-3</v>
      </c>
      <c r="H16" s="29" t="s">
        <v>19</v>
      </c>
    </row>
    <row r="17" spans="1:4" s="53" customFormat="1" ht="18" customHeight="1" x14ac:dyDescent="0.35">
      <c r="A17" s="43">
        <v>2023</v>
      </c>
      <c r="B17" s="56">
        <v>2.4693612933873798E-2</v>
      </c>
      <c r="C17" s="45">
        <v>-3.378122749067014E-4</v>
      </c>
      <c r="D17" s="75">
        <v>-1.0537155177931003E-3</v>
      </c>
    </row>
    <row r="18" spans="1:4" s="53" customFormat="1" ht="18" customHeight="1" x14ac:dyDescent="0.35">
      <c r="A18" s="43">
        <v>2024</v>
      </c>
      <c r="B18" s="56">
        <v>2.5931598099959201E-2</v>
      </c>
      <c r="C18" s="45">
        <v>1.2379851660854028E-3</v>
      </c>
      <c r="D18" s="75">
        <v>-2.7605797772069923E-4</v>
      </c>
    </row>
    <row r="19" spans="1:4" ht="18" customHeight="1" x14ac:dyDescent="0.35">
      <c r="A19" s="43">
        <v>2025</v>
      </c>
      <c r="B19" s="56">
        <v>2.6128909302838E-2</v>
      </c>
      <c r="C19" s="45">
        <v>1.9731120287879919E-4</v>
      </c>
      <c r="D19" s="75">
        <v>9.1199281591999859E-5</v>
      </c>
    </row>
    <row r="20" spans="1:4" s="135" customFormat="1" ht="18" customHeight="1" x14ac:dyDescent="0.35">
      <c r="A20" s="43">
        <v>2026</v>
      </c>
      <c r="B20" s="56">
        <v>2.6348792039966602E-2</v>
      </c>
      <c r="C20" s="45">
        <v>2.1988273712860232E-4</v>
      </c>
      <c r="D20" s="75">
        <v>-5.6072805280179758E-4</v>
      </c>
    </row>
    <row r="21" spans="1:4" s="155" customFormat="1" ht="18" customHeight="1" x14ac:dyDescent="0.35">
      <c r="A21" s="43">
        <v>2027</v>
      </c>
      <c r="B21" s="56">
        <v>2.6393162754785399E-2</v>
      </c>
      <c r="C21" s="45">
        <v>4.4370714818796342E-5</v>
      </c>
      <c r="D21" s="75">
        <v>-9.4818259763070414E-4</v>
      </c>
    </row>
    <row r="22" spans="1:4" s="157" customFormat="1" ht="18" customHeight="1" x14ac:dyDescent="0.35">
      <c r="A22" s="43">
        <v>2028</v>
      </c>
      <c r="B22" s="56">
        <v>2.6677732957410896E-2</v>
      </c>
      <c r="C22" s="45">
        <v>2.8457020262549759E-4</v>
      </c>
      <c r="D22" s="75">
        <v>-6.9756983886730406E-4</v>
      </c>
    </row>
    <row r="23" spans="1:4" s="168" customFormat="1" ht="18" customHeight="1" x14ac:dyDescent="0.35">
      <c r="A23" s="43">
        <v>2029</v>
      </c>
      <c r="B23" s="56">
        <v>2.69745908710501E-2</v>
      </c>
      <c r="C23" s="45">
        <v>2.9685791363920355E-4</v>
      </c>
      <c r="D23" s="75">
        <v>1.9894916177620042E-4</v>
      </c>
    </row>
    <row r="24" spans="1:4" s="171" customFormat="1" ht="18" customHeight="1" x14ac:dyDescent="0.35">
      <c r="A24" s="43">
        <v>2030</v>
      </c>
      <c r="B24" s="56">
        <v>2.7378722534724901E-2</v>
      </c>
      <c r="C24" s="45">
        <v>4.0413166367480116E-4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206</v>
      </c>
      <c r="B26" s="3"/>
      <c r="C26" s="3"/>
    </row>
    <row r="27" spans="1:4" ht="21.75" customHeight="1" x14ac:dyDescent="0.35">
      <c r="A27" s="30" t="s">
        <v>182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Headings!F22</f>
        <v>Page 22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2" customWidth="1"/>
    <col min="2" max="3" width="22.7265625" style="82" customWidth="1"/>
    <col min="4" max="4" width="16.7265625" style="1" customWidth="1"/>
    <col min="5" max="16384" width="10.7265625" style="1"/>
  </cols>
  <sheetData>
    <row r="1" spans="1:9" ht="23.4" x14ac:dyDescent="0.45">
      <c r="A1" s="234" t="str">
        <f>Headings!E23</f>
        <v>March 2021 Outyear COLA Comparison Forecast</v>
      </c>
      <c r="B1" s="234"/>
      <c r="C1" s="234"/>
      <c r="D1" s="240"/>
    </row>
    <row r="2" spans="1:9" ht="21.75" customHeight="1" x14ac:dyDescent="0.35">
      <c r="A2" s="234" t="s">
        <v>86</v>
      </c>
      <c r="B2" s="234"/>
      <c r="C2" s="234"/>
      <c r="D2" s="241"/>
    </row>
    <row r="3" spans="1:9" ht="21.75" customHeight="1" x14ac:dyDescent="0.35">
      <c r="A3" s="242"/>
      <c r="B3" s="242"/>
      <c r="C3" s="242"/>
      <c r="D3" s="241"/>
    </row>
    <row r="4" spans="1:9" ht="66" customHeight="1" x14ac:dyDescent="0.35">
      <c r="A4" s="4" t="s">
        <v>81</v>
      </c>
      <c r="B4" s="18" t="s">
        <v>98</v>
      </c>
      <c r="C4" s="81"/>
      <c r="D4" s="81"/>
    </row>
    <row r="5" spans="1:9" s="60" customFormat="1" ht="18" customHeight="1" x14ac:dyDescent="0.35">
      <c r="A5" s="59">
        <v>2017</v>
      </c>
      <c r="B5" s="41">
        <v>1.78E-2</v>
      </c>
      <c r="C5" s="45"/>
      <c r="D5" s="90"/>
    </row>
    <row r="6" spans="1:9" s="60" customFormat="1" ht="18" customHeight="1" x14ac:dyDescent="0.35">
      <c r="A6" s="52">
        <v>2018</v>
      </c>
      <c r="B6" s="56">
        <v>2.7E-2</v>
      </c>
      <c r="C6" s="45"/>
      <c r="D6" s="90"/>
      <c r="G6" s="201"/>
    </row>
    <row r="7" spans="1:9" s="60" customFormat="1" ht="18" customHeight="1" x14ac:dyDescent="0.35">
      <c r="A7" s="52">
        <v>2019</v>
      </c>
      <c r="B7" s="56">
        <v>3.32E-2</v>
      </c>
      <c r="C7" s="45"/>
      <c r="D7" s="90"/>
      <c r="I7" s="125"/>
    </row>
    <row r="8" spans="1:9" s="60" customFormat="1" ht="18" customHeight="1" x14ac:dyDescent="0.35">
      <c r="A8" s="52">
        <v>2020</v>
      </c>
      <c r="B8" s="56">
        <v>2.4299999999999999E-2</v>
      </c>
      <c r="C8" s="45"/>
      <c r="D8" s="90"/>
      <c r="G8" s="125"/>
      <c r="H8" s="125"/>
      <c r="I8" s="125"/>
    </row>
    <row r="9" spans="1:9" s="60" customFormat="1" ht="18" customHeight="1" thickBot="1" x14ac:dyDescent="0.4">
      <c r="A9" s="66">
        <v>2021</v>
      </c>
      <c r="B9" s="57">
        <v>1.7899999999999999E-2</v>
      </c>
      <c r="C9" s="45"/>
      <c r="D9" s="90"/>
      <c r="G9" s="125"/>
      <c r="H9" s="125"/>
      <c r="I9" s="125"/>
    </row>
    <row r="10" spans="1:9" s="60" customFormat="1" ht="18" customHeight="1" thickTop="1" x14ac:dyDescent="0.35">
      <c r="A10" s="52">
        <v>2022</v>
      </c>
      <c r="B10" s="56">
        <v>1.95E-2</v>
      </c>
      <c r="C10" s="45"/>
      <c r="D10" s="90"/>
      <c r="G10" s="125"/>
      <c r="H10" s="125"/>
    </row>
    <row r="11" spans="1:9" s="60" customFormat="1" ht="18" customHeight="1" x14ac:dyDescent="0.35">
      <c r="A11" s="52">
        <v>2023</v>
      </c>
      <c r="B11" s="56">
        <v>2.4400000000000002E-2</v>
      </c>
      <c r="C11" s="45"/>
      <c r="D11" s="90"/>
      <c r="G11" s="125"/>
      <c r="H11" s="125"/>
    </row>
    <row r="12" spans="1:9" s="60" customFormat="1" ht="18" customHeight="1" x14ac:dyDescent="0.35">
      <c r="A12" s="52">
        <v>2024</v>
      </c>
      <c r="B12" s="56">
        <v>2.3599999999999999E-2</v>
      </c>
      <c r="C12" s="45"/>
      <c r="D12" s="90"/>
      <c r="G12" s="125"/>
      <c r="H12" s="125"/>
    </row>
    <row r="13" spans="1:9" s="60" customFormat="1" ht="18" customHeight="1" x14ac:dyDescent="0.35">
      <c r="A13" s="52">
        <v>2025</v>
      </c>
      <c r="B13" s="56">
        <v>2.4E-2</v>
      </c>
      <c r="C13" s="45"/>
      <c r="D13" s="90"/>
      <c r="G13" s="125"/>
      <c r="H13" s="125"/>
    </row>
    <row r="14" spans="1:9" s="60" customFormat="1" ht="18" customHeight="1" x14ac:dyDescent="0.35">
      <c r="A14" s="43"/>
      <c r="B14" s="45"/>
      <c r="C14" s="45"/>
      <c r="D14" s="90"/>
      <c r="H14" s="125"/>
    </row>
    <row r="15" spans="1:9" s="60" customFormat="1" ht="17.25" customHeight="1" x14ac:dyDescent="0.35">
      <c r="A15" s="25" t="s">
        <v>4</v>
      </c>
      <c r="B15" s="45"/>
      <c r="C15" s="45"/>
      <c r="D15" s="90"/>
    </row>
    <row r="16" spans="1:9" s="60" customFormat="1" ht="21.75" customHeight="1" x14ac:dyDescent="0.35">
      <c r="A16" s="30" t="s">
        <v>154</v>
      </c>
      <c r="B16" s="45"/>
      <c r="C16" s="45"/>
      <c r="D16" s="90"/>
    </row>
    <row r="17" spans="1:5" s="60" customFormat="1" ht="21.75" customHeight="1" x14ac:dyDescent="0.35">
      <c r="A17" s="30" t="s">
        <v>155</v>
      </c>
      <c r="B17" s="45"/>
      <c r="C17" s="45"/>
      <c r="D17" s="90"/>
    </row>
    <row r="18" spans="1:5" s="60" customFormat="1" ht="21.75" customHeight="1" x14ac:dyDescent="0.35">
      <c r="A18" s="30" t="s">
        <v>156</v>
      </c>
      <c r="B18" s="45"/>
      <c r="C18" s="45"/>
      <c r="D18" s="90"/>
    </row>
    <row r="19" spans="1:5" s="60" customFormat="1" ht="21.75" customHeight="1" x14ac:dyDescent="0.35">
      <c r="A19" s="30" t="s">
        <v>162</v>
      </c>
      <c r="B19" s="45"/>
      <c r="C19" s="45"/>
      <c r="D19" s="90"/>
    </row>
    <row r="20" spans="1:5" ht="21.75" customHeight="1" x14ac:dyDescent="0.35">
      <c r="A20" s="30" t="s">
        <v>183</v>
      </c>
      <c r="B20" s="3"/>
      <c r="C20" s="3"/>
    </row>
    <row r="21" spans="1:5" ht="18" customHeight="1" x14ac:dyDescent="0.35">
      <c r="A21" s="89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38" t="str">
        <f>Headings!F23</f>
        <v>Page 23</v>
      </c>
      <c r="B31" s="235"/>
      <c r="C31" s="235"/>
      <c r="D31" s="235"/>
    </row>
    <row r="32" spans="1:5" ht="21.75" customHeight="1" x14ac:dyDescent="0.35">
      <c r="A32" s="1"/>
      <c r="B32" s="1"/>
      <c r="C32" s="1"/>
      <c r="E32" s="80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Headings!E24</f>
        <v>March 2021 Pharmaceuticals PPI Forecast</v>
      </c>
      <c r="B1" s="239"/>
      <c r="C1" s="239"/>
      <c r="D1" s="239"/>
    </row>
    <row r="2" spans="1:4" ht="21.75" customHeight="1" x14ac:dyDescent="0.35">
      <c r="A2" s="234" t="s">
        <v>86</v>
      </c>
      <c r="B2" s="235"/>
      <c r="C2" s="235"/>
      <c r="D2" s="235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-5.0206733608978101E-2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3.2398753894080798E-2</v>
      </c>
      <c r="C6" s="45">
        <v>8.2605487503058905E-2</v>
      </c>
      <c r="D6" s="46">
        <v>0</v>
      </c>
    </row>
    <row r="7" spans="1:4" s="53" customFormat="1" ht="18" customHeight="1" x14ac:dyDescent="0.35">
      <c r="A7" s="43">
        <v>2013</v>
      </c>
      <c r="B7" s="56">
        <v>4.8854041013268901E-2</v>
      </c>
      <c r="C7" s="46">
        <v>1.6455287119188103E-2</v>
      </c>
      <c r="D7" s="46">
        <v>0</v>
      </c>
    </row>
    <row r="8" spans="1:4" s="53" customFormat="1" ht="18" customHeight="1" x14ac:dyDescent="0.35">
      <c r="A8" s="43">
        <v>2014</v>
      </c>
      <c r="B8" s="56">
        <v>2.8562392179413299E-2</v>
      </c>
      <c r="C8" s="46">
        <v>-2.0291648833855602E-2</v>
      </c>
      <c r="D8" s="46">
        <v>0</v>
      </c>
    </row>
    <row r="9" spans="1:4" s="53" customFormat="1" ht="18" customHeight="1" x14ac:dyDescent="0.35">
      <c r="A9" s="43">
        <v>2015</v>
      </c>
      <c r="B9" s="56">
        <v>-4.17013758826391E-2</v>
      </c>
      <c r="C9" s="45">
        <v>-7.0263768062052395E-2</v>
      </c>
      <c r="D9" s="46">
        <v>0</v>
      </c>
    </row>
    <row r="10" spans="1:4" s="53" customFormat="1" ht="18" customHeight="1" x14ac:dyDescent="0.35">
      <c r="A10" s="43">
        <v>2016</v>
      </c>
      <c r="B10" s="56">
        <v>-1.4682299999999999E-2</v>
      </c>
      <c r="C10" s="45">
        <v>2.7019075882639101E-2</v>
      </c>
      <c r="D10" s="46">
        <v>0</v>
      </c>
    </row>
    <row r="11" spans="1:4" s="53" customFormat="1" ht="18" customHeight="1" x14ac:dyDescent="0.35">
      <c r="A11" s="43">
        <v>2017</v>
      </c>
      <c r="B11" s="56">
        <v>-1.5197E-2</v>
      </c>
      <c r="C11" s="45">
        <v>-5.1470000000000161E-4</v>
      </c>
      <c r="D11" s="46">
        <v>0</v>
      </c>
    </row>
    <row r="12" spans="1:4" s="53" customFormat="1" ht="18" customHeight="1" x14ac:dyDescent="0.35">
      <c r="A12" s="43">
        <v>2018</v>
      </c>
      <c r="B12" s="56">
        <v>3.1465E-2</v>
      </c>
      <c r="C12" s="45">
        <v>4.6662000000000002E-2</v>
      </c>
      <c r="D12" s="46">
        <v>0</v>
      </c>
    </row>
    <row r="13" spans="1:4" s="53" customFormat="1" ht="18" customHeight="1" x14ac:dyDescent="0.35">
      <c r="A13" s="43">
        <v>2019</v>
      </c>
      <c r="B13" s="56">
        <v>2.6812999999999997E-2</v>
      </c>
      <c r="C13" s="45">
        <v>-4.6520000000000034E-3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1.7458000000000001E-2</v>
      </c>
      <c r="C14" s="50">
        <v>-9.3549999999999953E-3</v>
      </c>
      <c r="D14" s="55">
        <v>-1.12341577461945E-2</v>
      </c>
    </row>
    <row r="15" spans="1:4" s="53" customFormat="1" ht="18" customHeight="1" thickTop="1" x14ac:dyDescent="0.35">
      <c r="A15" s="43">
        <v>2021</v>
      </c>
      <c r="B15" s="56">
        <v>2.2104123102551002E-2</v>
      </c>
      <c r="C15" s="45">
        <v>4.6461231025510009E-3</v>
      </c>
      <c r="D15" s="46">
        <v>-1.16535702488068E-2</v>
      </c>
    </row>
    <row r="16" spans="1:4" s="53" customFormat="1" ht="18" customHeight="1" x14ac:dyDescent="0.35">
      <c r="A16" s="43">
        <v>2022</v>
      </c>
      <c r="B16" s="56">
        <v>3.95439086482888E-2</v>
      </c>
      <c r="C16" s="45">
        <v>1.7439785545737798E-2</v>
      </c>
      <c r="D16" s="46">
        <v>4.6271957937193964E-3</v>
      </c>
    </row>
    <row r="17" spans="1:4" s="53" customFormat="1" ht="18" customHeight="1" x14ac:dyDescent="0.35">
      <c r="A17" s="43">
        <v>2023</v>
      </c>
      <c r="B17" s="56">
        <v>3.4559874123558099E-2</v>
      </c>
      <c r="C17" s="45">
        <v>-4.9840345247307016E-3</v>
      </c>
      <c r="D17" s="46">
        <v>2.8553462998592988E-3</v>
      </c>
    </row>
    <row r="18" spans="1:4" s="53" customFormat="1" ht="18" customHeight="1" x14ac:dyDescent="0.35">
      <c r="A18" s="43">
        <v>2024</v>
      </c>
      <c r="B18" s="56">
        <v>3.50205075414056E-2</v>
      </c>
      <c r="C18" s="45">
        <v>4.6063341784750161E-4</v>
      </c>
      <c r="D18" s="46">
        <v>1.2430291062114004E-3</v>
      </c>
    </row>
    <row r="19" spans="1:4" ht="18" customHeight="1" x14ac:dyDescent="0.35">
      <c r="A19" s="43">
        <v>2025</v>
      </c>
      <c r="B19" s="56">
        <v>3.4920087354188299E-2</v>
      </c>
      <c r="C19" s="45">
        <v>-1.0042018721730106E-4</v>
      </c>
      <c r="D19" s="46">
        <v>-1.5615357938653998E-3</v>
      </c>
    </row>
    <row r="20" spans="1:4" s="135" customFormat="1" ht="18" customHeight="1" x14ac:dyDescent="0.35">
      <c r="A20" s="43">
        <v>2026</v>
      </c>
      <c r="B20" s="56">
        <v>3.3713566683155401E-2</v>
      </c>
      <c r="C20" s="45">
        <v>-1.2065206710328985E-3</v>
      </c>
      <c r="D20" s="46">
        <v>-3.7834197032556999E-3</v>
      </c>
    </row>
    <row r="21" spans="1:4" s="155" customFormat="1" ht="18" customHeight="1" x14ac:dyDescent="0.35">
      <c r="A21" s="43">
        <v>2027</v>
      </c>
      <c r="B21" s="56">
        <v>3.29159499012616E-2</v>
      </c>
      <c r="C21" s="45">
        <v>-7.976167818938007E-4</v>
      </c>
      <c r="D21" s="46">
        <v>-4.4784270945277954E-3</v>
      </c>
    </row>
    <row r="22" spans="1:4" s="157" customFormat="1" ht="18" customHeight="1" x14ac:dyDescent="0.35">
      <c r="A22" s="43">
        <v>2028</v>
      </c>
      <c r="B22" s="56">
        <v>3.1750576953014399E-2</v>
      </c>
      <c r="C22" s="45">
        <v>-1.1653729482472008E-3</v>
      </c>
      <c r="D22" s="46">
        <v>-4.2494716056560022E-3</v>
      </c>
    </row>
    <row r="23" spans="1:4" s="168" customFormat="1" ht="18" customHeight="1" x14ac:dyDescent="0.35">
      <c r="A23" s="43">
        <v>2029</v>
      </c>
      <c r="B23" s="56">
        <v>3.1093314333760703E-2</v>
      </c>
      <c r="C23" s="45">
        <v>-6.5726261925369567E-4</v>
      </c>
      <c r="D23" s="46">
        <v>-3.2172452827834916E-3</v>
      </c>
    </row>
    <row r="24" spans="1:4" s="171" customFormat="1" ht="18" customHeight="1" x14ac:dyDescent="0.35">
      <c r="A24" s="43">
        <v>2030</v>
      </c>
      <c r="B24" s="56">
        <v>3.07026387402238E-2</v>
      </c>
      <c r="C24" s="45">
        <v>-3.906755935369037E-4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93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Headings!F24</f>
        <v>Page 24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4" t="str">
        <f>Headings!E25</f>
        <v>March 2021 Transportation CPI Forecast</v>
      </c>
      <c r="B1" s="234"/>
      <c r="C1" s="234"/>
      <c r="D1" s="234"/>
    </row>
    <row r="2" spans="1:4" ht="21.75" customHeight="1" x14ac:dyDescent="0.35">
      <c r="A2" s="234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41">
        <v>9.8089368484598399E-2</v>
      </c>
      <c r="C5" s="74" t="s">
        <v>80</v>
      </c>
      <c r="D5" s="51">
        <v>0</v>
      </c>
    </row>
    <row r="6" spans="1:4" s="53" customFormat="1" ht="18" customHeight="1" x14ac:dyDescent="0.35">
      <c r="A6" s="43">
        <v>2012</v>
      </c>
      <c r="B6" s="56">
        <v>2.3409663819381001E-2</v>
      </c>
      <c r="C6" s="45">
        <v>-7.4679704665217395E-2</v>
      </c>
      <c r="D6" s="46">
        <v>0</v>
      </c>
    </row>
    <row r="7" spans="1:4" s="53" customFormat="1" ht="18" customHeight="1" x14ac:dyDescent="0.35">
      <c r="A7" s="43">
        <v>2013</v>
      </c>
      <c r="B7" s="56">
        <v>1.6870848668859499E-4</v>
      </c>
      <c r="C7" s="45">
        <v>-2.3240955332692406E-2</v>
      </c>
      <c r="D7" s="46">
        <v>0</v>
      </c>
    </row>
    <row r="8" spans="1:4" s="53" customFormat="1" ht="18" customHeight="1" x14ac:dyDescent="0.35">
      <c r="A8" s="43">
        <v>2014</v>
      </c>
      <c r="B8" s="56">
        <v>-6.6007562232389605E-3</v>
      </c>
      <c r="C8" s="45">
        <v>-6.7694647099275553E-3</v>
      </c>
      <c r="D8" s="46">
        <v>0</v>
      </c>
    </row>
    <row r="9" spans="1:4" s="53" customFormat="1" ht="18" customHeight="1" x14ac:dyDescent="0.35">
      <c r="A9" s="43">
        <v>2015</v>
      </c>
      <c r="B9" s="56">
        <v>-7.8136173329613007E-2</v>
      </c>
      <c r="C9" s="45">
        <v>-7.1535417106374052E-2</v>
      </c>
      <c r="D9" s="46">
        <v>0</v>
      </c>
    </row>
    <row r="10" spans="1:4" s="53" customFormat="1" ht="18" customHeight="1" x14ac:dyDescent="0.35">
      <c r="A10" s="43">
        <v>2016</v>
      </c>
      <c r="B10" s="56">
        <v>-2.0962835299244399E-2</v>
      </c>
      <c r="C10" s="45">
        <v>5.7173338030368608E-2</v>
      </c>
      <c r="D10" s="46">
        <v>0</v>
      </c>
    </row>
    <row r="11" spans="1:4" s="53" customFormat="1" ht="18" customHeight="1" x14ac:dyDescent="0.35">
      <c r="A11" s="43">
        <v>2017</v>
      </c>
      <c r="B11" s="56">
        <v>3.4231501550205004E-2</v>
      </c>
      <c r="C11" s="45">
        <v>5.5194336849449403E-2</v>
      </c>
      <c r="D11" s="46">
        <v>0</v>
      </c>
    </row>
    <row r="12" spans="1:4" s="53" customFormat="1" ht="18" customHeight="1" x14ac:dyDescent="0.35">
      <c r="A12" s="43">
        <v>2018</v>
      </c>
      <c r="B12" s="56">
        <v>4.5138853000747006E-2</v>
      </c>
      <c r="C12" s="45">
        <v>1.0907351450542002E-2</v>
      </c>
      <c r="D12" s="46">
        <v>0</v>
      </c>
    </row>
    <row r="13" spans="1:4" s="53" customFormat="1" ht="18" customHeight="1" x14ac:dyDescent="0.35">
      <c r="A13" s="43">
        <v>2019</v>
      </c>
      <c r="B13" s="56">
        <v>-2.8255962708300096E-3</v>
      </c>
      <c r="C13" s="45">
        <v>-4.7964449271577017E-2</v>
      </c>
      <c r="D13" s="46">
        <v>0</v>
      </c>
    </row>
    <row r="14" spans="1:4" s="53" customFormat="1" ht="18" customHeight="1" thickBot="1" x14ac:dyDescent="0.4">
      <c r="A14" s="48">
        <v>2020</v>
      </c>
      <c r="B14" s="57">
        <v>-4.1576963677281101E-2</v>
      </c>
      <c r="C14" s="50">
        <v>-3.875136740645109E-2</v>
      </c>
      <c r="D14" s="55">
        <v>6.0011936805919736E-4</v>
      </c>
    </row>
    <row r="15" spans="1:4" s="53" customFormat="1" ht="18" customHeight="1" thickTop="1" x14ac:dyDescent="0.35">
      <c r="A15" s="43">
        <v>2021</v>
      </c>
      <c r="B15" s="56">
        <v>2.86871984200983E-2</v>
      </c>
      <c r="C15" s="45">
        <v>7.0264162097379401E-2</v>
      </c>
      <c r="D15" s="46">
        <v>4.6148512709855011E-3</v>
      </c>
    </row>
    <row r="16" spans="1:4" s="53" customFormat="1" ht="18" customHeight="1" x14ac:dyDescent="0.35">
      <c r="A16" s="43">
        <v>2022</v>
      </c>
      <c r="B16" s="56">
        <v>3.6728880232906602E-2</v>
      </c>
      <c r="C16" s="45">
        <v>8.0416818128083017E-3</v>
      </c>
      <c r="D16" s="46">
        <v>-1.0045960366817895E-2</v>
      </c>
    </row>
    <row r="17" spans="1:4" s="53" customFormat="1" ht="18" customHeight="1" x14ac:dyDescent="0.35">
      <c r="A17" s="43">
        <v>2023</v>
      </c>
      <c r="B17" s="56">
        <v>2.7368899023194601E-2</v>
      </c>
      <c r="C17" s="45">
        <v>-9.3599812097120011E-3</v>
      </c>
      <c r="D17" s="46">
        <v>1.6703078019190271E-4</v>
      </c>
    </row>
    <row r="18" spans="1:4" s="53" customFormat="1" ht="18" customHeight="1" x14ac:dyDescent="0.35">
      <c r="A18" s="43">
        <v>2024</v>
      </c>
      <c r="B18" s="56">
        <v>2.5078338806305899E-2</v>
      </c>
      <c r="C18" s="45">
        <v>-2.290560216888702E-3</v>
      </c>
      <c r="D18" s="46">
        <v>4.8675572233759998E-3</v>
      </c>
    </row>
    <row r="19" spans="1:4" ht="18" customHeight="1" x14ac:dyDescent="0.35">
      <c r="A19" s="43">
        <v>2025</v>
      </c>
      <c r="B19" s="56">
        <v>2.0297997213500799E-2</v>
      </c>
      <c r="C19" s="45">
        <v>-4.7803415928051006E-3</v>
      </c>
      <c r="D19" s="46">
        <v>-5.5415661601410093E-4</v>
      </c>
    </row>
    <row r="20" spans="1:4" s="135" customFormat="1" ht="18" customHeight="1" x14ac:dyDescent="0.35">
      <c r="A20" s="43">
        <v>2026</v>
      </c>
      <c r="B20" s="56">
        <v>2.5345344896650301E-2</v>
      </c>
      <c r="C20" s="45">
        <v>5.0473476831495029E-3</v>
      </c>
      <c r="D20" s="46">
        <v>8.9523338923000115E-4</v>
      </c>
    </row>
    <row r="21" spans="1:4" s="155" customFormat="1" ht="18" customHeight="1" x14ac:dyDescent="0.35">
      <c r="A21" s="43">
        <v>2027</v>
      </c>
      <c r="B21" s="56">
        <v>2.5725775985576196E-2</v>
      </c>
      <c r="C21" s="45">
        <v>3.8043108892589494E-4</v>
      </c>
      <c r="D21" s="46">
        <v>1.2583649288929952E-3</v>
      </c>
    </row>
    <row r="22" spans="1:4" s="157" customFormat="1" ht="18" customHeight="1" x14ac:dyDescent="0.35">
      <c r="A22" s="43">
        <v>2028</v>
      </c>
      <c r="B22" s="56">
        <v>2.2527077631111402E-2</v>
      </c>
      <c r="C22" s="45">
        <v>-3.1986983544647941E-3</v>
      </c>
      <c r="D22" s="46">
        <v>7.3677399050790446E-4</v>
      </c>
    </row>
    <row r="23" spans="1:4" s="168" customFormat="1" ht="18" customHeight="1" x14ac:dyDescent="0.35">
      <c r="A23" s="43">
        <v>2029</v>
      </c>
      <c r="B23" s="56">
        <v>2.5914669117420699E-2</v>
      </c>
      <c r="C23" s="45">
        <v>3.3875914863092972E-3</v>
      </c>
      <c r="D23" s="46">
        <v>7.554875435299601E-3</v>
      </c>
    </row>
    <row r="24" spans="1:4" s="171" customFormat="1" ht="18" customHeight="1" x14ac:dyDescent="0.35">
      <c r="A24" s="43">
        <v>2030</v>
      </c>
      <c r="B24" s="56">
        <v>2.3731050644619202E-2</v>
      </c>
      <c r="C24" s="45">
        <v>-2.1836184728014976E-3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49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3" t="str">
        <f>Headings!F25</f>
        <v>Page 25</v>
      </c>
      <c r="B30" s="236"/>
      <c r="C30" s="236"/>
      <c r="D30" s="236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4" t="str">
        <f>Headings!E26</f>
        <v>March 2021 Retail Gas Forecast</v>
      </c>
      <c r="B1" s="237"/>
      <c r="C1" s="237"/>
      <c r="D1" s="237"/>
      <c r="E1" s="237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37" t="s">
        <v>77</v>
      </c>
      <c r="B4" s="32" t="s">
        <v>82</v>
      </c>
      <c r="C4" s="32" t="s">
        <v>6</v>
      </c>
      <c r="D4" s="35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 t="s">
        <v>145</v>
      </c>
      <c r="B5" s="61">
        <v>3.03266666666666</v>
      </c>
      <c r="C5" s="41">
        <v>-4.2683594177519435E-3</v>
      </c>
      <c r="D5" s="185">
        <v>0</v>
      </c>
      <c r="E5" s="101">
        <v>0</v>
      </c>
    </row>
    <row r="6" spans="1:5" s="53" customFormat="1" ht="18" customHeight="1" x14ac:dyDescent="0.35">
      <c r="A6" s="43" t="s">
        <v>146</v>
      </c>
      <c r="B6" s="62">
        <v>3.4740000000000002</v>
      </c>
      <c r="C6" s="56">
        <v>3.4031153884316101E-2</v>
      </c>
      <c r="D6" s="184">
        <v>0</v>
      </c>
      <c r="E6" s="63">
        <v>0</v>
      </c>
    </row>
    <row r="7" spans="1:5" s="53" customFormat="1" ht="18" customHeight="1" x14ac:dyDescent="0.35">
      <c r="A7" s="43" t="s">
        <v>147</v>
      </c>
      <c r="B7" s="62">
        <v>3.3006666666666602</v>
      </c>
      <c r="C7" s="56">
        <v>-6.2224006423132749E-3</v>
      </c>
      <c r="D7" s="184">
        <v>0</v>
      </c>
      <c r="E7" s="63">
        <v>0</v>
      </c>
    </row>
    <row r="8" spans="1:5" s="53" customFormat="1" ht="18" customHeight="1" x14ac:dyDescent="0.35">
      <c r="A8" s="43" t="s">
        <v>148</v>
      </c>
      <c r="B8" s="62">
        <v>3.3406666666666598</v>
      </c>
      <c r="C8" s="56">
        <v>-5.4579736032569492E-3</v>
      </c>
      <c r="D8" s="184">
        <v>0</v>
      </c>
      <c r="E8" s="63">
        <v>0</v>
      </c>
    </row>
    <row r="9" spans="1:5" s="53" customFormat="1" ht="18" customHeight="1" x14ac:dyDescent="0.35">
      <c r="A9" s="43" t="s">
        <v>197</v>
      </c>
      <c r="B9" s="62">
        <v>3.0859999999999999</v>
      </c>
      <c r="C9" s="56">
        <v>1.758628269949658E-2</v>
      </c>
      <c r="D9" s="184">
        <v>0</v>
      </c>
      <c r="E9" s="63">
        <v>0</v>
      </c>
    </row>
    <row r="10" spans="1:5" s="53" customFormat="1" ht="18" customHeight="1" x14ac:dyDescent="0.35">
      <c r="A10" s="43" t="s">
        <v>198</v>
      </c>
      <c r="B10" s="62">
        <v>2.6240000000000001</v>
      </c>
      <c r="C10" s="56">
        <v>-0.24467472654001154</v>
      </c>
      <c r="D10" s="184">
        <v>0</v>
      </c>
      <c r="E10" s="63">
        <v>0</v>
      </c>
    </row>
    <row r="11" spans="1:5" s="53" customFormat="1" ht="18" customHeight="1" x14ac:dyDescent="0.35">
      <c r="A11" s="43" t="s">
        <v>199</v>
      </c>
      <c r="B11" s="62">
        <v>2.8336666666666601</v>
      </c>
      <c r="C11" s="56">
        <v>-0.1414865683700266</v>
      </c>
      <c r="D11" s="184">
        <v>-3.678074171444945E-3</v>
      </c>
      <c r="E11" s="63">
        <v>-1.0460912188079874E-2</v>
      </c>
    </row>
    <row r="12" spans="1:5" s="53" customFormat="1" ht="18" customHeight="1" thickBot="1" x14ac:dyDescent="0.4">
      <c r="A12" s="43" t="s">
        <v>200</v>
      </c>
      <c r="B12" s="62">
        <v>2.79633333333333</v>
      </c>
      <c r="C12" s="56">
        <v>-0.16294152863699785</v>
      </c>
      <c r="D12" s="184">
        <v>3.0807385804739074E-2</v>
      </c>
      <c r="E12" s="63">
        <v>8.357305256539016E-2</v>
      </c>
    </row>
    <row r="13" spans="1:5" s="53" customFormat="1" ht="18" customHeight="1" thickTop="1" x14ac:dyDescent="0.35">
      <c r="A13" s="213" t="s">
        <v>213</v>
      </c>
      <c r="B13" s="217">
        <v>3.0138228603736898</v>
      </c>
      <c r="C13" s="210">
        <v>-2.3388574085000058E-2</v>
      </c>
      <c r="D13" s="218">
        <v>0.10557896754131502</v>
      </c>
      <c r="E13" s="219">
        <v>0.28780965927589985</v>
      </c>
    </row>
    <row r="14" spans="1:5" s="53" customFormat="1" ht="18" customHeight="1" x14ac:dyDescent="0.35">
      <c r="A14" s="43" t="s">
        <v>214</v>
      </c>
      <c r="B14" s="62">
        <v>3.2926059580259999</v>
      </c>
      <c r="C14" s="56">
        <v>0.25480409985746943</v>
      </c>
      <c r="D14" s="184">
        <v>7.6625905456991772E-2</v>
      </c>
      <c r="E14" s="63">
        <v>0.2343422274794098</v>
      </c>
    </row>
    <row r="15" spans="1:5" s="53" customFormat="1" ht="18" customHeight="1" x14ac:dyDescent="0.35">
      <c r="A15" s="43" t="s">
        <v>215</v>
      </c>
      <c r="B15" s="62">
        <v>3.2437354993688001</v>
      </c>
      <c r="C15" s="56">
        <v>0.14471315117120609</v>
      </c>
      <c r="D15" s="184">
        <v>1.5066704043973811E-2</v>
      </c>
      <c r="E15" s="63">
        <v>4.8146986371650158E-2</v>
      </c>
    </row>
    <row r="16" spans="1:5" s="53" customFormat="1" ht="18" customHeight="1" x14ac:dyDescent="0.35">
      <c r="A16" s="43" t="s">
        <v>216</v>
      </c>
      <c r="B16" s="62">
        <v>3.2400598245977199</v>
      </c>
      <c r="C16" s="56">
        <v>0.15868154414032309</v>
      </c>
      <c r="D16" s="184">
        <v>2.298381477371092E-2</v>
      </c>
      <c r="E16" s="63">
        <v>7.2795809463289896E-2</v>
      </c>
    </row>
    <row r="17" spans="1:5" s="53" customFormat="1" ht="18" customHeight="1" x14ac:dyDescent="0.35">
      <c r="A17" s="43" t="s">
        <v>231</v>
      </c>
      <c r="B17" s="62">
        <v>3.1773301392500199</v>
      </c>
      <c r="C17" s="56">
        <v>5.4252451604291263E-2</v>
      </c>
      <c r="D17" s="184">
        <v>7.6109737139851141E-4</v>
      </c>
      <c r="E17" s="63">
        <v>2.4164184872899064E-3</v>
      </c>
    </row>
    <row r="18" spans="1:5" s="53" customFormat="1" ht="18" customHeight="1" x14ac:dyDescent="0.35">
      <c r="A18" s="43" t="s">
        <v>232</v>
      </c>
      <c r="B18" s="62">
        <v>3.5348756733743301</v>
      </c>
      <c r="C18" s="56">
        <v>7.3579929829677315E-2</v>
      </c>
      <c r="D18" s="184">
        <v>6.8933746537707119E-3</v>
      </c>
      <c r="E18" s="63">
        <v>2.4200399947460038E-2</v>
      </c>
    </row>
    <row r="19" spans="1:5" s="53" customFormat="1" ht="18" customHeight="1" x14ac:dyDescent="0.35">
      <c r="A19" s="43" t="s">
        <v>233</v>
      </c>
      <c r="B19" s="62">
        <v>3.4382627032020299</v>
      </c>
      <c r="C19" s="56">
        <v>5.9970118978900366E-2</v>
      </c>
      <c r="D19" s="184">
        <v>-2.6792962855960889E-2</v>
      </c>
      <c r="E19" s="63">
        <v>-9.4657397018280243E-2</v>
      </c>
    </row>
    <row r="20" spans="1:5" s="53" customFormat="1" ht="18" customHeight="1" x14ac:dyDescent="0.35">
      <c r="A20" s="43" t="s">
        <v>234</v>
      </c>
      <c r="B20" s="62">
        <v>3.3232774953294899</v>
      </c>
      <c r="C20" s="56">
        <v>2.568399203619709E-2</v>
      </c>
      <c r="D20" s="184">
        <v>-2.8552114297866305E-2</v>
      </c>
      <c r="E20" s="63">
        <v>-9.7675439194139901E-2</v>
      </c>
    </row>
    <row r="21" spans="1:5" s="53" customFormat="1" ht="18" customHeight="1" x14ac:dyDescent="0.35">
      <c r="A21" s="43" t="s">
        <v>235</v>
      </c>
      <c r="B21" s="62">
        <v>3.2656641596263301</v>
      </c>
      <c r="C21" s="56">
        <v>2.7801335242160441E-2</v>
      </c>
      <c r="D21" s="184">
        <v>-3.773166581219789E-2</v>
      </c>
      <c r="E21" s="63">
        <v>-0.12805050768910009</v>
      </c>
    </row>
    <row r="22" spans="1:5" s="53" customFormat="1" ht="18" customHeight="1" x14ac:dyDescent="0.35">
      <c r="A22" s="43" t="s">
        <v>236</v>
      </c>
      <c r="B22" s="62">
        <v>3.61518915615481</v>
      </c>
      <c r="C22" s="56">
        <v>2.2720313301376693E-2</v>
      </c>
      <c r="D22" s="184">
        <v>-3.128970215430471E-2</v>
      </c>
      <c r="E22" s="63">
        <v>-0.11677195151029007</v>
      </c>
    </row>
    <row r="23" spans="1:5" s="53" customFormat="1" ht="18" customHeight="1" x14ac:dyDescent="0.35">
      <c r="A23" s="43" t="s">
        <v>237</v>
      </c>
      <c r="B23" s="62">
        <v>3.5269285050965098</v>
      </c>
      <c r="C23" s="56">
        <v>2.5787966059692247E-2</v>
      </c>
      <c r="D23" s="184">
        <v>-4.9855300656351798E-2</v>
      </c>
      <c r="E23" s="63">
        <v>-0.18506242379346016</v>
      </c>
    </row>
    <row r="24" spans="1:5" s="53" customFormat="1" ht="18" customHeight="1" x14ac:dyDescent="0.35">
      <c r="A24" s="43" t="s">
        <v>238</v>
      </c>
      <c r="B24" s="62">
        <v>3.38935077051483</v>
      </c>
      <c r="C24" s="56">
        <v>1.9881961490787026E-2</v>
      </c>
      <c r="D24" s="184">
        <v>-5.2149865618885238E-2</v>
      </c>
      <c r="E24" s="63">
        <v>-0.18647904431961981</v>
      </c>
    </row>
    <row r="25" spans="1:5" s="53" customFormat="1" ht="18" customHeight="1" x14ac:dyDescent="0.35">
      <c r="A25" s="43"/>
      <c r="B25" s="98"/>
      <c r="C25" s="45"/>
      <c r="D25" s="158"/>
      <c r="E25" s="159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123</v>
      </c>
      <c r="B27" s="3"/>
    </row>
    <row r="28" spans="1:5" ht="21.75" customHeight="1" x14ac:dyDescent="0.35">
      <c r="A28" s="30" t="s">
        <v>193</v>
      </c>
      <c r="B28" s="3"/>
      <c r="C28" s="3"/>
    </row>
    <row r="29" spans="1:5" ht="21.75" customHeight="1" x14ac:dyDescent="0.35">
      <c r="A29" s="117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38" t="str">
        <f>Headings!F26</f>
        <v>Page 26</v>
      </c>
      <c r="B31" s="236"/>
      <c r="C31" s="236"/>
      <c r="D31" s="236"/>
      <c r="E31" s="235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4" t="s">
        <v>258</v>
      </c>
      <c r="B1" s="234"/>
      <c r="C1" s="234"/>
      <c r="D1" s="240"/>
      <c r="E1" s="239"/>
    </row>
    <row r="2" spans="1:14" ht="21.75" customHeight="1" x14ac:dyDescent="0.35">
      <c r="A2" s="234" t="s">
        <v>86</v>
      </c>
      <c r="B2" s="234"/>
      <c r="C2" s="234"/>
      <c r="D2" s="241"/>
      <c r="E2" s="235"/>
    </row>
    <row r="3" spans="1:14" ht="21.75" customHeight="1" x14ac:dyDescent="0.35">
      <c r="A3" s="242"/>
      <c r="B3" s="242"/>
      <c r="C3" s="242"/>
      <c r="D3" s="241"/>
    </row>
    <row r="4" spans="1:14" s="22" customFormat="1" ht="66" customHeight="1" x14ac:dyDescent="0.35">
      <c r="A4" s="21" t="s">
        <v>81</v>
      </c>
      <c r="B4" s="32" t="s">
        <v>78</v>
      </c>
      <c r="C4" s="32" t="s">
        <v>28</v>
      </c>
      <c r="D4" s="32" t="s">
        <v>79</v>
      </c>
      <c r="E4" s="33" t="s">
        <v>28</v>
      </c>
    </row>
    <row r="5" spans="1:14" s="60" customFormat="1" ht="18" customHeight="1" x14ac:dyDescent="0.35">
      <c r="A5" s="38">
        <v>2011</v>
      </c>
      <c r="B5" s="61">
        <v>3.1120411597542237</v>
      </c>
      <c r="C5" s="78" t="s">
        <v>80</v>
      </c>
      <c r="D5" s="79" t="s">
        <v>80</v>
      </c>
      <c r="E5" s="83" t="s">
        <v>80</v>
      </c>
    </row>
    <row r="6" spans="1:14" s="60" customFormat="1" ht="18" customHeight="1" x14ac:dyDescent="0.35">
      <c r="A6" s="52">
        <v>2012</v>
      </c>
      <c r="B6" s="62">
        <v>3.2200291935483878</v>
      </c>
      <c r="C6" s="56">
        <v>3.4700066050120215E-2</v>
      </c>
      <c r="D6" s="62" t="s">
        <v>80</v>
      </c>
      <c r="E6" s="75" t="s">
        <v>80</v>
      </c>
    </row>
    <row r="7" spans="1:14" s="60" customFormat="1" ht="18" customHeight="1" x14ac:dyDescent="0.35">
      <c r="A7" s="52">
        <v>2013</v>
      </c>
      <c r="B7" s="62">
        <v>3.0727322832955708</v>
      </c>
      <c r="C7" s="56">
        <v>-4.5743967336674851E-2</v>
      </c>
      <c r="D7" s="62" t="s">
        <v>80</v>
      </c>
      <c r="E7" s="75" t="s">
        <v>80</v>
      </c>
      <c r="M7" s="84"/>
      <c r="N7" s="84"/>
    </row>
    <row r="8" spans="1:14" s="60" customFormat="1" ht="18" customHeight="1" x14ac:dyDescent="0.35">
      <c r="A8" s="52">
        <v>2014</v>
      </c>
      <c r="B8" s="102">
        <v>2.8801839505785964</v>
      </c>
      <c r="C8" s="56">
        <v>-6.2663556393680375E-2</v>
      </c>
      <c r="D8" s="102">
        <v>2.8242224104958393</v>
      </c>
      <c r="E8" s="75" t="s">
        <v>80</v>
      </c>
      <c r="M8" s="84"/>
      <c r="N8" s="84"/>
    </row>
    <row r="9" spans="1:14" s="60" customFormat="1" ht="18" customHeight="1" x14ac:dyDescent="0.35">
      <c r="A9" s="52">
        <v>2015</v>
      </c>
      <c r="B9" s="102">
        <v>1.7715901884504606</v>
      </c>
      <c r="C9" s="56">
        <v>-0.38490380515641431</v>
      </c>
      <c r="D9" s="102">
        <v>2.1089905463641303</v>
      </c>
      <c r="E9" s="46">
        <v>-0.25324912849414649</v>
      </c>
      <c r="M9" s="84"/>
      <c r="N9" s="84"/>
    </row>
    <row r="10" spans="1:14" s="60" customFormat="1" ht="18" customHeight="1" x14ac:dyDescent="0.35">
      <c r="A10" s="52">
        <v>2016</v>
      </c>
      <c r="B10" s="102">
        <v>1.4279053011080214</v>
      </c>
      <c r="C10" s="56">
        <v>-0.19399796272469017</v>
      </c>
      <c r="D10" s="102">
        <v>1.8130092214897344</v>
      </c>
      <c r="E10" s="46">
        <v>-0.14034265131470758</v>
      </c>
      <c r="M10" s="84"/>
      <c r="N10" s="84"/>
    </row>
    <row r="11" spans="1:14" s="60" customFormat="1" ht="18" customHeight="1" x14ac:dyDescent="0.35">
      <c r="A11" s="52">
        <v>2017</v>
      </c>
      <c r="B11" s="102">
        <v>1.8102133466781876</v>
      </c>
      <c r="C11" s="56">
        <v>0.26774047639819254</v>
      </c>
      <c r="D11" s="102">
        <v>2.1067205148272401</v>
      </c>
      <c r="E11" s="46">
        <v>0.16200209566290313</v>
      </c>
      <c r="M11" s="84"/>
      <c r="N11" s="84"/>
    </row>
    <row r="12" spans="1:14" s="60" customFormat="1" ht="18" customHeight="1" x14ac:dyDescent="0.35">
      <c r="A12" s="52">
        <v>2018</v>
      </c>
      <c r="B12" s="62">
        <v>2.2156500000000001</v>
      </c>
      <c r="C12" s="56">
        <v>0.22397175121142743</v>
      </c>
      <c r="D12" s="62">
        <v>2.39</v>
      </c>
      <c r="E12" s="46">
        <v>0.13446467302094423</v>
      </c>
    </row>
    <row r="13" spans="1:14" s="60" customFormat="1" ht="18" customHeight="1" x14ac:dyDescent="0.35">
      <c r="A13" s="52">
        <v>2019</v>
      </c>
      <c r="B13" s="62">
        <v>2.0499999999999998</v>
      </c>
      <c r="C13" s="56">
        <v>-7.4763613386590988E-2</v>
      </c>
      <c r="D13" s="62">
        <v>2.37</v>
      </c>
      <c r="E13" s="46">
        <v>-8.3682008368201055E-3</v>
      </c>
    </row>
    <row r="14" spans="1:14" s="60" customFormat="1" ht="18" customHeight="1" thickBot="1" x14ac:dyDescent="0.4">
      <c r="A14" s="66">
        <v>2020</v>
      </c>
      <c r="B14" s="67">
        <v>1.32</v>
      </c>
      <c r="C14" s="57">
        <v>-0.35609756097560963</v>
      </c>
      <c r="D14" s="67">
        <v>1.85</v>
      </c>
      <c r="E14" s="55">
        <v>-0.21940928270042193</v>
      </c>
    </row>
    <row r="15" spans="1:14" s="60" customFormat="1" ht="18" customHeight="1" thickTop="1" x14ac:dyDescent="0.35">
      <c r="A15" s="52">
        <v>2021</v>
      </c>
      <c r="B15" s="62">
        <v>2.06</v>
      </c>
      <c r="C15" s="56">
        <v>0.56060606060606055</v>
      </c>
      <c r="D15" s="62">
        <v>2.31</v>
      </c>
      <c r="E15" s="46">
        <v>0.24864864864864855</v>
      </c>
    </row>
    <row r="16" spans="1:14" s="60" customFormat="1" ht="18" customHeight="1" x14ac:dyDescent="0.35">
      <c r="A16" s="52">
        <v>2022</v>
      </c>
      <c r="B16" s="102">
        <v>2.19</v>
      </c>
      <c r="C16" s="56">
        <v>6.3106796116504826E-2</v>
      </c>
      <c r="D16" s="102">
        <v>2.34</v>
      </c>
      <c r="E16" s="46">
        <v>1.298701298701288E-2</v>
      </c>
    </row>
    <row r="17" spans="1:7" s="60" customFormat="1" ht="18" customHeight="1" x14ac:dyDescent="0.35">
      <c r="A17" s="52">
        <v>2023</v>
      </c>
      <c r="B17" s="102">
        <v>2.2400000000000002</v>
      </c>
      <c r="C17" s="56">
        <v>2.2831050228310668E-2</v>
      </c>
      <c r="D17" s="102">
        <v>2.41</v>
      </c>
      <c r="E17" s="46">
        <v>2.991452991453003E-2</v>
      </c>
    </row>
    <row r="18" spans="1:7" s="60" customFormat="1" ht="18" customHeight="1" x14ac:dyDescent="0.35">
      <c r="A18" s="52">
        <v>2024</v>
      </c>
      <c r="B18" s="102">
        <v>2.3199999999999998</v>
      </c>
      <c r="C18" s="56">
        <v>3.5714285714285587E-2</v>
      </c>
      <c r="D18" s="102">
        <v>2.4900000000000002</v>
      </c>
      <c r="E18" s="46">
        <v>3.3195020746888071E-2</v>
      </c>
    </row>
    <row r="19" spans="1:7" ht="18" customHeight="1" x14ac:dyDescent="0.35">
      <c r="A19" s="52">
        <v>2025</v>
      </c>
      <c r="B19" s="56" t="s">
        <v>80</v>
      </c>
      <c r="C19" s="56" t="s">
        <v>80</v>
      </c>
      <c r="D19" s="64" t="s">
        <v>80</v>
      </c>
      <c r="E19" s="65" t="s">
        <v>80</v>
      </c>
    </row>
    <row r="20" spans="1:7" ht="18" customHeight="1" x14ac:dyDescent="0.35">
      <c r="A20" s="52">
        <v>2026</v>
      </c>
      <c r="B20" s="56" t="s">
        <v>80</v>
      </c>
      <c r="C20" s="56" t="s">
        <v>80</v>
      </c>
      <c r="D20" s="64" t="s">
        <v>80</v>
      </c>
      <c r="E20" s="65" t="s">
        <v>80</v>
      </c>
    </row>
    <row r="21" spans="1:7" ht="18" customHeight="1" x14ac:dyDescent="0.35">
      <c r="A21" s="52">
        <v>2027</v>
      </c>
      <c r="B21" s="56" t="s">
        <v>80</v>
      </c>
      <c r="C21" s="56" t="s">
        <v>80</v>
      </c>
      <c r="D21" s="64" t="s">
        <v>80</v>
      </c>
      <c r="E21" s="65" t="s">
        <v>80</v>
      </c>
    </row>
    <row r="22" spans="1:7" ht="18" customHeight="1" x14ac:dyDescent="0.35">
      <c r="A22" s="52">
        <v>2028</v>
      </c>
      <c r="B22" s="56" t="s">
        <v>80</v>
      </c>
      <c r="C22" s="56" t="s">
        <v>80</v>
      </c>
      <c r="D22" s="64" t="s">
        <v>80</v>
      </c>
      <c r="E22" s="65" t="s">
        <v>80</v>
      </c>
    </row>
    <row r="23" spans="1:7" ht="18" customHeight="1" x14ac:dyDescent="0.35">
      <c r="A23" s="52">
        <v>2029</v>
      </c>
      <c r="B23" s="56" t="s">
        <v>80</v>
      </c>
      <c r="C23" s="56" t="s">
        <v>80</v>
      </c>
      <c r="D23" s="64" t="s">
        <v>80</v>
      </c>
      <c r="E23" s="65" t="s">
        <v>80</v>
      </c>
    </row>
    <row r="24" spans="1:7" ht="18" customHeight="1" x14ac:dyDescent="0.35">
      <c r="A24" s="52">
        <v>2030</v>
      </c>
      <c r="B24" s="56" t="s">
        <v>80</v>
      </c>
      <c r="C24" s="56" t="s">
        <v>80</v>
      </c>
      <c r="D24" s="64" t="s">
        <v>80</v>
      </c>
      <c r="E24" s="65" t="s">
        <v>80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202</v>
      </c>
      <c r="D26" s="2"/>
      <c r="E26" s="2"/>
      <c r="F26" s="2"/>
      <c r="G26" s="2"/>
    </row>
    <row r="27" spans="1:7" ht="21.75" customHeight="1" x14ac:dyDescent="0.35">
      <c r="A27" s="30" t="s">
        <v>201</v>
      </c>
      <c r="D27" s="2"/>
      <c r="E27" s="2"/>
      <c r="F27" s="2"/>
      <c r="G27" s="2"/>
    </row>
    <row r="28" spans="1:7" ht="21.75" customHeight="1" x14ac:dyDescent="0.35">
      <c r="A28" s="30" t="s">
        <v>204</v>
      </c>
      <c r="B28" s="1"/>
      <c r="C28" s="1"/>
    </row>
    <row r="29" spans="1:7" ht="21.75" customHeight="1" x14ac:dyDescent="0.35">
      <c r="A29" s="30" t="s">
        <v>203</v>
      </c>
      <c r="B29" s="1"/>
      <c r="C29" s="1"/>
    </row>
    <row r="30" spans="1:7" ht="21.75" customHeight="1" x14ac:dyDescent="0.35">
      <c r="A30" s="238" t="str">
        <f>Headings!F27</f>
        <v>Page 27</v>
      </c>
      <c r="B30" s="236"/>
      <c r="C30" s="236"/>
      <c r="D30" s="236"/>
      <c r="E30" s="235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3.4" x14ac:dyDescent="0.35">
      <c r="A1" s="234" t="str">
        <f>Headings!E28</f>
        <v>March 2021 Recorded Documents Forecast</v>
      </c>
      <c r="B1" s="235"/>
      <c r="C1" s="235"/>
      <c r="D1" s="235"/>
      <c r="E1" s="235"/>
    </row>
    <row r="2" spans="1:8" ht="21.75" customHeight="1" x14ac:dyDescent="0.35">
      <c r="A2" s="234" t="s">
        <v>86</v>
      </c>
      <c r="B2" s="235"/>
      <c r="C2" s="235"/>
      <c r="D2" s="235"/>
      <c r="E2" s="235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Headings!F52</f>
        <v># Change from August 2020 Forecast</v>
      </c>
    </row>
    <row r="5" spans="1:8" s="53" customFormat="1" ht="18" customHeight="1" x14ac:dyDescent="0.35">
      <c r="A5" s="38">
        <v>2011</v>
      </c>
      <c r="B5" s="172">
        <v>479542.99999999802</v>
      </c>
      <c r="C5" s="78" t="s">
        <v>80</v>
      </c>
      <c r="D5" s="41">
        <v>0</v>
      </c>
      <c r="E5" s="187">
        <v>0</v>
      </c>
      <c r="G5" s="128"/>
    </row>
    <row r="6" spans="1:8" s="53" customFormat="1" ht="18" customHeight="1" x14ac:dyDescent="0.35">
      <c r="A6" s="43">
        <v>2012</v>
      </c>
      <c r="B6" s="173">
        <v>572642.99999999907</v>
      </c>
      <c r="C6" s="56">
        <v>0.19414317381340451</v>
      </c>
      <c r="D6" s="56">
        <v>0</v>
      </c>
      <c r="E6" s="188">
        <v>0</v>
      </c>
      <c r="G6" s="128"/>
    </row>
    <row r="7" spans="1:8" s="53" customFormat="1" ht="18" customHeight="1" x14ac:dyDescent="0.35">
      <c r="A7" s="43">
        <v>2013</v>
      </c>
      <c r="B7" s="173">
        <v>589799</v>
      </c>
      <c r="C7" s="56">
        <v>2.9959328936180141E-2</v>
      </c>
      <c r="D7" s="56">
        <v>0</v>
      </c>
      <c r="E7" s="188">
        <v>0</v>
      </c>
      <c r="G7" s="128"/>
    </row>
    <row r="8" spans="1:8" s="53" customFormat="1" ht="18" customHeight="1" x14ac:dyDescent="0.35">
      <c r="A8" s="43">
        <v>2014</v>
      </c>
      <c r="B8" s="173">
        <v>436692.99999999889</v>
      </c>
      <c r="C8" s="56">
        <v>-0.2595901315532938</v>
      </c>
      <c r="D8" s="56">
        <v>0</v>
      </c>
      <c r="E8" s="188">
        <v>0</v>
      </c>
      <c r="G8" s="128"/>
    </row>
    <row r="9" spans="1:8" s="53" customFormat="1" ht="18" customHeight="1" x14ac:dyDescent="0.35">
      <c r="A9" s="43">
        <v>2015</v>
      </c>
      <c r="B9" s="173">
        <v>513348.99999999802</v>
      </c>
      <c r="C9" s="56">
        <v>0.17553750575346827</v>
      </c>
      <c r="D9" s="56">
        <v>0</v>
      </c>
      <c r="E9" s="188">
        <v>0</v>
      </c>
      <c r="G9" s="128"/>
    </row>
    <row r="10" spans="1:8" s="53" customFormat="1" ht="18" customHeight="1" x14ac:dyDescent="0.35">
      <c r="A10" s="43">
        <v>2016</v>
      </c>
      <c r="B10" s="173">
        <v>532499.99999999802</v>
      </c>
      <c r="C10" s="56">
        <v>3.7306004297271489E-2</v>
      </c>
      <c r="D10" s="56">
        <v>0</v>
      </c>
      <c r="E10" s="188">
        <v>0</v>
      </c>
      <c r="G10" s="128"/>
    </row>
    <row r="11" spans="1:8" s="53" customFormat="1" ht="18" customHeight="1" x14ac:dyDescent="0.35">
      <c r="A11" s="43">
        <v>2017</v>
      </c>
      <c r="B11" s="173">
        <v>491768.99999999901</v>
      </c>
      <c r="C11" s="56">
        <v>-7.6490140845068888E-2</v>
      </c>
      <c r="D11" s="56">
        <v>0</v>
      </c>
      <c r="E11" s="188">
        <v>0</v>
      </c>
      <c r="G11" s="128"/>
    </row>
    <row r="12" spans="1:8" s="53" customFormat="1" ht="18" customHeight="1" x14ac:dyDescent="0.35">
      <c r="A12" s="43">
        <v>2018</v>
      </c>
      <c r="B12" s="173">
        <v>421397.99999999697</v>
      </c>
      <c r="C12" s="56">
        <v>-0.14309767390787576</v>
      </c>
      <c r="D12" s="56">
        <v>0</v>
      </c>
      <c r="E12" s="188">
        <v>0</v>
      </c>
      <c r="H12" s="128"/>
    </row>
    <row r="13" spans="1:8" s="53" customFormat="1" ht="18" customHeight="1" x14ac:dyDescent="0.35">
      <c r="A13" s="43">
        <v>2019</v>
      </c>
      <c r="B13" s="173">
        <v>440934</v>
      </c>
      <c r="C13" s="56">
        <v>4.6359973231963947E-2</v>
      </c>
      <c r="D13" s="56">
        <v>0</v>
      </c>
      <c r="E13" s="188">
        <v>0</v>
      </c>
      <c r="H13" s="128"/>
    </row>
    <row r="14" spans="1:8" s="53" customFormat="1" ht="18" customHeight="1" thickBot="1" x14ac:dyDescent="0.4">
      <c r="A14" s="48">
        <v>2020</v>
      </c>
      <c r="B14" s="203">
        <v>638985.99999999907</v>
      </c>
      <c r="C14" s="57">
        <v>0.44916472760095405</v>
      </c>
      <c r="D14" s="57">
        <v>0.20251535179826829</v>
      </c>
      <c r="E14" s="204">
        <v>107611.49484757404</v>
      </c>
      <c r="H14" s="128"/>
    </row>
    <row r="15" spans="1:8" s="53" customFormat="1" ht="18" customHeight="1" thickTop="1" x14ac:dyDescent="0.35">
      <c r="A15" s="43">
        <v>2021</v>
      </c>
      <c r="B15" s="173">
        <v>604200.43487193994</v>
      </c>
      <c r="C15" s="56">
        <v>-5.4438696822871169E-2</v>
      </c>
      <c r="D15" s="56">
        <v>0.33430482650454896</v>
      </c>
      <c r="E15" s="188">
        <v>151380.04265710292</v>
      </c>
      <c r="H15" s="128"/>
    </row>
    <row r="16" spans="1:8" s="53" customFormat="1" ht="18" customHeight="1" x14ac:dyDescent="0.35">
      <c r="A16" s="43">
        <v>2022</v>
      </c>
      <c r="B16" s="173">
        <v>496175.31006436795</v>
      </c>
      <c r="C16" s="56">
        <v>-0.17879021359934621</v>
      </c>
      <c r="D16" s="56">
        <v>7.8481458292968265E-2</v>
      </c>
      <c r="E16" s="188">
        <v>36106.844121782924</v>
      </c>
      <c r="H16" s="128"/>
    </row>
    <row r="17" spans="1:8" s="53" customFormat="1" ht="18" customHeight="1" x14ac:dyDescent="0.35">
      <c r="A17" s="43">
        <v>2023</v>
      </c>
      <c r="B17" s="173">
        <v>464727.55471138901</v>
      </c>
      <c r="C17" s="56">
        <v>-6.3380330933635709E-2</v>
      </c>
      <c r="D17" s="56">
        <v>-3.2890286680168357E-3</v>
      </c>
      <c r="E17" s="188">
        <v>-1533.5461274400004</v>
      </c>
      <c r="H17" s="128"/>
    </row>
    <row r="18" spans="1:8" s="53" customFormat="1" ht="18" customHeight="1" x14ac:dyDescent="0.35">
      <c r="A18" s="43">
        <v>2024</v>
      </c>
      <c r="B18" s="173">
        <v>468681.41919199005</v>
      </c>
      <c r="C18" s="56">
        <v>8.5079191894625872E-3</v>
      </c>
      <c r="D18" s="56">
        <v>-6.7346755504035238E-3</v>
      </c>
      <c r="E18" s="188">
        <v>-3177.8188738339231</v>
      </c>
      <c r="H18" s="128"/>
    </row>
    <row r="19" spans="1:8" s="53" customFormat="1" ht="18" customHeight="1" x14ac:dyDescent="0.35">
      <c r="A19" s="43">
        <v>2025</v>
      </c>
      <c r="B19" s="173">
        <v>473382.99280745303</v>
      </c>
      <c r="C19" s="56">
        <v>1.0031491377594071E-2</v>
      </c>
      <c r="D19" s="56">
        <v>-8.2898493662638684E-3</v>
      </c>
      <c r="E19" s="188">
        <v>-3957.0772774859797</v>
      </c>
      <c r="H19" s="128"/>
    </row>
    <row r="20" spans="1:8" s="53" customFormat="1" ht="18" customHeight="1" x14ac:dyDescent="0.35">
      <c r="A20" s="43">
        <v>2026</v>
      </c>
      <c r="B20" s="173">
        <v>478235.00474624202</v>
      </c>
      <c r="C20" s="56">
        <v>1.0249654112019391E-2</v>
      </c>
      <c r="D20" s="56">
        <v>-8.7713819545898186E-3</v>
      </c>
      <c r="E20" s="188">
        <v>-4231.9015152690117</v>
      </c>
      <c r="H20" s="128"/>
    </row>
    <row r="21" spans="1:8" s="53" customFormat="1" ht="18" customHeight="1" x14ac:dyDescent="0.35">
      <c r="A21" s="43">
        <v>2027</v>
      </c>
      <c r="B21" s="173">
        <v>485110.24845393299</v>
      </c>
      <c r="C21" s="56">
        <v>1.4376287054393089E-2</v>
      </c>
      <c r="D21" s="56">
        <v>-1.9351566520842134E-3</v>
      </c>
      <c r="E21" s="188">
        <v>-940.58450264699059</v>
      </c>
      <c r="H21" s="128"/>
    </row>
    <row r="22" spans="1:8" s="53" customFormat="1" ht="18" customHeight="1" x14ac:dyDescent="0.35">
      <c r="A22" s="43">
        <v>2028</v>
      </c>
      <c r="B22" s="173">
        <v>487814.92675554403</v>
      </c>
      <c r="C22" s="56">
        <v>5.575388914645707E-3</v>
      </c>
      <c r="D22" s="56">
        <v>-1.1256689723691427E-2</v>
      </c>
      <c r="E22" s="188">
        <v>-5553.697522906994</v>
      </c>
      <c r="G22" s="171"/>
      <c r="H22" s="128"/>
    </row>
    <row r="23" spans="1:8" s="53" customFormat="1" ht="18" customHeight="1" x14ac:dyDescent="0.35">
      <c r="A23" s="43">
        <v>2029</v>
      </c>
      <c r="B23" s="173">
        <v>492852.97248761298</v>
      </c>
      <c r="C23" s="56">
        <v>1.0327781000013525E-2</v>
      </c>
      <c r="D23" s="56">
        <v>-5.5025654646083666E-3</v>
      </c>
      <c r="E23" s="188">
        <v>-2726.9610271110432</v>
      </c>
      <c r="G23" s="171"/>
      <c r="H23" s="128"/>
    </row>
    <row r="24" spans="1:8" s="53" customFormat="1" ht="18" customHeight="1" x14ac:dyDescent="0.35">
      <c r="A24" s="43">
        <v>2030</v>
      </c>
      <c r="B24" s="173">
        <v>497498.02870035195</v>
      </c>
      <c r="C24" s="56">
        <v>9.4248314853284665E-3</v>
      </c>
      <c r="D24" s="87" t="s">
        <v>257</v>
      </c>
      <c r="E24" s="208" t="s">
        <v>257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56</v>
      </c>
      <c r="B26" s="30"/>
      <c r="C26" s="30"/>
      <c r="G26" s="128"/>
    </row>
    <row r="27" spans="1:8" ht="21.75" customHeight="1" x14ac:dyDescent="0.35">
      <c r="A27" s="119"/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3" t="str">
        <f>Headings!F28</f>
        <v>Page 28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7" customWidth="1"/>
    <col min="2" max="2" width="20.7265625" style="107" customWidth="1"/>
    <col min="3" max="3" width="10.7265625" style="107" customWidth="1"/>
    <col min="4" max="5" width="17.7265625" style="108" customWidth="1"/>
    <col min="6" max="16384" width="10.7265625" style="108"/>
  </cols>
  <sheetData>
    <row r="1" spans="1:8" ht="23.4" x14ac:dyDescent="0.35">
      <c r="A1" s="234" t="str">
        <f>Headings!E29</f>
        <v>March 2021 Gambling Tax Forecast</v>
      </c>
      <c r="B1" s="235"/>
      <c r="C1" s="235"/>
      <c r="D1" s="235"/>
      <c r="E1" s="235"/>
    </row>
    <row r="2" spans="1:8" ht="21.75" customHeight="1" x14ac:dyDescent="0.35">
      <c r="A2" s="234" t="s">
        <v>86</v>
      </c>
      <c r="B2" s="235"/>
      <c r="C2" s="235"/>
      <c r="D2" s="235"/>
      <c r="E2" s="235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8" s="53" customFormat="1" ht="18" customHeight="1" x14ac:dyDescent="0.35">
      <c r="A5" s="38">
        <v>2011</v>
      </c>
      <c r="B5" s="39">
        <v>2405747.1</v>
      </c>
      <c r="C5" s="74" t="s">
        <v>80</v>
      </c>
      <c r="D5" s="51">
        <v>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1826238.15</v>
      </c>
      <c r="C6" s="45">
        <v>-0.24088523269964668</v>
      </c>
      <c r="D6" s="4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2102641.6899999995</v>
      </c>
      <c r="C7" s="46">
        <v>0.15135131198524121</v>
      </c>
      <c r="D7" s="4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2521819.6599999997</v>
      </c>
      <c r="C8" s="45">
        <v>0.19935777550382361</v>
      </c>
      <c r="D8" s="4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2437669.41</v>
      </c>
      <c r="C9" s="45">
        <v>-3.3368861118324156E-2</v>
      </c>
      <c r="D9" s="4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2609974.0699999998</v>
      </c>
      <c r="C10" s="45">
        <v>7.0684178622892002E-2</v>
      </c>
      <c r="D10" s="4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2731608.1999999997</v>
      </c>
      <c r="C11" s="45">
        <v>4.6603577942825991E-2</v>
      </c>
      <c r="D11" s="4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2313241.1899999995</v>
      </c>
      <c r="C12" s="45">
        <v>-0.15315776618330557</v>
      </c>
      <c r="D12" s="4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2486780.3599999994</v>
      </c>
      <c r="C13" s="45">
        <v>7.5019920426023567E-2</v>
      </c>
      <c r="D13" s="4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1546520.2000000002</v>
      </c>
      <c r="C14" s="50">
        <v>-0.37810342044039602</v>
      </c>
      <c r="D14" s="55">
        <v>1.2749299222075936</v>
      </c>
      <c r="E14" s="77">
        <v>866710.1606211802</v>
      </c>
      <c r="H14" s="128"/>
    </row>
    <row r="15" spans="1:8" s="53" customFormat="1" ht="18" customHeight="1" thickTop="1" x14ac:dyDescent="0.35">
      <c r="A15" s="43">
        <v>2021</v>
      </c>
      <c r="B15" s="44">
        <v>1724675.4171509449</v>
      </c>
      <c r="C15" s="45">
        <v>0.11519747181507545</v>
      </c>
      <c r="D15" s="46">
        <v>6.485448392018478E-3</v>
      </c>
      <c r="E15" s="47">
        <v>11113.219201316126</v>
      </c>
      <c r="H15" s="128"/>
    </row>
    <row r="16" spans="1:8" s="53" customFormat="1" ht="18" customHeight="1" x14ac:dyDescent="0.35">
      <c r="A16" s="43">
        <v>2022</v>
      </c>
      <c r="B16" s="44">
        <v>2385569.9910239801</v>
      </c>
      <c r="C16" s="45">
        <v>0.38319939352112486</v>
      </c>
      <c r="D16" s="46">
        <v>7.626002908855023E-2</v>
      </c>
      <c r="E16" s="47">
        <v>169033.16298230132</v>
      </c>
      <c r="H16" s="128"/>
    </row>
    <row r="17" spans="1:8" s="53" customFormat="1" ht="18" customHeight="1" x14ac:dyDescent="0.35">
      <c r="A17" s="43">
        <v>2023</v>
      </c>
      <c r="B17" s="44">
        <v>2528997.3907094905</v>
      </c>
      <c r="C17" s="45">
        <v>6.0122905731198273E-2</v>
      </c>
      <c r="D17" s="46">
        <v>3.8490744046100422E-2</v>
      </c>
      <c r="E17" s="47">
        <v>93735.059091420844</v>
      </c>
      <c r="H17" s="128"/>
    </row>
    <row r="18" spans="1:8" s="53" customFormat="1" ht="18" customHeight="1" x14ac:dyDescent="0.35">
      <c r="A18" s="43">
        <v>2024</v>
      </c>
      <c r="B18" s="44">
        <v>2041207.4756912205</v>
      </c>
      <c r="C18" s="45">
        <v>-0.19287877354488858</v>
      </c>
      <c r="D18" s="46">
        <v>8.6066506793385233E-3</v>
      </c>
      <c r="E18" s="47">
        <v>17418.048647107324</v>
      </c>
      <c r="H18" s="128"/>
    </row>
    <row r="19" spans="1:8" s="53" customFormat="1" ht="18" customHeight="1" x14ac:dyDescent="0.35">
      <c r="A19" s="43">
        <v>2025</v>
      </c>
      <c r="B19" s="44">
        <v>158650.82205949805</v>
      </c>
      <c r="C19" s="45">
        <v>-0.92227599401389926</v>
      </c>
      <c r="D19" s="46">
        <v>-0.18561850061255181</v>
      </c>
      <c r="E19" s="47">
        <v>-36160.604991374479</v>
      </c>
      <c r="H19" s="128"/>
    </row>
    <row r="20" spans="1:8" s="53" customFormat="1" ht="18" customHeight="1" x14ac:dyDescent="0.35">
      <c r="A20" s="43">
        <v>2026</v>
      </c>
      <c r="B20" s="44">
        <v>133018.62375500464</v>
      </c>
      <c r="C20" s="45">
        <v>-0.16156360220359078</v>
      </c>
      <c r="D20" s="46">
        <v>-6.3992125592288063E-2</v>
      </c>
      <c r="E20" s="47">
        <v>-9094.0949431968038</v>
      </c>
      <c r="H20" s="128"/>
    </row>
    <row r="21" spans="1:8" s="53" customFormat="1" ht="18" customHeight="1" x14ac:dyDescent="0.35">
      <c r="A21" s="43">
        <v>2027</v>
      </c>
      <c r="B21" s="44">
        <v>114026.25890850084</v>
      </c>
      <c r="C21" s="45">
        <v>-0.14277974249293224</v>
      </c>
      <c r="D21" s="46">
        <v>-3.5672218876833917E-2</v>
      </c>
      <c r="E21" s="47">
        <v>-4218.0363825596869</v>
      </c>
      <c r="H21" s="128"/>
    </row>
    <row r="22" spans="1:8" s="53" customFormat="1" ht="18" customHeight="1" x14ac:dyDescent="0.35">
      <c r="A22" s="43">
        <v>2028</v>
      </c>
      <c r="B22" s="44">
        <v>100972.33282815522</v>
      </c>
      <c r="C22" s="45">
        <v>-0.1144817536355428</v>
      </c>
      <c r="D22" s="46">
        <v>-9.2463100295590794E-2</v>
      </c>
      <c r="E22" s="47">
        <v>-10287.421856246685</v>
      </c>
      <c r="G22" s="108"/>
      <c r="H22" s="128"/>
    </row>
    <row r="23" spans="1:8" s="53" customFormat="1" ht="18" customHeight="1" x14ac:dyDescent="0.35">
      <c r="A23" s="43">
        <v>2029</v>
      </c>
      <c r="B23" s="44">
        <v>100817.35845615974</v>
      </c>
      <c r="C23" s="45">
        <v>-1.5348201596890876E-3</v>
      </c>
      <c r="D23" s="46">
        <v>-0.10125886811347506</v>
      </c>
      <c r="E23" s="47">
        <v>-11358.834308642909</v>
      </c>
      <c r="G23" s="168"/>
      <c r="H23" s="128"/>
    </row>
    <row r="24" spans="1:8" s="53" customFormat="1" ht="18" customHeight="1" x14ac:dyDescent="0.35">
      <c r="A24" s="43">
        <v>2030</v>
      </c>
      <c r="B24" s="44">
        <v>110673.69928181139</v>
      </c>
      <c r="C24" s="45">
        <v>9.7764323292974131E-2</v>
      </c>
      <c r="D24" s="75" t="s">
        <v>257</v>
      </c>
      <c r="E24" s="76" t="s">
        <v>257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119</v>
      </c>
      <c r="B26" s="30"/>
      <c r="C26" s="30"/>
      <c r="G26" s="128"/>
    </row>
    <row r="27" spans="1:8" ht="21.75" customHeight="1" x14ac:dyDescent="0.35">
      <c r="A27" s="119" t="s">
        <v>212</v>
      </c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3" t="str">
        <f>Headings!F29</f>
        <v>Page 29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4" t="str">
        <f>Headings!E3</f>
        <v>March 2021 Unincorporated Assessed Value Forecast</v>
      </c>
      <c r="B1" s="235"/>
      <c r="C1" s="235"/>
      <c r="D1" s="235"/>
      <c r="E1" s="235"/>
    </row>
    <row r="2" spans="1:6" ht="21.75" customHeight="1" x14ac:dyDescent="0.35">
      <c r="A2" s="234" t="s">
        <v>86</v>
      </c>
      <c r="B2" s="235"/>
      <c r="C2" s="235"/>
      <c r="D2" s="235"/>
      <c r="E2" s="235"/>
    </row>
    <row r="4" spans="1:6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6" ht="18" customHeight="1" x14ac:dyDescent="0.35">
      <c r="A5" s="38">
        <v>2011</v>
      </c>
      <c r="B5" s="39">
        <v>39449376049.999992</v>
      </c>
      <c r="C5" s="74" t="s">
        <v>80</v>
      </c>
      <c r="D5" s="51">
        <v>0</v>
      </c>
      <c r="E5" s="42">
        <v>0</v>
      </c>
    </row>
    <row r="6" spans="1:6" ht="18" customHeight="1" x14ac:dyDescent="0.35">
      <c r="A6" s="43">
        <v>2012</v>
      </c>
      <c r="B6" s="44">
        <v>32758485327</v>
      </c>
      <c r="C6" s="45">
        <v>-0.16960701012151991</v>
      </c>
      <c r="D6" s="46">
        <v>0</v>
      </c>
      <c r="E6" s="47">
        <v>0</v>
      </c>
    </row>
    <row r="7" spans="1:6" ht="18" customHeight="1" x14ac:dyDescent="0.35">
      <c r="A7" s="52">
        <v>2013</v>
      </c>
      <c r="B7" s="44">
        <v>30016733777.777802</v>
      </c>
      <c r="C7" s="46">
        <v>-8.3695919449682465E-2</v>
      </c>
      <c r="D7" s="46">
        <v>0</v>
      </c>
      <c r="E7" s="47">
        <v>0</v>
      </c>
      <c r="F7" s="36"/>
    </row>
    <row r="8" spans="1:6" ht="18" customHeight="1" x14ac:dyDescent="0.35">
      <c r="A8" s="43">
        <v>2014</v>
      </c>
      <c r="B8" s="44">
        <v>31876016756</v>
      </c>
      <c r="C8" s="45">
        <v>6.1941548737014074E-2</v>
      </c>
      <c r="D8" s="46">
        <v>0</v>
      </c>
      <c r="E8" s="47">
        <v>0</v>
      </c>
    </row>
    <row r="9" spans="1:6" ht="18" customHeight="1" x14ac:dyDescent="0.35">
      <c r="A9" s="43">
        <v>2015</v>
      </c>
      <c r="B9" s="44">
        <v>36080918262</v>
      </c>
      <c r="C9" s="45">
        <v>0.13191427078819418</v>
      </c>
      <c r="D9" s="46">
        <v>0</v>
      </c>
      <c r="E9" s="47">
        <v>0</v>
      </c>
    </row>
    <row r="10" spans="1:6" ht="18" customHeight="1" x14ac:dyDescent="0.35">
      <c r="A10" s="43">
        <v>2016</v>
      </c>
      <c r="B10" s="44">
        <v>36633108444.444504</v>
      </c>
      <c r="C10" s="45">
        <v>1.5304216440246821E-2</v>
      </c>
      <c r="D10" s="46">
        <v>0</v>
      </c>
      <c r="E10" s="47">
        <v>0</v>
      </c>
    </row>
    <row r="11" spans="1:6" ht="18" customHeight="1" x14ac:dyDescent="0.35">
      <c r="A11" s="43">
        <v>2017</v>
      </c>
      <c r="B11" s="44">
        <v>39044967515</v>
      </c>
      <c r="C11" s="45">
        <v>6.5838231396966318E-2</v>
      </c>
      <c r="D11" s="46">
        <v>0</v>
      </c>
      <c r="E11" s="47">
        <v>0</v>
      </c>
    </row>
    <row r="12" spans="1:6" ht="18" customHeight="1" x14ac:dyDescent="0.35">
      <c r="A12" s="43">
        <v>2018</v>
      </c>
      <c r="B12" s="44">
        <v>43501122097</v>
      </c>
      <c r="C12" s="45">
        <v>0.11412878190481446</v>
      </c>
      <c r="D12" s="46">
        <v>0</v>
      </c>
      <c r="E12" s="47">
        <v>0</v>
      </c>
    </row>
    <row r="13" spans="1:6" ht="18" customHeight="1" x14ac:dyDescent="0.35">
      <c r="A13" s="43">
        <v>2019</v>
      </c>
      <c r="B13" s="44">
        <v>48607292257</v>
      </c>
      <c r="C13" s="45">
        <v>0.11738019420772927</v>
      </c>
      <c r="D13" s="46">
        <v>0</v>
      </c>
      <c r="E13" s="47">
        <v>0</v>
      </c>
    </row>
    <row r="14" spans="1:6" ht="18" customHeight="1" x14ac:dyDescent="0.35">
      <c r="A14" s="43">
        <v>2020</v>
      </c>
      <c r="B14" s="44">
        <v>50973173419</v>
      </c>
      <c r="C14" s="45">
        <v>4.8673379078409518E-2</v>
      </c>
      <c r="D14" s="46">
        <v>0</v>
      </c>
      <c r="E14" s="47">
        <v>0</v>
      </c>
      <c r="F14" s="200"/>
    </row>
    <row r="15" spans="1:6" ht="18" customHeight="1" thickBot="1" x14ac:dyDescent="0.4">
      <c r="A15" s="48">
        <v>2021</v>
      </c>
      <c r="B15" s="49">
        <v>51792407262.999985</v>
      </c>
      <c r="C15" s="50">
        <v>1.6071862688749494E-2</v>
      </c>
      <c r="D15" s="55">
        <v>4.2485650975392364E-3</v>
      </c>
      <c r="E15" s="77">
        <v>219112500.09477997</v>
      </c>
      <c r="F15" s="200"/>
    </row>
    <row r="16" spans="1:6" ht="18" customHeight="1" thickTop="1" x14ac:dyDescent="0.35">
      <c r="A16" s="43">
        <v>2022</v>
      </c>
      <c r="B16" s="44">
        <v>56031293609.169174</v>
      </c>
      <c r="C16" s="45">
        <v>8.1843779236679959E-2</v>
      </c>
      <c r="D16" s="46">
        <v>6.6395913555999053E-2</v>
      </c>
      <c r="E16" s="47">
        <v>3488618888.738678</v>
      </c>
      <c r="F16" s="200"/>
    </row>
    <row r="17" spans="1:6" ht="18" customHeight="1" x14ac:dyDescent="0.35">
      <c r="A17" s="43">
        <v>2023</v>
      </c>
      <c r="B17" s="44">
        <v>59107175375.136772</v>
      </c>
      <c r="C17" s="45">
        <v>5.4895783549502974E-2</v>
      </c>
      <c r="D17" s="46">
        <v>9.0089038886735029E-2</v>
      </c>
      <c r="E17" s="47">
        <v>4884838238.8046799</v>
      </c>
      <c r="F17" s="200"/>
    </row>
    <row r="18" spans="1:6" ht="18" customHeight="1" x14ac:dyDescent="0.35">
      <c r="A18" s="43">
        <v>2024</v>
      </c>
      <c r="B18" s="44">
        <v>58932614754.981133</v>
      </c>
      <c r="C18" s="45">
        <v>-2.9532898340641767E-3</v>
      </c>
      <c r="D18" s="46">
        <v>0.10350739937619124</v>
      </c>
      <c r="E18" s="47">
        <v>5527794100.135025</v>
      </c>
      <c r="F18" s="200"/>
    </row>
    <row r="19" spans="1:6" ht="18" customHeight="1" x14ac:dyDescent="0.35">
      <c r="A19" s="43">
        <v>2025</v>
      </c>
      <c r="B19" s="44">
        <v>59103830323.571289</v>
      </c>
      <c r="C19" s="45">
        <v>2.9052769727255789E-3</v>
      </c>
      <c r="D19" s="46">
        <v>0.12106057934921299</v>
      </c>
      <c r="E19" s="47">
        <v>6382477515.0712662</v>
      </c>
      <c r="F19" s="200"/>
    </row>
    <row r="20" spans="1:6" s="135" customFormat="1" ht="18" customHeight="1" x14ac:dyDescent="0.35">
      <c r="A20" s="43">
        <v>2026</v>
      </c>
      <c r="B20" s="44">
        <v>56259119749.345833</v>
      </c>
      <c r="C20" s="45">
        <v>-4.8130731268205995E-2</v>
      </c>
      <c r="D20" s="46">
        <v>0.1282341895307193</v>
      </c>
      <c r="E20" s="47">
        <v>6394366251.0084</v>
      </c>
      <c r="F20" s="200"/>
    </row>
    <row r="21" spans="1:6" s="155" customFormat="1" ht="18" customHeight="1" x14ac:dyDescent="0.35">
      <c r="A21" s="43">
        <v>2027</v>
      </c>
      <c r="B21" s="44">
        <v>56523416336.102043</v>
      </c>
      <c r="C21" s="45">
        <v>4.6978443305503159E-3</v>
      </c>
      <c r="D21" s="46">
        <v>0.1188599543718718</v>
      </c>
      <c r="E21" s="47">
        <v>6004657383.9735794</v>
      </c>
      <c r="F21" s="200"/>
    </row>
    <row r="22" spans="1:6" s="157" customFormat="1" ht="18" customHeight="1" x14ac:dyDescent="0.35">
      <c r="A22" s="43">
        <v>2028</v>
      </c>
      <c r="B22" s="44">
        <v>55167894303.048859</v>
      </c>
      <c r="C22" s="45">
        <v>-2.3981601271107156E-2</v>
      </c>
      <c r="D22" s="46">
        <v>0.11679298541957772</v>
      </c>
      <c r="E22" s="47">
        <v>5769397873.2719879</v>
      </c>
      <c r="F22" s="200"/>
    </row>
    <row r="23" spans="1:6" s="167" customFormat="1" ht="18" customHeight="1" x14ac:dyDescent="0.35">
      <c r="A23" s="43">
        <v>2029</v>
      </c>
      <c r="B23" s="44">
        <v>57588807302.939148</v>
      </c>
      <c r="C23" s="45">
        <v>4.3882642802926419E-2</v>
      </c>
      <c r="D23" s="46">
        <v>0.12646727579062822</v>
      </c>
      <c r="E23" s="47">
        <v>6465433778.821846</v>
      </c>
      <c r="F23" s="200"/>
    </row>
    <row r="24" spans="1:6" s="171" customFormat="1" ht="18" customHeight="1" x14ac:dyDescent="0.35">
      <c r="A24" s="43">
        <v>2030</v>
      </c>
      <c r="B24" s="44">
        <v>59841389370.496246</v>
      </c>
      <c r="C24" s="45">
        <v>3.9114928282984796E-2</v>
      </c>
      <c r="D24" s="75" t="s">
        <v>257</v>
      </c>
      <c r="E24" s="76" t="s">
        <v>257</v>
      </c>
      <c r="F24" s="200"/>
    </row>
    <row r="25" spans="1:6" s="100" customFormat="1" ht="21.75" customHeight="1" x14ac:dyDescent="0.35">
      <c r="A25" s="25" t="s">
        <v>4</v>
      </c>
      <c r="B25" s="97"/>
      <c r="C25" s="45"/>
      <c r="D25" s="45"/>
      <c r="E25" s="71"/>
    </row>
    <row r="26" spans="1:6" ht="21.75" customHeight="1" x14ac:dyDescent="0.35">
      <c r="A26" s="26" t="s">
        <v>139</v>
      </c>
      <c r="B26" s="3"/>
      <c r="C26" s="3"/>
    </row>
    <row r="27" spans="1:6" ht="21.75" customHeight="1" x14ac:dyDescent="0.35">
      <c r="A27" s="30" t="s">
        <v>175</v>
      </c>
      <c r="B27" s="3"/>
      <c r="C27" s="3"/>
    </row>
    <row r="28" spans="1:6" ht="21.75" customHeight="1" x14ac:dyDescent="0.35">
      <c r="A28" s="119"/>
      <c r="B28" s="3"/>
      <c r="C28" s="3"/>
    </row>
    <row r="29" spans="1:6" ht="21.75" customHeight="1" x14ac:dyDescent="0.35">
      <c r="A29" s="117"/>
      <c r="B29" s="3"/>
      <c r="C29" s="3"/>
    </row>
    <row r="30" spans="1:6" ht="21.75" customHeight="1" x14ac:dyDescent="0.35">
      <c r="A30" s="233" t="str">
        <f>Headings!F3</f>
        <v>Page 3</v>
      </c>
      <c r="B30" s="236"/>
      <c r="C30" s="236"/>
      <c r="D30" s="236"/>
      <c r="E30" s="235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3.4" x14ac:dyDescent="0.35">
      <c r="A1" s="234" t="str">
        <f>Headings!E30</f>
        <v>March 2021 E-911 Tax Forecast</v>
      </c>
      <c r="B1" s="235"/>
      <c r="C1" s="235"/>
      <c r="D1" s="235"/>
      <c r="E1" s="235"/>
    </row>
    <row r="2" spans="1:8" ht="21.75" customHeight="1" x14ac:dyDescent="0.35">
      <c r="A2" s="234" t="s">
        <v>86</v>
      </c>
      <c r="B2" s="235"/>
      <c r="C2" s="235"/>
      <c r="D2" s="235"/>
      <c r="E2" s="235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8" s="53" customFormat="1" ht="18" customHeight="1" x14ac:dyDescent="0.35">
      <c r="A5" s="38">
        <v>2011</v>
      </c>
      <c r="B5" s="39">
        <v>0</v>
      </c>
      <c r="C5" s="78" t="s">
        <v>80</v>
      </c>
      <c r="D5" s="78" t="s">
        <v>80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23736718.556170613</v>
      </c>
      <c r="C6" s="87" t="s">
        <v>80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23317377.920000002</v>
      </c>
      <c r="C7" s="56">
        <v>-1.766632717906147E-2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24453879</v>
      </c>
      <c r="C8" s="56">
        <v>4.8740518076227923E-2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23082630</v>
      </c>
      <c r="C9" s="56">
        <v>-5.607490737972487E-2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23228850</v>
      </c>
      <c r="C10" s="56">
        <v>6.3346334451490627E-3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24263242</v>
      </c>
      <c r="C11" s="56">
        <v>4.4530486873004982E-2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24268746.920000002</v>
      </c>
      <c r="C12" s="56">
        <v>2.2688311809293538E-4</v>
      </c>
      <c r="D12" s="5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24438615</v>
      </c>
      <c r="C13" s="56">
        <v>6.999458215125598E-3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25506633</v>
      </c>
      <c r="C14" s="57">
        <v>4.3702067404392642E-2</v>
      </c>
      <c r="D14" s="57">
        <v>4.2075258504449264E-2</v>
      </c>
      <c r="E14" s="77">
        <v>1029866.2868105471</v>
      </c>
      <c r="H14" s="128"/>
    </row>
    <row r="15" spans="1:8" s="53" customFormat="1" ht="18" customHeight="1" thickTop="1" x14ac:dyDescent="0.35">
      <c r="A15" s="43">
        <v>2021</v>
      </c>
      <c r="B15" s="44">
        <v>25557667.099294581</v>
      </c>
      <c r="C15" s="56">
        <v>2.0008167794856035E-3</v>
      </c>
      <c r="D15" s="56">
        <v>4.1120449148965177E-2</v>
      </c>
      <c r="E15" s="47">
        <v>1009434.3562090099</v>
      </c>
      <c r="H15" s="128"/>
    </row>
    <row r="16" spans="1:8" s="53" customFormat="1" ht="18" customHeight="1" x14ac:dyDescent="0.35">
      <c r="A16" s="43">
        <v>2022</v>
      </c>
      <c r="B16" s="44">
        <v>25760088.269614201</v>
      </c>
      <c r="C16" s="56">
        <v>7.9201739944882998E-3</v>
      </c>
      <c r="D16" s="56">
        <v>4.388155448104758E-2</v>
      </c>
      <c r="E16" s="47">
        <v>1082874.5004519522</v>
      </c>
      <c r="H16" s="128"/>
    </row>
    <row r="17" spans="1:8" s="53" customFormat="1" ht="18" customHeight="1" x14ac:dyDescent="0.35">
      <c r="A17" s="43">
        <v>2023</v>
      </c>
      <c r="B17" s="44">
        <v>25930481.253844768</v>
      </c>
      <c r="C17" s="56">
        <v>6.6146118152692335E-3</v>
      </c>
      <c r="D17" s="56">
        <v>4.4774216991537052E-2</v>
      </c>
      <c r="E17" s="47">
        <v>1111261.146640677</v>
      </c>
      <c r="H17" s="128"/>
    </row>
    <row r="18" spans="1:8" s="53" customFormat="1" ht="18" customHeight="1" x14ac:dyDescent="0.35">
      <c r="A18" s="43">
        <v>2024</v>
      </c>
      <c r="B18" s="44">
        <v>26117843.658862919</v>
      </c>
      <c r="C18" s="56">
        <v>7.2255660503937058E-3</v>
      </c>
      <c r="D18" s="56">
        <v>4.6244924985147096E-2</v>
      </c>
      <c r="E18" s="47">
        <v>1154431.1393386796</v>
      </c>
      <c r="H18" s="128"/>
    </row>
    <row r="19" spans="1:8" s="53" customFormat="1" ht="18" customHeight="1" x14ac:dyDescent="0.35">
      <c r="A19" s="43">
        <v>2025</v>
      </c>
      <c r="B19" s="44">
        <v>26328663.77199959</v>
      </c>
      <c r="C19" s="56">
        <v>8.0718805078354716E-3</v>
      </c>
      <c r="D19" s="56">
        <v>4.8055666140222497E-2</v>
      </c>
      <c r="E19" s="47">
        <v>1207227.3611238711</v>
      </c>
      <c r="H19" s="128"/>
    </row>
    <row r="20" spans="1:8" s="53" customFormat="1" ht="18" customHeight="1" x14ac:dyDescent="0.35">
      <c r="A20" s="43">
        <v>2026</v>
      </c>
      <c r="B20" s="44">
        <v>26582612.74816864</v>
      </c>
      <c r="C20" s="56">
        <v>9.6453423678539707E-3</v>
      </c>
      <c r="D20" s="56">
        <v>5.0936674016943018E-2</v>
      </c>
      <c r="E20" s="47">
        <v>1288402.9205077216</v>
      </c>
      <c r="H20" s="128"/>
    </row>
    <row r="21" spans="1:8" s="53" customFormat="1" ht="18" customHeight="1" x14ac:dyDescent="0.35">
      <c r="A21" s="43">
        <v>2027</v>
      </c>
      <c r="B21" s="44">
        <v>26820465.891877368</v>
      </c>
      <c r="C21" s="56">
        <v>8.9476962239205537E-3</v>
      </c>
      <c r="D21" s="56">
        <v>5.2579230075559868E-2</v>
      </c>
      <c r="E21" s="47">
        <v>1339756.1025040299</v>
      </c>
      <c r="H21" s="128"/>
    </row>
    <row r="22" spans="1:8" s="53" customFormat="1" ht="18" customHeight="1" x14ac:dyDescent="0.35">
      <c r="A22" s="43">
        <v>2028</v>
      </c>
      <c r="B22" s="44">
        <v>27069245.782458104</v>
      </c>
      <c r="C22" s="56">
        <v>9.2757482880294617E-3</v>
      </c>
      <c r="D22" s="56">
        <v>5.40984475608981E-2</v>
      </c>
      <c r="E22" s="47">
        <v>1389248.0127106644</v>
      </c>
      <c r="G22" s="171"/>
      <c r="H22" s="128"/>
    </row>
    <row r="23" spans="1:8" s="53" customFormat="1" ht="18" customHeight="1" x14ac:dyDescent="0.35">
      <c r="A23" s="43">
        <v>2029</v>
      </c>
      <c r="B23" s="44">
        <v>27328377.237213641</v>
      </c>
      <c r="C23" s="56">
        <v>9.5729100410866241E-3</v>
      </c>
      <c r="D23" s="56">
        <v>5.5507929021175739E-2</v>
      </c>
      <c r="E23" s="47">
        <v>1437167.4359224439</v>
      </c>
      <c r="G23" s="171"/>
      <c r="H23" s="128"/>
    </row>
    <row r="24" spans="1:8" s="53" customFormat="1" ht="18" customHeight="1" x14ac:dyDescent="0.35">
      <c r="A24" s="43">
        <v>2030</v>
      </c>
      <c r="B24" s="44">
        <v>27597335.998238519</v>
      </c>
      <c r="C24" s="56">
        <v>9.8417391815943667E-3</v>
      </c>
      <c r="D24" s="87" t="s">
        <v>257</v>
      </c>
      <c r="E24" s="76" t="s">
        <v>257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54" t="s">
        <v>144</v>
      </c>
      <c r="B26" s="30"/>
      <c r="C26" s="30"/>
      <c r="G26" s="128"/>
    </row>
    <row r="27" spans="1:8" ht="21.75" customHeight="1" x14ac:dyDescent="0.35">
      <c r="A27" s="30" t="s">
        <v>274</v>
      </c>
      <c r="B27" s="3"/>
      <c r="C27" s="3"/>
      <c r="G27" s="128"/>
    </row>
    <row r="28" spans="1:8" ht="21.75" customHeight="1" x14ac:dyDescent="0.35">
      <c r="A28" s="30" t="s">
        <v>276</v>
      </c>
      <c r="B28" s="3"/>
      <c r="C28" s="3"/>
    </row>
    <row r="29" spans="1:8" ht="21.75" customHeight="1" x14ac:dyDescent="0.35">
      <c r="A29" s="72" t="s">
        <v>275</v>
      </c>
    </row>
    <row r="30" spans="1:8" ht="21.75" customHeight="1" x14ac:dyDescent="0.35">
      <c r="A30" s="233" t="str">
        <f>Headings!F30</f>
        <v>Page 30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0" customWidth="1"/>
    <col min="2" max="2" width="20.7265625" style="170" customWidth="1"/>
    <col min="3" max="3" width="10.7265625" style="170" customWidth="1"/>
    <col min="4" max="5" width="17.7265625" style="171" customWidth="1"/>
    <col min="6" max="16384" width="10.7265625" style="171"/>
  </cols>
  <sheetData>
    <row r="1" spans="1:8" ht="20.399999999999999" x14ac:dyDescent="0.35">
      <c r="A1" s="242" t="str">
        <f>Headings!E31</f>
        <v>March 2021 Penalties and Interest on Delinquent Property Taxes Forecast</v>
      </c>
      <c r="B1" s="243"/>
      <c r="C1" s="243"/>
      <c r="D1" s="243"/>
      <c r="E1" s="243"/>
    </row>
    <row r="2" spans="1:8" ht="21.75" customHeight="1" x14ac:dyDescent="0.35">
      <c r="A2" s="234" t="s">
        <v>86</v>
      </c>
      <c r="B2" s="235"/>
      <c r="C2" s="235"/>
      <c r="D2" s="235"/>
      <c r="E2" s="235"/>
    </row>
    <row r="4" spans="1:8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8" s="53" customFormat="1" ht="18" customHeight="1" x14ac:dyDescent="0.35">
      <c r="A5" s="38">
        <v>2011</v>
      </c>
      <c r="B5" s="39">
        <v>21889467.019999981</v>
      </c>
      <c r="C5" s="78" t="s">
        <v>80</v>
      </c>
      <c r="D5" s="41">
        <v>0</v>
      </c>
      <c r="E5" s="42">
        <v>0</v>
      </c>
      <c r="G5" s="128"/>
    </row>
    <row r="6" spans="1:8" s="53" customFormat="1" ht="18" customHeight="1" x14ac:dyDescent="0.35">
      <c r="A6" s="43">
        <v>2012</v>
      </c>
      <c r="B6" s="44">
        <v>21475855.979999989</v>
      </c>
      <c r="C6" s="56">
        <v>-1.8895436769752472E-2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2013</v>
      </c>
      <c r="B7" s="44">
        <v>20868553</v>
      </c>
      <c r="C7" s="56">
        <v>-2.8278406251446175E-2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2014</v>
      </c>
      <c r="B8" s="44">
        <v>20992713.189999968</v>
      </c>
      <c r="C8" s="56">
        <v>5.9496310069973024E-3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2015</v>
      </c>
      <c r="B9" s="44">
        <v>20035786.429999992</v>
      </c>
      <c r="C9" s="56">
        <v>-4.5583758104017491E-2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2016</v>
      </c>
      <c r="B10" s="44">
        <v>17563229.40999997</v>
      </c>
      <c r="C10" s="56">
        <v>-0.12340703613699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2017</v>
      </c>
      <c r="B11" s="44">
        <v>19839056.089999989</v>
      </c>
      <c r="C11" s="56">
        <v>0.12957905558668115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2018</v>
      </c>
      <c r="B12" s="44">
        <v>20836238.569999989</v>
      </c>
      <c r="C12" s="56">
        <v>5.0263605056423799E-2</v>
      </c>
      <c r="D12" s="56">
        <v>0</v>
      </c>
      <c r="E12" s="47">
        <v>0</v>
      </c>
      <c r="H12" s="128"/>
    </row>
    <row r="13" spans="1:8" s="53" customFormat="1" ht="18" customHeight="1" x14ac:dyDescent="0.35">
      <c r="A13" s="43">
        <v>2019</v>
      </c>
      <c r="B13" s="44">
        <v>21270217.999999989</v>
      </c>
      <c r="C13" s="56">
        <v>2.082810813199476E-2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8">
        <v>2020</v>
      </c>
      <c r="B14" s="49">
        <v>20769540.999999966</v>
      </c>
      <c r="C14" s="57">
        <v>-2.3538874871899429E-2</v>
      </c>
      <c r="D14" s="57">
        <v>0.13547911727163631</v>
      </c>
      <c r="E14" s="77">
        <v>2478107.2923456579</v>
      </c>
      <c r="H14" s="128"/>
    </row>
    <row r="15" spans="1:8" s="53" customFormat="1" ht="18" customHeight="1" thickTop="1" x14ac:dyDescent="0.35">
      <c r="A15" s="43">
        <v>2021</v>
      </c>
      <c r="B15" s="44">
        <v>24326853.355661176</v>
      </c>
      <c r="C15" s="56">
        <v>0.17127544396196415</v>
      </c>
      <c r="D15" s="56">
        <v>0.10602923531183261</v>
      </c>
      <c r="E15" s="47">
        <v>2332088.1369981356</v>
      </c>
      <c r="H15" s="128"/>
    </row>
    <row r="16" spans="1:8" s="53" customFormat="1" ht="18" customHeight="1" x14ac:dyDescent="0.35">
      <c r="A16" s="43">
        <v>2022</v>
      </c>
      <c r="B16" s="44">
        <v>22197092.21523099</v>
      </c>
      <c r="C16" s="56">
        <v>-8.7547744432576291E-2</v>
      </c>
      <c r="D16" s="56">
        <v>-0.10037934998283682</v>
      </c>
      <c r="E16" s="47">
        <v>-2476743.600796029</v>
      </c>
      <c r="H16" s="128"/>
    </row>
    <row r="17" spans="1:8" s="53" customFormat="1" ht="18" customHeight="1" x14ac:dyDescent="0.35">
      <c r="A17" s="43">
        <v>2023</v>
      </c>
      <c r="B17" s="44">
        <v>22317755.397699662</v>
      </c>
      <c r="C17" s="56">
        <v>5.4359905026604149E-3</v>
      </c>
      <c r="D17" s="56">
        <v>-4.9149412665895342E-2</v>
      </c>
      <c r="E17" s="47">
        <v>-1153603.5045142472</v>
      </c>
      <c r="H17" s="128"/>
    </row>
    <row r="18" spans="1:8" s="53" customFormat="1" ht="18" customHeight="1" x14ac:dyDescent="0.35">
      <c r="A18" s="43">
        <v>2024</v>
      </c>
      <c r="B18" s="44">
        <v>22647471.149956409</v>
      </c>
      <c r="C18" s="56">
        <v>1.4773696833810357E-2</v>
      </c>
      <c r="D18" s="56">
        <v>-2.5566468661831765E-3</v>
      </c>
      <c r="E18" s="47">
        <v>-58049.999491792172</v>
      </c>
      <c r="H18" s="128"/>
    </row>
    <row r="19" spans="1:8" s="53" customFormat="1" ht="18" customHeight="1" x14ac:dyDescent="0.35">
      <c r="A19" s="43">
        <v>2025</v>
      </c>
      <c r="B19" s="44">
        <v>22922677.480293117</v>
      </c>
      <c r="C19" s="56">
        <v>1.2151746590799206E-2</v>
      </c>
      <c r="D19" s="56">
        <v>6.879705201312758E-3</v>
      </c>
      <c r="E19" s="47">
        <v>156623.73834186792</v>
      </c>
      <c r="H19" s="128"/>
    </row>
    <row r="20" spans="1:8" s="53" customFormat="1" ht="18" customHeight="1" x14ac:dyDescent="0.35">
      <c r="A20" s="43">
        <v>2026</v>
      </c>
      <c r="B20" s="44">
        <v>23160081.374053679</v>
      </c>
      <c r="C20" s="56">
        <v>1.0356726170608122E-2</v>
      </c>
      <c r="D20" s="56">
        <v>8.1842997664918204E-3</v>
      </c>
      <c r="E20" s="47">
        <v>188010.31579791754</v>
      </c>
      <c r="H20" s="128"/>
    </row>
    <row r="21" spans="1:8" s="53" customFormat="1" ht="18" customHeight="1" x14ac:dyDescent="0.35">
      <c r="A21" s="43">
        <v>2027</v>
      </c>
      <c r="B21" s="44">
        <v>23449242.379275911</v>
      </c>
      <c r="C21" s="56">
        <v>1.2485319051865673E-2</v>
      </c>
      <c r="D21" s="56">
        <v>1.3080100766904135E-2</v>
      </c>
      <c r="E21" s="47">
        <v>302758.34358635917</v>
      </c>
      <c r="H21" s="128"/>
    </row>
    <row r="22" spans="1:8" s="53" customFormat="1" ht="18" customHeight="1" x14ac:dyDescent="0.35">
      <c r="A22" s="43">
        <v>2028</v>
      </c>
      <c r="B22" s="44">
        <v>23699971.831999488</v>
      </c>
      <c r="C22" s="56">
        <v>1.0692432986456168E-2</v>
      </c>
      <c r="D22" s="56">
        <v>1.6947708716906984E-2</v>
      </c>
      <c r="E22" s="47">
        <v>394966.44297906756</v>
      </c>
      <c r="G22" s="171"/>
      <c r="H22" s="128"/>
    </row>
    <row r="23" spans="1:8" s="53" customFormat="1" ht="18" customHeight="1" x14ac:dyDescent="0.35">
      <c r="A23" s="43">
        <v>2029</v>
      </c>
      <c r="B23" s="44">
        <v>23896723.563762732</v>
      </c>
      <c r="C23" s="56">
        <v>8.3017707007393415E-3</v>
      </c>
      <c r="D23" s="56">
        <v>1.912935877945543E-2</v>
      </c>
      <c r="E23" s="47">
        <v>448548.5525136441</v>
      </c>
      <c r="G23" s="171"/>
      <c r="H23" s="128"/>
    </row>
    <row r="24" spans="1:8" s="53" customFormat="1" ht="18" customHeight="1" x14ac:dyDescent="0.35">
      <c r="A24" s="43">
        <v>2030</v>
      </c>
      <c r="B24" s="44">
        <v>24173737.789752368</v>
      </c>
      <c r="C24" s="56">
        <v>1.1592142548349393E-2</v>
      </c>
      <c r="D24" s="87" t="s">
        <v>257</v>
      </c>
      <c r="E24" s="76" t="s">
        <v>257</v>
      </c>
      <c r="G24" s="171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30" t="s">
        <v>277</v>
      </c>
      <c r="B26" s="30"/>
      <c r="C26" s="30"/>
      <c r="G26" s="128"/>
    </row>
    <row r="27" spans="1:8" ht="21.75" customHeight="1" x14ac:dyDescent="0.35">
      <c r="A27" s="30" t="s">
        <v>268</v>
      </c>
      <c r="B27" s="3"/>
      <c r="C27" s="3"/>
      <c r="G27" s="128"/>
    </row>
    <row r="28" spans="1:8" ht="21.75" customHeight="1" x14ac:dyDescent="0.35">
      <c r="A28" s="72" t="s">
        <v>269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33" t="str">
        <f>Headings!F31</f>
        <v>Page 31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Headings!E32</f>
        <v>March 2021 Current Expense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278152152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284318327</v>
      </c>
      <c r="C6" s="45">
        <v>2.2168352664767355E-2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313137887</v>
      </c>
      <c r="C7" s="46">
        <v>0.10136370843234466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69">
        <v>320290885</v>
      </c>
      <c r="C8" s="56">
        <v>2.2842965661322268E-2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69">
        <v>327660659</v>
      </c>
      <c r="C9" s="56">
        <v>2.3009627638950869E-2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69">
        <v>336385866</v>
      </c>
      <c r="C10" s="56">
        <v>2.6628790366926447E-2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69">
        <v>346643924</v>
      </c>
      <c r="C11" s="56">
        <v>3.0494913838026605E-2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69">
        <v>358276382</v>
      </c>
      <c r="C12" s="56">
        <v>3.3557368800152476E-2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69">
        <v>369308535</v>
      </c>
      <c r="C13" s="56">
        <v>3.0792297662534773E-2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69">
        <v>379849947.59997839</v>
      </c>
      <c r="C14" s="56">
        <v>2.8543647386807258E-2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68">
        <v>389618952</v>
      </c>
      <c r="C15" s="57">
        <v>2.5718061728704944E-2</v>
      </c>
      <c r="D15" s="55">
        <v>2.6183439422400312E-3</v>
      </c>
      <c r="E15" s="77">
        <v>1017492.2780086994</v>
      </c>
    </row>
    <row r="16" spans="1:5" s="53" customFormat="1" ht="18" customHeight="1" thickTop="1" x14ac:dyDescent="0.35">
      <c r="A16" s="43">
        <v>2022</v>
      </c>
      <c r="B16" s="69">
        <v>399255651.95367992</v>
      </c>
      <c r="C16" s="56">
        <v>2.4733652981233645E-2</v>
      </c>
      <c r="D16" s="46">
        <v>6.0576719609399809E-3</v>
      </c>
      <c r="E16" s="47">
        <v>2403997.1420053244</v>
      </c>
    </row>
    <row r="17" spans="1:5" s="53" customFormat="1" ht="18" customHeight="1" x14ac:dyDescent="0.35">
      <c r="A17" s="43">
        <v>2023</v>
      </c>
      <c r="B17" s="69">
        <v>408615773.45218092</v>
      </c>
      <c r="C17" s="56">
        <v>2.3443929854715995E-2</v>
      </c>
      <c r="D17" s="46">
        <v>7.6728620455781549E-3</v>
      </c>
      <c r="E17" s="47">
        <v>3111379.2753942609</v>
      </c>
    </row>
    <row r="18" spans="1:5" s="53" customFormat="1" ht="18" customHeight="1" x14ac:dyDescent="0.35">
      <c r="A18" s="43">
        <v>2024</v>
      </c>
      <c r="B18" s="69">
        <v>418019808.18397021</v>
      </c>
      <c r="C18" s="56">
        <v>2.3014370327262501E-2</v>
      </c>
      <c r="D18" s="46">
        <v>8.7058747997423858E-3</v>
      </c>
      <c r="E18" s="47">
        <v>3607818.8942683339</v>
      </c>
    </row>
    <row r="19" spans="1:5" s="53" customFormat="1" ht="18" customHeight="1" x14ac:dyDescent="0.35">
      <c r="A19" s="43">
        <v>2025</v>
      </c>
      <c r="B19" s="69">
        <v>427448519.31766653</v>
      </c>
      <c r="C19" s="56">
        <v>2.2555656332789775E-2</v>
      </c>
      <c r="D19" s="46">
        <v>8.9496938953386174E-3</v>
      </c>
      <c r="E19" s="47">
        <v>3791599.7468013167</v>
      </c>
    </row>
    <row r="20" spans="1:5" s="53" customFormat="1" ht="18" customHeight="1" x14ac:dyDescent="0.35">
      <c r="A20" s="43">
        <v>2026</v>
      </c>
      <c r="B20" s="69">
        <v>437019923.66370249</v>
      </c>
      <c r="C20" s="56">
        <v>2.2391946429747289E-2</v>
      </c>
      <c r="D20" s="46">
        <v>9.0645515263014786E-3</v>
      </c>
      <c r="E20" s="47">
        <v>3925803.9637583494</v>
      </c>
    </row>
    <row r="21" spans="1:5" s="53" customFormat="1" ht="18" customHeight="1" x14ac:dyDescent="0.35">
      <c r="A21" s="43">
        <v>2027</v>
      </c>
      <c r="B21" s="69">
        <v>446649967.40985566</v>
      </c>
      <c r="C21" s="56">
        <v>2.2035708727924597E-2</v>
      </c>
      <c r="D21" s="46">
        <v>8.7736824959596671E-3</v>
      </c>
      <c r="E21" s="47">
        <v>3884682.0341196656</v>
      </c>
    </row>
    <row r="22" spans="1:5" s="53" customFormat="1" ht="18" customHeight="1" x14ac:dyDescent="0.35">
      <c r="A22" s="43">
        <v>2028</v>
      </c>
      <c r="B22" s="69">
        <v>456429682.60270762</v>
      </c>
      <c r="C22" s="56">
        <v>2.1895703361549446E-2</v>
      </c>
      <c r="D22" s="46">
        <v>8.0431796096600561E-3</v>
      </c>
      <c r="E22" s="47">
        <v>3641853.8318718672</v>
      </c>
    </row>
    <row r="23" spans="1:5" s="53" customFormat="1" ht="18" customHeight="1" x14ac:dyDescent="0.35">
      <c r="A23" s="43">
        <v>2029</v>
      </c>
      <c r="B23" s="69">
        <v>466273446.59190905</v>
      </c>
      <c r="C23" s="56">
        <v>2.1566879553207796E-2</v>
      </c>
      <c r="D23" s="46">
        <v>6.7844113735473499E-3</v>
      </c>
      <c r="E23" s="47">
        <v>3142073.7533326745</v>
      </c>
    </row>
    <row r="24" spans="1:5" s="53" customFormat="1" ht="18" customHeight="1" x14ac:dyDescent="0.35">
      <c r="A24" s="43">
        <v>2030</v>
      </c>
      <c r="B24" s="69">
        <v>476165751.75247622</v>
      </c>
      <c r="C24" s="56">
        <v>2.1215673405535096E-2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30" t="s">
        <v>184</v>
      </c>
      <c r="B27" s="3"/>
      <c r="C27" s="3"/>
    </row>
    <row r="28" spans="1:5" ht="21.75" customHeight="1" x14ac:dyDescent="0.35">
      <c r="A28" s="30" t="s">
        <v>173</v>
      </c>
      <c r="B28" s="3"/>
      <c r="C28" s="3"/>
    </row>
    <row r="29" spans="1:5" ht="21.75" customHeight="1" x14ac:dyDescent="0.35">
      <c r="A29" s="72" t="s">
        <v>143</v>
      </c>
      <c r="B29" s="19"/>
      <c r="C29" s="19"/>
    </row>
    <row r="30" spans="1:5" ht="21.75" customHeight="1" x14ac:dyDescent="0.35">
      <c r="A30" s="233" t="str">
        <f>Headings!F32</f>
        <v>Page 32</v>
      </c>
      <c r="B30" s="236"/>
      <c r="C30" s="236"/>
      <c r="D30" s="236"/>
      <c r="E30" s="235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Headings!E33</f>
        <v>March 2021 Dev. Disabilities &amp; Mental Health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5737359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5838960</v>
      </c>
      <c r="C6" s="45">
        <v>1.7708670487588396E-2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5944036</v>
      </c>
      <c r="C7" s="46">
        <v>1.7995670461863122E-2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6068166</v>
      </c>
      <c r="C8" s="45">
        <v>2.0883117127823647E-2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6196773</v>
      </c>
      <c r="C9" s="45">
        <v>2.1193718167894504E-2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6366874</v>
      </c>
      <c r="C10" s="45">
        <v>2.7449932408368127E-2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6554111</v>
      </c>
      <c r="C11" s="45">
        <v>2.9407995195130265E-2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6762538</v>
      </c>
      <c r="C12" s="45">
        <v>3.1800956681997006E-2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6978846</v>
      </c>
      <c r="C13" s="45">
        <v>3.1986215826069975E-2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7175843.3465132145</v>
      </c>
      <c r="C14" s="45">
        <v>2.8227782431825332E-2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7371146</v>
      </c>
      <c r="C15" s="50">
        <v>2.721668298147617E-2</v>
      </c>
      <c r="D15" s="55">
        <v>4.1352543513879514E-3</v>
      </c>
      <c r="E15" s="77">
        <v>30356.033650970086</v>
      </c>
    </row>
    <row r="16" spans="1:5" s="53" customFormat="1" ht="18" customHeight="1" thickTop="1" x14ac:dyDescent="0.35">
      <c r="A16" s="43">
        <v>2022</v>
      </c>
      <c r="B16" s="44">
        <v>7552720.0013968311</v>
      </c>
      <c r="C16" s="45">
        <v>2.4633076240360818E-2</v>
      </c>
      <c r="D16" s="46">
        <v>7.3698926501513107E-3</v>
      </c>
      <c r="E16" s="47">
        <v>55255.508461256512</v>
      </c>
    </row>
    <row r="17" spans="1:5" s="53" customFormat="1" ht="18" customHeight="1" x14ac:dyDescent="0.35">
      <c r="A17" s="43">
        <v>2023</v>
      </c>
      <c r="B17" s="44">
        <v>7728907.4043873269</v>
      </c>
      <c r="C17" s="45">
        <v>2.3327675719199359E-2</v>
      </c>
      <c r="D17" s="46">
        <v>8.9581078194229669E-3</v>
      </c>
      <c r="E17" s="47">
        <v>68621.665575861931</v>
      </c>
    </row>
    <row r="18" spans="1:5" s="53" customFormat="1" ht="18" customHeight="1" x14ac:dyDescent="0.35">
      <c r="A18" s="43">
        <v>2024</v>
      </c>
      <c r="B18" s="44">
        <v>7905941.4568822198</v>
      </c>
      <c r="C18" s="45">
        <v>2.2905443581119789E-2</v>
      </c>
      <c r="D18" s="46">
        <v>9.9749151794390478E-3</v>
      </c>
      <c r="E18" s="47">
        <v>78082.231806717813</v>
      </c>
    </row>
    <row r="19" spans="1:5" s="53" customFormat="1" ht="18" customHeight="1" x14ac:dyDescent="0.35">
      <c r="A19" s="43">
        <v>2025</v>
      </c>
      <c r="B19" s="44">
        <v>8083484.7551712794</v>
      </c>
      <c r="C19" s="45">
        <v>2.245694573598267E-2</v>
      </c>
      <c r="D19" s="46">
        <v>1.0266365775273067E-2</v>
      </c>
      <c r="E19" s="47">
        <v>82144.683864386752</v>
      </c>
    </row>
    <row r="20" spans="1:5" s="53" customFormat="1" ht="18" customHeight="1" x14ac:dyDescent="0.35">
      <c r="A20" s="43">
        <v>2026</v>
      </c>
      <c r="B20" s="44">
        <v>8263560.2122369343</v>
      </c>
      <c r="C20" s="45">
        <v>2.2276958826507931E-2</v>
      </c>
      <c r="D20" s="46">
        <v>1.0406743989416656E-2</v>
      </c>
      <c r="E20" s="47">
        <v>85111.026902231388</v>
      </c>
    </row>
    <row r="21" spans="1:5" s="53" customFormat="1" ht="18" customHeight="1" x14ac:dyDescent="0.35">
      <c r="A21" s="43">
        <v>2027</v>
      </c>
      <c r="B21" s="44">
        <v>8444737.1782849822</v>
      </c>
      <c r="C21" s="45">
        <v>2.1924807394729795E-2</v>
      </c>
      <c r="D21" s="46">
        <v>1.0157810161292913E-2</v>
      </c>
      <c r="E21" s="47">
        <v>84917.461664068513</v>
      </c>
    </row>
    <row r="22" spans="1:5" s="53" customFormat="1" ht="18" customHeight="1" x14ac:dyDescent="0.35">
      <c r="A22" s="43">
        <v>2028</v>
      </c>
      <c r="B22" s="44">
        <v>8628775.7750422452</v>
      </c>
      <c r="C22" s="45">
        <v>2.1793288869960792E-2</v>
      </c>
      <c r="D22" s="46">
        <v>9.4659694003098593E-3</v>
      </c>
      <c r="E22" s="47">
        <v>80913.799894817173</v>
      </c>
    </row>
    <row r="23" spans="1:5" s="53" customFormat="1" ht="18" customHeight="1" x14ac:dyDescent="0.35">
      <c r="A23" s="43">
        <v>2029</v>
      </c>
      <c r="B23" s="44">
        <v>8813993.3374771606</v>
      </c>
      <c r="C23" s="45">
        <v>2.1465103192348067E-2</v>
      </c>
      <c r="D23" s="46">
        <v>8.2655027791729285E-3</v>
      </c>
      <c r="E23" s="47">
        <v>72254.863650219515</v>
      </c>
    </row>
    <row r="24" spans="1:5" s="53" customFormat="1" ht="18" customHeight="1" x14ac:dyDescent="0.35">
      <c r="A24" s="43">
        <v>2030</v>
      </c>
      <c r="B24" s="44">
        <v>9000169.0454903282</v>
      </c>
      <c r="C24" s="45">
        <v>2.1122742085763369E-2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115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Headings!F33</f>
        <v>Page 33</v>
      </c>
      <c r="B30" s="236"/>
      <c r="C30" s="236"/>
      <c r="D30" s="236"/>
      <c r="E30" s="23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Headings!E34</f>
        <v>March 2021 Veterans Aid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2556438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2601709</v>
      </c>
      <c r="C6" s="45">
        <v>1.7708624265481809E-2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2648529</v>
      </c>
      <c r="C7" s="46">
        <v>1.7995863488191821E-2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2703839</v>
      </c>
      <c r="C8" s="45">
        <v>2.088329030945113E-2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2761143</v>
      </c>
      <c r="C9" s="45">
        <v>2.1193569587538263E-2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2836936</v>
      </c>
      <c r="C10" s="45">
        <v>2.7449864059920115E-2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2920364</v>
      </c>
      <c r="C11" s="45">
        <v>2.9407783608794924E-2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3013234</v>
      </c>
      <c r="C12" s="45">
        <v>3.1800830307454842E-2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3109616</v>
      </c>
      <c r="C13" s="45">
        <v>3.1986231404530718E-2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3197393.5638945228</v>
      </c>
      <c r="C14" s="45">
        <v>2.8227782431825332E-2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3284416</v>
      </c>
      <c r="C15" s="50">
        <v>2.7216679575560621E-2</v>
      </c>
      <c r="D15" s="55">
        <v>4.1352510220029615E-3</v>
      </c>
      <c r="E15" s="77">
        <v>13525.951416265219</v>
      </c>
    </row>
    <row r="16" spans="1:5" s="53" customFormat="1" ht="18" customHeight="1" thickTop="1" x14ac:dyDescent="0.35">
      <c r="A16" s="43">
        <v>2022</v>
      </c>
      <c r="B16" s="44">
        <v>3365321.2697330611</v>
      </c>
      <c r="C16" s="45">
        <v>2.4633076240360818E-2</v>
      </c>
      <c r="D16" s="46">
        <v>7.3698893100413443E-3</v>
      </c>
      <c r="E16" s="47">
        <v>24620.594196683262</v>
      </c>
    </row>
    <row r="17" spans="1:5" s="53" customFormat="1" ht="18" customHeight="1" x14ac:dyDescent="0.35">
      <c r="A17" s="43">
        <v>2023</v>
      </c>
      <c r="B17" s="44">
        <v>3443826.3930043182</v>
      </c>
      <c r="C17" s="45">
        <v>2.3327675719199359E-2</v>
      </c>
      <c r="D17" s="46">
        <v>8.9581044740469906E-3</v>
      </c>
      <c r="E17" s="47">
        <v>30576.251364862081</v>
      </c>
    </row>
    <row r="18" spans="1:5" s="53" customFormat="1" ht="18" customHeight="1" x14ac:dyDescent="0.35">
      <c r="A18" s="43">
        <v>2024</v>
      </c>
      <c r="B18" s="44">
        <v>3522708.76415245</v>
      </c>
      <c r="C18" s="45">
        <v>2.2905443581119789E-2</v>
      </c>
      <c r="D18" s="46">
        <v>9.9749118306917683E-3</v>
      </c>
      <c r="E18" s="47">
        <v>34791.665531505831</v>
      </c>
    </row>
    <row r="19" spans="1:5" s="53" customFormat="1" ht="18" customHeight="1" x14ac:dyDescent="0.35">
      <c r="A19" s="43">
        <v>2025</v>
      </c>
      <c r="B19" s="44">
        <v>3601818.0437126923</v>
      </c>
      <c r="C19" s="45">
        <v>2.245694573598267E-2</v>
      </c>
      <c r="D19" s="46">
        <v>1.026636242555945E-2</v>
      </c>
      <c r="E19" s="47">
        <v>36601.802062273957</v>
      </c>
    </row>
    <row r="20" spans="1:5" s="53" customFormat="1" ht="18" customHeight="1" x14ac:dyDescent="0.35">
      <c r="A20" s="43">
        <v>2026</v>
      </c>
      <c r="B20" s="44">
        <v>3682055.5959730535</v>
      </c>
      <c r="C20" s="45">
        <v>2.2276958826507931E-2</v>
      </c>
      <c r="D20" s="46">
        <v>1.0406740639237633E-2</v>
      </c>
      <c r="E20" s="47">
        <v>37923.537190876901</v>
      </c>
    </row>
    <row r="21" spans="1:5" s="53" customFormat="1" ht="18" customHeight="1" x14ac:dyDescent="0.35">
      <c r="A21" s="43">
        <v>2027</v>
      </c>
      <c r="B21" s="44">
        <v>3762783.9557314496</v>
      </c>
      <c r="C21" s="45">
        <v>2.1924807394729795E-2</v>
      </c>
      <c r="D21" s="46">
        <v>1.0157806811939007E-2</v>
      </c>
      <c r="E21" s="47">
        <v>37837.288629200775</v>
      </c>
    </row>
    <row r="22" spans="1:5" s="53" customFormat="1" ht="18" customHeight="1" x14ac:dyDescent="0.35">
      <c r="A22" s="43">
        <v>2028</v>
      </c>
      <c r="B22" s="44">
        <v>3844787.3934339588</v>
      </c>
      <c r="C22" s="45">
        <v>2.1793288869960792E-2</v>
      </c>
      <c r="D22" s="46">
        <v>9.4659660532496748E-3</v>
      </c>
      <c r="E22" s="47">
        <v>36053.347187624313</v>
      </c>
    </row>
    <row r="23" spans="1:5" s="53" customFormat="1" ht="18" customHeight="1" x14ac:dyDescent="0.35">
      <c r="A23" s="43">
        <v>2029</v>
      </c>
      <c r="B23" s="44">
        <v>3927316.1515866579</v>
      </c>
      <c r="C23" s="45">
        <v>2.1465103192348067E-2</v>
      </c>
      <c r="D23" s="46">
        <v>8.2654994360933376E-3</v>
      </c>
      <c r="E23" s="47">
        <v>32195.120684437454</v>
      </c>
    </row>
    <row r="24" spans="1:5" s="53" customFormat="1" ht="18" customHeight="1" x14ac:dyDescent="0.35">
      <c r="A24" s="43">
        <v>2030</v>
      </c>
      <c r="B24" s="44">
        <v>4010271.8377458756</v>
      </c>
      <c r="C24" s="45">
        <v>2.1122742085763369E-2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Headings!F34</f>
        <v>Page 34</v>
      </c>
      <c r="B30" s="236"/>
      <c r="C30" s="236"/>
      <c r="D30" s="236"/>
      <c r="E30" s="23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Headings!E35</f>
        <v>March 2021 AFIS Lid Lift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11592601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11212493</v>
      </c>
      <c r="C6" s="45">
        <v>-3.2788845229815067E-2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18528341</v>
      </c>
      <c r="C7" s="45">
        <v>0.65247291570215471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18945323</v>
      </c>
      <c r="C8" s="45">
        <v>2.2505090984670462E-2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19590685</v>
      </c>
      <c r="C9" s="45">
        <v>3.4064449574177313E-2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20234950</v>
      </c>
      <c r="C10" s="45">
        <v>3.2886292643672155E-2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21022256</v>
      </c>
      <c r="C11" s="45">
        <v>3.8908225619534553E-2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22120820</v>
      </c>
      <c r="C12" s="56">
        <v>5.225718876223362E-2</v>
      </c>
      <c r="D12" s="5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21170033</v>
      </c>
      <c r="C13" s="56">
        <v>-4.2981544083808831E-2</v>
      </c>
      <c r="D13" s="5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21767616</v>
      </c>
      <c r="C14" s="56">
        <v>2.8227778388441704E-2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22359967</v>
      </c>
      <c r="C15" s="57">
        <v>2.7212488496673126E-2</v>
      </c>
      <c r="D15" s="57">
        <v>4.1305244568978772E-3</v>
      </c>
      <c r="E15" s="77">
        <v>91978.471224032342</v>
      </c>
    </row>
    <row r="16" spans="1:5" s="53" customFormat="1" ht="18" customHeight="1" thickTop="1" x14ac:dyDescent="0.35">
      <c r="A16" s="43">
        <v>2022</v>
      </c>
      <c r="B16" s="44">
        <v>22910729.366504844</v>
      </c>
      <c r="C16" s="56">
        <v>2.4631626983387056E-2</v>
      </c>
      <c r="D16" s="56">
        <v>7.362631150872545E-3</v>
      </c>
      <c r="E16" s="47">
        <v>167450.37438039854</v>
      </c>
    </row>
    <row r="17" spans="1:5" s="53" customFormat="1" ht="18" customHeight="1" x14ac:dyDescent="0.35">
      <c r="A17" s="43">
        <v>2023</v>
      </c>
      <c r="B17" s="44">
        <v>23445204.530759424</v>
      </c>
      <c r="C17" s="56">
        <v>2.3328596645900479E-2</v>
      </c>
      <c r="D17" s="56">
        <v>8.9525130919148044E-3</v>
      </c>
      <c r="E17" s="47">
        <v>208031.09936366603</v>
      </c>
    </row>
    <row r="18" spans="1:5" s="53" customFormat="1" ht="18" customHeight="1" x14ac:dyDescent="0.35">
      <c r="A18" s="43">
        <v>2024</v>
      </c>
      <c r="B18" s="44">
        <v>23982253.64096972</v>
      </c>
      <c r="C18" s="56">
        <v>2.2906565370573118E-2</v>
      </c>
      <c r="D18" s="56">
        <v>9.9716446277140491E-3</v>
      </c>
      <c r="E18" s="47">
        <v>236781.41059851274</v>
      </c>
    </row>
    <row r="19" spans="1:5" ht="18" customHeight="1" x14ac:dyDescent="0.35">
      <c r="A19" s="43">
        <v>2025</v>
      </c>
      <c r="B19" s="86" t="s">
        <v>80</v>
      </c>
      <c r="C19" s="87" t="s">
        <v>80</v>
      </c>
      <c r="D19" s="87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44" t="s">
        <v>80</v>
      </c>
      <c r="C20" s="45" t="s">
        <v>80</v>
      </c>
      <c r="D20" s="75" t="s">
        <v>80</v>
      </c>
      <c r="E20" s="47" t="s">
        <v>80</v>
      </c>
    </row>
    <row r="21" spans="1:5" s="155" customFormat="1" ht="18" customHeight="1" x14ac:dyDescent="0.35">
      <c r="A21" s="43">
        <v>2027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57" customFormat="1" ht="18" customHeight="1" x14ac:dyDescent="0.35">
      <c r="A22" s="43">
        <v>2028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68" customFormat="1" ht="18" customHeight="1" x14ac:dyDescent="0.35">
      <c r="A23" s="43">
        <v>2029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1" customFormat="1" ht="18" customHeight="1" x14ac:dyDescent="0.35">
      <c r="A24" s="43">
        <v>2030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210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3" t="str">
        <f>Headings!F35</f>
        <v>Page 35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Headings!E36</f>
        <v>March 2021 Parks Lid Lift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38260504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40076386</v>
      </c>
      <c r="C6" s="45">
        <v>4.7461005741064044E-2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41283924</v>
      </c>
      <c r="C7" s="46">
        <v>3.0130910506750874E-2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63633007.528015107</v>
      </c>
      <c r="C8" s="46">
        <v>0.54135075745258865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65762804</v>
      </c>
      <c r="C9" s="46">
        <v>3.3469995442966027E-2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67925490</v>
      </c>
      <c r="C10" s="46">
        <v>3.2886158564650048E-2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70568324</v>
      </c>
      <c r="C11" s="46">
        <v>3.8907838574296694E-2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74256788</v>
      </c>
      <c r="C12" s="46">
        <v>5.2267983578581312E-2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78148624</v>
      </c>
      <c r="C13" s="46">
        <v>5.2410508248754262E-2</v>
      </c>
      <c r="D13" s="5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116827149</v>
      </c>
      <c r="C14" s="46">
        <v>0.4949354578527192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121752034</v>
      </c>
      <c r="C15" s="55">
        <v>4.2155312717594429E-2</v>
      </c>
      <c r="D15" s="57">
        <v>4.0917654893914968E-3</v>
      </c>
      <c r="E15" s="77">
        <v>496150.63892254233</v>
      </c>
    </row>
    <row r="16" spans="1:5" s="53" customFormat="1" ht="18" customHeight="1" thickTop="1" x14ac:dyDescent="0.35">
      <c r="A16" s="43">
        <v>2022</v>
      </c>
      <c r="B16" s="44">
        <v>128102498.44848029</v>
      </c>
      <c r="C16" s="46">
        <v>5.2159000879445694E-2</v>
      </c>
      <c r="D16" s="56">
        <v>1.0800535033129721E-2</v>
      </c>
      <c r="E16" s="47">
        <v>1368791.8381235451</v>
      </c>
    </row>
    <row r="17" spans="1:5" s="53" customFormat="1" ht="18" customHeight="1" x14ac:dyDescent="0.35">
      <c r="A17" s="43">
        <v>2023</v>
      </c>
      <c r="B17" s="44">
        <v>134373215.39458063</v>
      </c>
      <c r="C17" s="46">
        <v>4.895077786966251E-2</v>
      </c>
      <c r="D17" s="56">
        <v>1.093765811848213E-2</v>
      </c>
      <c r="E17" s="47">
        <v>1453826.8294431567</v>
      </c>
    </row>
    <row r="18" spans="1:5" s="53" customFormat="1" ht="18" customHeight="1" x14ac:dyDescent="0.35">
      <c r="A18" s="43">
        <v>2024</v>
      </c>
      <c r="B18" s="44">
        <v>140578339.71785054</v>
      </c>
      <c r="C18" s="46">
        <v>4.617828266629509E-2</v>
      </c>
      <c r="D18" s="56">
        <v>8.7773230520349355E-3</v>
      </c>
      <c r="E18" s="47">
        <v>1223165.3840999901</v>
      </c>
    </row>
    <row r="19" spans="1:5" ht="18" customHeight="1" x14ac:dyDescent="0.35">
      <c r="A19" s="43">
        <v>2025</v>
      </c>
      <c r="B19" s="44">
        <v>146957554.89520067</v>
      </c>
      <c r="C19" s="46">
        <v>4.5378364761979872E-2</v>
      </c>
      <c r="D19" s="56">
        <v>6.3642752742087971E-3</v>
      </c>
      <c r="E19" s="47">
        <v>929363.60715195537</v>
      </c>
    </row>
    <row r="20" spans="1:5" s="135" customFormat="1" ht="18" customHeight="1" x14ac:dyDescent="0.35">
      <c r="A20" s="43">
        <v>2026</v>
      </c>
      <c r="B20" s="44" t="s">
        <v>80</v>
      </c>
      <c r="C20" s="45" t="s">
        <v>80</v>
      </c>
      <c r="D20" s="46" t="s">
        <v>80</v>
      </c>
      <c r="E20" s="47" t="s">
        <v>80</v>
      </c>
    </row>
    <row r="21" spans="1:5" s="155" customFormat="1" ht="18" customHeight="1" x14ac:dyDescent="0.35">
      <c r="A21" s="43">
        <v>2027</v>
      </c>
      <c r="B21" s="44" t="s">
        <v>80</v>
      </c>
      <c r="C21" s="45" t="s">
        <v>80</v>
      </c>
      <c r="D21" s="46" t="s">
        <v>80</v>
      </c>
      <c r="E21" s="47" t="s">
        <v>80</v>
      </c>
    </row>
    <row r="22" spans="1:5" s="157" customFormat="1" ht="18" customHeight="1" x14ac:dyDescent="0.35">
      <c r="A22" s="43">
        <v>2028</v>
      </c>
      <c r="B22" s="44" t="s">
        <v>80</v>
      </c>
      <c r="C22" s="45" t="s">
        <v>80</v>
      </c>
      <c r="D22" s="46" t="s">
        <v>80</v>
      </c>
      <c r="E22" s="47" t="s">
        <v>80</v>
      </c>
    </row>
    <row r="23" spans="1:5" s="168" customFormat="1" ht="18" customHeight="1" x14ac:dyDescent="0.35">
      <c r="A23" s="43">
        <v>2029</v>
      </c>
      <c r="B23" s="44" t="s">
        <v>80</v>
      </c>
      <c r="C23" s="45" t="s">
        <v>80</v>
      </c>
      <c r="D23" s="46" t="s">
        <v>80</v>
      </c>
      <c r="E23" s="47" t="s">
        <v>80</v>
      </c>
    </row>
    <row r="24" spans="1:5" s="171" customFormat="1" ht="18" customHeight="1" x14ac:dyDescent="0.35">
      <c r="A24" s="43">
        <v>2030</v>
      </c>
      <c r="B24" s="44" t="s">
        <v>80</v>
      </c>
      <c r="C24" s="45" t="s">
        <v>80</v>
      </c>
      <c r="D24" s="46" t="s">
        <v>80</v>
      </c>
      <c r="E24" s="47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185</v>
      </c>
      <c r="B27" s="3"/>
      <c r="C27" s="3"/>
    </row>
    <row r="28" spans="1:5" ht="21.75" customHeight="1" x14ac:dyDescent="0.35">
      <c r="A28" s="30" t="s">
        <v>243</v>
      </c>
      <c r="B28" s="19"/>
      <c r="C28" s="19"/>
    </row>
    <row r="29" spans="1:5" ht="21.75" customHeight="1" x14ac:dyDescent="0.35">
      <c r="A29" s="30" t="s">
        <v>242</v>
      </c>
      <c r="B29" s="19"/>
      <c r="C29" s="19"/>
    </row>
    <row r="30" spans="1:5" ht="21.75" customHeight="1" x14ac:dyDescent="0.35">
      <c r="A30" s="233" t="str">
        <f>Headings!F36</f>
        <v>Page 36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Headings!E37</f>
        <v>March 2021 Veterans, Seniors, and Human Services Lid Lift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15469686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15882255</v>
      </c>
      <c r="C6" s="45">
        <v>2.666951352470881E-2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16409992</v>
      </c>
      <c r="C7" s="46">
        <v>3.322809009174077E-2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16774932</v>
      </c>
      <c r="C8" s="46">
        <v>2.2238889574108356E-2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17350514</v>
      </c>
      <c r="C9" s="46">
        <v>3.431203178647757E-2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17918894</v>
      </c>
      <c r="C10" s="46">
        <v>3.2758683690869317E-2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18616034</v>
      </c>
      <c r="C11" s="46">
        <v>3.8905302972382039E-2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53265713</v>
      </c>
      <c r="C12" s="46">
        <v>1.861281463065656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56301126</v>
      </c>
      <c r="C13" s="46">
        <v>5.6986245542230973E-2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59351012</v>
      </c>
      <c r="C14" s="46">
        <v>5.4170959209590253E-2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62489739</v>
      </c>
      <c r="C15" s="55">
        <v>5.2884136162665518E-2</v>
      </c>
      <c r="D15" s="55">
        <v>4.0827504188478692E-3</v>
      </c>
      <c r="E15" s="77">
        <v>254092.61136048287</v>
      </c>
    </row>
    <row r="16" spans="1:5" s="53" customFormat="1" ht="18" customHeight="1" thickTop="1" x14ac:dyDescent="0.35">
      <c r="A16" s="43">
        <v>2022</v>
      </c>
      <c r="B16" s="44">
        <v>65591756.979691952</v>
      </c>
      <c r="C16" s="46">
        <v>4.9640437443528862E-2</v>
      </c>
      <c r="D16" s="46">
        <v>7.2473749731845061E-3</v>
      </c>
      <c r="E16" s="47">
        <v>471947.67620463669</v>
      </c>
    </row>
    <row r="17" spans="1:5" s="53" customFormat="1" ht="18" customHeight="1" x14ac:dyDescent="0.35">
      <c r="A17" s="43">
        <v>2023</v>
      </c>
      <c r="B17" s="44">
        <v>68761687.791717246</v>
      </c>
      <c r="C17" s="46">
        <v>4.8328188754064749E-2</v>
      </c>
      <c r="D17" s="46">
        <v>8.798068305597484E-3</v>
      </c>
      <c r="E17" s="47">
        <v>599693.87829600275</v>
      </c>
    </row>
    <row r="18" spans="1:5" s="53" customFormat="1" ht="18" customHeight="1" x14ac:dyDescent="0.35">
      <c r="A18" s="43">
        <v>2024</v>
      </c>
      <c r="B18" s="86" t="s">
        <v>80</v>
      </c>
      <c r="C18" s="86" t="s">
        <v>80</v>
      </c>
      <c r="D18" s="75" t="s">
        <v>80</v>
      </c>
      <c r="E18" s="76" t="s">
        <v>80</v>
      </c>
    </row>
    <row r="19" spans="1:5" ht="18" customHeight="1" x14ac:dyDescent="0.35">
      <c r="A19" s="43">
        <v>2025</v>
      </c>
      <c r="B19" s="86" t="s">
        <v>80</v>
      </c>
      <c r="C19" s="86" t="s">
        <v>80</v>
      </c>
      <c r="D19" s="75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86" t="s">
        <v>80</v>
      </c>
      <c r="C20" s="86" t="s">
        <v>80</v>
      </c>
      <c r="D20" s="75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86" t="s">
        <v>80</v>
      </c>
      <c r="C21" s="86" t="s">
        <v>80</v>
      </c>
      <c r="D21" s="75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86" t="s">
        <v>80</v>
      </c>
      <c r="C22" s="86" t="s">
        <v>80</v>
      </c>
      <c r="D22" s="75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86" t="s">
        <v>80</v>
      </c>
      <c r="C23" s="86" t="s">
        <v>80</v>
      </c>
      <c r="D23" s="75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86" t="s">
        <v>80</v>
      </c>
      <c r="C24" s="86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229</v>
      </c>
      <c r="B27" s="3"/>
      <c r="C27" s="3"/>
    </row>
    <row r="28" spans="1:5" ht="21.75" customHeight="1" x14ac:dyDescent="0.35">
      <c r="A28" s="72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Headings!F37</f>
        <v>Page 37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34" t="str">
        <f>+Headings!E38</f>
        <v>March 2021 PSERN Forecast</v>
      </c>
      <c r="B1" s="235"/>
      <c r="C1" s="235"/>
      <c r="D1" s="235"/>
      <c r="E1" s="235"/>
    </row>
    <row r="2" spans="1:7" ht="21.75" customHeight="1" x14ac:dyDescent="0.35">
      <c r="A2" s="234" t="s">
        <v>86</v>
      </c>
      <c r="B2" s="235"/>
      <c r="C2" s="235"/>
      <c r="D2" s="235"/>
      <c r="E2" s="235"/>
    </row>
    <row r="3" spans="1:7" ht="21.75" customHeight="1" x14ac:dyDescent="0.35">
      <c r="A3" s="234"/>
      <c r="B3" s="235"/>
      <c r="C3" s="235"/>
      <c r="D3" s="235"/>
      <c r="E3" s="235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7" s="53" customFormat="1" ht="18" customHeight="1" x14ac:dyDescent="0.35">
      <c r="A5" s="38">
        <v>2011</v>
      </c>
      <c r="B5" s="39" t="s">
        <v>80</v>
      </c>
      <c r="C5" s="40" t="s">
        <v>80</v>
      </c>
      <c r="D5" s="51" t="s">
        <v>80</v>
      </c>
      <c r="E5" s="42" t="s">
        <v>80</v>
      </c>
    </row>
    <row r="6" spans="1:7" s="53" customFormat="1" ht="18" customHeight="1" x14ac:dyDescent="0.35">
      <c r="A6" s="43">
        <v>2012</v>
      </c>
      <c r="B6" s="44" t="s">
        <v>80</v>
      </c>
      <c r="C6" s="45" t="s">
        <v>80</v>
      </c>
      <c r="D6" s="46" t="s">
        <v>80</v>
      </c>
      <c r="E6" s="47" t="s">
        <v>80</v>
      </c>
    </row>
    <row r="7" spans="1:7" s="53" customFormat="1" ht="18" customHeight="1" x14ac:dyDescent="0.35">
      <c r="A7" s="43">
        <v>2013</v>
      </c>
      <c r="B7" s="44" t="s">
        <v>80</v>
      </c>
      <c r="C7" s="45" t="s">
        <v>80</v>
      </c>
      <c r="D7" s="46" t="s">
        <v>80</v>
      </c>
      <c r="E7" s="47" t="s">
        <v>80</v>
      </c>
    </row>
    <row r="8" spans="1:7" s="53" customFormat="1" ht="18" customHeight="1" x14ac:dyDescent="0.35">
      <c r="A8" s="43">
        <v>2014</v>
      </c>
      <c r="B8" s="44" t="s">
        <v>80</v>
      </c>
      <c r="C8" s="45" t="s">
        <v>80</v>
      </c>
      <c r="D8" s="46" t="s">
        <v>80</v>
      </c>
      <c r="E8" s="47" t="s">
        <v>80</v>
      </c>
      <c r="F8" s="58"/>
      <c r="G8" s="71"/>
    </row>
    <row r="9" spans="1:7" s="53" customFormat="1" ht="18" customHeight="1" x14ac:dyDescent="0.35">
      <c r="A9" s="43">
        <v>2015</v>
      </c>
      <c r="B9" s="44" t="s">
        <v>80</v>
      </c>
      <c r="C9" s="45" t="s">
        <v>80</v>
      </c>
      <c r="D9" s="46" t="s">
        <v>80</v>
      </c>
      <c r="E9" s="47" t="s">
        <v>80</v>
      </c>
    </row>
    <row r="10" spans="1:7" s="53" customFormat="1" ht="18" customHeight="1" x14ac:dyDescent="0.35">
      <c r="A10" s="43">
        <v>2016</v>
      </c>
      <c r="B10" s="44">
        <v>29727603</v>
      </c>
      <c r="C10" s="56" t="s">
        <v>80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30601830</v>
      </c>
      <c r="C11" s="46">
        <v>2.9407920981721958E-2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31588828</v>
      </c>
      <c r="C12" s="46">
        <v>3.2252907750941695E-2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32612888</v>
      </c>
      <c r="C13" s="46">
        <v>3.2418423374238614E-2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44">
        <v>33533496</v>
      </c>
      <c r="C14" s="46">
        <v>2.8228349479506365E-2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49">
        <v>34446316</v>
      </c>
      <c r="C15" s="55">
        <v>2.7221140318921755E-2</v>
      </c>
      <c r="D15" s="55">
        <v>4.1388196777245589E-3</v>
      </c>
      <c r="E15" s="77">
        <v>141979.46309024841</v>
      </c>
    </row>
    <row r="16" spans="1:7" s="53" customFormat="1" ht="18" customHeight="1" thickTop="1" x14ac:dyDescent="0.35">
      <c r="A16" s="43">
        <v>2022</v>
      </c>
      <c r="B16" s="44">
        <v>35294664.354576878</v>
      </c>
      <c r="C16" s="46">
        <v>2.4628130177313468E-2</v>
      </c>
      <c r="D16" s="46">
        <v>7.3675567748945348E-3</v>
      </c>
      <c r="E16" s="47">
        <v>258133.6293137148</v>
      </c>
    </row>
    <row r="17" spans="1:5" s="53" customFormat="1" ht="18" customHeight="1" x14ac:dyDescent="0.35">
      <c r="A17" s="43">
        <v>2023</v>
      </c>
      <c r="B17" s="44">
        <v>36118025.128677338</v>
      </c>
      <c r="C17" s="46">
        <v>2.3328193911374973E-2</v>
      </c>
      <c r="D17" s="46">
        <v>8.9557699382769584E-3</v>
      </c>
      <c r="E17" s="47">
        <v>320593.56149688363</v>
      </c>
    </row>
    <row r="18" spans="1:5" s="53" customFormat="1" ht="18" customHeight="1" x14ac:dyDescent="0.35">
      <c r="A18" s="43">
        <v>2024</v>
      </c>
      <c r="B18" s="44">
        <v>36945350.530273743</v>
      </c>
      <c r="C18" s="46">
        <v>2.290616385167521E-2</v>
      </c>
      <c r="D18" s="46">
        <v>9.9736804718824068E-3</v>
      </c>
      <c r="E18" s="47">
        <v>364842.30058201402</v>
      </c>
    </row>
    <row r="19" spans="1:5" ht="18" customHeight="1" x14ac:dyDescent="0.35">
      <c r="A19" s="43">
        <v>2025</v>
      </c>
      <c r="B19" s="86" t="s">
        <v>80</v>
      </c>
      <c r="C19" s="75" t="s">
        <v>80</v>
      </c>
      <c r="D19" s="75" t="s">
        <v>80</v>
      </c>
      <c r="E19" s="76" t="s">
        <v>80</v>
      </c>
    </row>
    <row r="20" spans="1:5" s="135" customFormat="1" ht="18" customHeight="1" x14ac:dyDescent="0.35">
      <c r="A20" s="43">
        <v>2026</v>
      </c>
      <c r="B20" s="86" t="s">
        <v>80</v>
      </c>
      <c r="C20" s="75" t="s">
        <v>80</v>
      </c>
      <c r="D20" s="75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86" t="s">
        <v>80</v>
      </c>
      <c r="C21" s="75" t="s">
        <v>80</v>
      </c>
      <c r="D21" s="75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86" t="s">
        <v>80</v>
      </c>
      <c r="C22" s="75" t="s">
        <v>80</v>
      </c>
      <c r="D22" s="75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86" t="s">
        <v>80</v>
      </c>
      <c r="C23" s="75" t="s">
        <v>80</v>
      </c>
      <c r="D23" s="75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86" t="s">
        <v>80</v>
      </c>
      <c r="C24" s="75" t="s">
        <v>80</v>
      </c>
      <c r="D24" s="75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186</v>
      </c>
      <c r="B27" s="3"/>
      <c r="C27" s="3"/>
    </row>
    <row r="28" spans="1:5" ht="21.75" customHeight="1" x14ac:dyDescent="0.35">
      <c r="A28" s="30" t="s">
        <v>164</v>
      </c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33" t="str">
        <f>+Headings!F38</f>
        <v>Page 38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34" t="str">
        <f>Headings!E39</f>
        <v>March 2021 Best Start For Kids Forecast</v>
      </c>
      <c r="B1" s="235"/>
      <c r="C1" s="235"/>
      <c r="D1" s="235"/>
      <c r="E1" s="235"/>
    </row>
    <row r="2" spans="1:7" ht="21.75" customHeight="1" x14ac:dyDescent="0.35">
      <c r="A2" s="234" t="s">
        <v>86</v>
      </c>
      <c r="B2" s="235"/>
      <c r="C2" s="235"/>
      <c r="D2" s="235"/>
      <c r="E2" s="235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7" s="53" customFormat="1" ht="18" customHeight="1" x14ac:dyDescent="0.35">
      <c r="A5" s="38">
        <v>2011</v>
      </c>
      <c r="B5" s="106" t="s">
        <v>80</v>
      </c>
      <c r="C5" s="83" t="s">
        <v>80</v>
      </c>
      <c r="D5" s="83" t="s">
        <v>80</v>
      </c>
      <c r="E5" s="103" t="s">
        <v>80</v>
      </c>
    </row>
    <row r="6" spans="1:7" s="53" customFormat="1" ht="18" customHeight="1" x14ac:dyDescent="0.35">
      <c r="A6" s="43">
        <v>2012</v>
      </c>
      <c r="B6" s="86" t="s">
        <v>80</v>
      </c>
      <c r="C6" s="75" t="s">
        <v>80</v>
      </c>
      <c r="D6" s="75" t="s">
        <v>80</v>
      </c>
      <c r="E6" s="76" t="s">
        <v>80</v>
      </c>
    </row>
    <row r="7" spans="1:7" s="53" customFormat="1" ht="18" customHeight="1" x14ac:dyDescent="0.35">
      <c r="A7" s="43">
        <v>2013</v>
      </c>
      <c r="B7" s="86" t="s">
        <v>80</v>
      </c>
      <c r="C7" s="75" t="s">
        <v>80</v>
      </c>
      <c r="D7" s="75" t="s">
        <v>80</v>
      </c>
      <c r="E7" s="76" t="s">
        <v>80</v>
      </c>
    </row>
    <row r="8" spans="1:7" s="53" customFormat="1" ht="18" customHeight="1" x14ac:dyDescent="0.35">
      <c r="A8" s="43">
        <v>2014</v>
      </c>
      <c r="B8" s="86" t="s">
        <v>80</v>
      </c>
      <c r="C8" s="75" t="s">
        <v>80</v>
      </c>
      <c r="D8" s="75" t="s">
        <v>80</v>
      </c>
      <c r="E8" s="76" t="s">
        <v>80</v>
      </c>
      <c r="F8" s="58"/>
      <c r="G8" s="71"/>
    </row>
    <row r="9" spans="1:7" s="53" customFormat="1" ht="18" customHeight="1" x14ac:dyDescent="0.35">
      <c r="A9" s="43">
        <v>2015</v>
      </c>
      <c r="B9" s="86" t="s">
        <v>80</v>
      </c>
      <c r="C9" s="75" t="s">
        <v>80</v>
      </c>
      <c r="D9" s="75" t="s">
        <v>80</v>
      </c>
      <c r="E9" s="76" t="s">
        <v>80</v>
      </c>
    </row>
    <row r="10" spans="1:7" s="53" customFormat="1" ht="18" customHeight="1" x14ac:dyDescent="0.35">
      <c r="A10" s="43">
        <v>2016</v>
      </c>
      <c r="B10" s="44">
        <v>59455206</v>
      </c>
      <c r="C10" s="75" t="s">
        <v>80</v>
      </c>
      <c r="D10" s="75" t="s">
        <v>80</v>
      </c>
      <c r="E10" s="76" t="s">
        <v>80</v>
      </c>
    </row>
    <row r="11" spans="1:7" s="53" customFormat="1" ht="18" customHeight="1" x14ac:dyDescent="0.35">
      <c r="A11" s="43">
        <v>2017</v>
      </c>
      <c r="B11" s="44">
        <v>62379867</v>
      </c>
      <c r="C11" s="46">
        <v>4.9190999355043896E-2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65652750</v>
      </c>
      <c r="C12" s="46">
        <v>5.2466976244114116E-2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69094328</v>
      </c>
      <c r="C13" s="46">
        <v>5.2420926770013532E-2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69">
        <v>72426449</v>
      </c>
      <c r="C14" s="56">
        <v>4.8225680695526796E-2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69">
        <v>75846946</v>
      </c>
      <c r="C15" s="56">
        <v>4.7227180777563715E-2</v>
      </c>
      <c r="D15" s="56">
        <v>4.066487276576547E-3</v>
      </c>
      <c r="E15" s="47">
        <v>307181.49125042558</v>
      </c>
    </row>
    <row r="16" spans="1:7" s="53" customFormat="1" ht="18" customHeight="1" thickTop="1" x14ac:dyDescent="0.35">
      <c r="A16" s="43">
        <v>2022</v>
      </c>
      <c r="B16" s="209">
        <v>130629833.10639717</v>
      </c>
      <c r="C16" s="210">
        <v>0.72228204292361586</v>
      </c>
      <c r="D16" s="211" t="s">
        <v>257</v>
      </c>
      <c r="E16" s="212" t="s">
        <v>257</v>
      </c>
    </row>
    <row r="17" spans="1:5" s="53" customFormat="1" ht="18" customHeight="1" x14ac:dyDescent="0.35">
      <c r="A17" s="43">
        <v>2023</v>
      </c>
      <c r="B17" s="156">
        <v>136301595.03046554</v>
      </c>
      <c r="C17" s="56">
        <v>4.3418580497218917E-2</v>
      </c>
      <c r="D17" s="87" t="s">
        <v>257</v>
      </c>
      <c r="E17" s="76" t="s">
        <v>257</v>
      </c>
    </row>
    <row r="18" spans="1:5" s="53" customFormat="1" ht="18" customHeight="1" x14ac:dyDescent="0.35">
      <c r="A18" s="43">
        <v>2024</v>
      </c>
      <c r="B18" s="156">
        <v>142154483.91584048</v>
      </c>
      <c r="C18" s="56">
        <v>4.294072189006104E-2</v>
      </c>
      <c r="D18" s="87" t="s">
        <v>257</v>
      </c>
      <c r="E18" s="76" t="s">
        <v>257</v>
      </c>
    </row>
    <row r="19" spans="1:5" ht="18" customHeight="1" x14ac:dyDescent="0.35">
      <c r="A19" s="43">
        <v>2025</v>
      </c>
      <c r="B19" s="156">
        <v>148192261.97648063</v>
      </c>
      <c r="C19" s="56">
        <v>4.2473356410021479E-2</v>
      </c>
      <c r="D19" s="87" t="s">
        <v>257</v>
      </c>
      <c r="E19" s="76" t="s">
        <v>257</v>
      </c>
    </row>
    <row r="20" spans="1:5" s="135" customFormat="1" ht="18" customHeight="1" x14ac:dyDescent="0.35">
      <c r="A20" s="43">
        <v>2026</v>
      </c>
      <c r="B20" s="156">
        <v>154457388.66882977</v>
      </c>
      <c r="C20" s="56">
        <v>4.2277016416305546E-2</v>
      </c>
      <c r="D20" s="87" t="s">
        <v>257</v>
      </c>
      <c r="E20" s="76" t="s">
        <v>257</v>
      </c>
    </row>
    <row r="21" spans="1:5" s="155" customFormat="1" ht="18" customHeight="1" x14ac:dyDescent="0.35">
      <c r="A21" s="43">
        <v>2027</v>
      </c>
      <c r="B21" s="156">
        <v>160932945.53610227</v>
      </c>
      <c r="C21" s="56">
        <v>4.1924552286434436E-2</v>
      </c>
      <c r="D21" s="87" t="s">
        <v>257</v>
      </c>
      <c r="E21" s="76" t="s">
        <v>257</v>
      </c>
    </row>
    <row r="22" spans="1:5" s="157" customFormat="1" ht="18" customHeight="1" x14ac:dyDescent="0.35">
      <c r="A22" s="43">
        <v>2028</v>
      </c>
      <c r="B22" s="156" t="s">
        <v>80</v>
      </c>
      <c r="C22" s="87" t="s">
        <v>80</v>
      </c>
      <c r="D22" s="87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156" t="s">
        <v>80</v>
      </c>
      <c r="C23" s="87" t="s">
        <v>80</v>
      </c>
      <c r="D23" s="87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156" t="s">
        <v>80</v>
      </c>
      <c r="C24" s="87" t="s">
        <v>80</v>
      </c>
      <c r="D24" s="87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285</v>
      </c>
      <c r="B27" s="3"/>
      <c r="C27" s="3"/>
    </row>
    <row r="28" spans="1:5" ht="21.75" customHeight="1" x14ac:dyDescent="0.35">
      <c r="A28" s="30" t="s">
        <v>286</v>
      </c>
      <c r="B28" s="92"/>
      <c r="C28" s="92"/>
    </row>
    <row r="29" spans="1:5" ht="21.75" customHeight="1" x14ac:dyDescent="0.35">
      <c r="A29" s="72" t="s">
        <v>287</v>
      </c>
      <c r="B29" s="92"/>
      <c r="C29" s="92"/>
    </row>
    <row r="30" spans="1:5" ht="21.75" customHeight="1" x14ac:dyDescent="0.35">
      <c r="A30" s="233" t="str">
        <f>Headings!F39</f>
        <v>Page 39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Headings!E4</f>
        <v>March 2021 Countywide New Construction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2457642885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1925434669</v>
      </c>
      <c r="C6" s="45">
        <v>-0.21655229864692083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1983503613</v>
      </c>
      <c r="C7" s="46">
        <v>3.0158875258104123E-2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3406198290</v>
      </c>
      <c r="C8" s="45">
        <v>0.71726346636102645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4994659235</v>
      </c>
      <c r="C9" s="45">
        <v>0.46634423769850453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6111997054</v>
      </c>
      <c r="C10" s="45">
        <v>0.22370651658681173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8438451607.000001</v>
      </c>
      <c r="C11" s="45">
        <v>0.38063738127580593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9789738887</v>
      </c>
      <c r="C12" s="45">
        <v>0.16013450606021817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11561210136</v>
      </c>
      <c r="C13" s="45">
        <v>0.18095183839401208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11025221474</v>
      </c>
      <c r="C14" s="45">
        <v>-4.6360948005867098E-2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10610155850</v>
      </c>
      <c r="C15" s="50">
        <v>-3.7646919381966182E-2</v>
      </c>
      <c r="D15" s="55">
        <v>0.29631918277817437</v>
      </c>
      <c r="E15" s="77">
        <v>2425322985.5652494</v>
      </c>
    </row>
    <row r="16" spans="1:5" s="53" customFormat="1" ht="18" customHeight="1" thickTop="1" x14ac:dyDescent="0.35">
      <c r="A16" s="43">
        <v>2022</v>
      </c>
      <c r="B16" s="44">
        <v>9605478717.800621</v>
      </c>
      <c r="C16" s="45">
        <v>-9.4690138995402129E-2</v>
      </c>
      <c r="D16" s="46">
        <v>0.29512630721921962</v>
      </c>
      <c r="E16" s="47">
        <v>2188844012.5534906</v>
      </c>
    </row>
    <row r="17" spans="1:5" s="53" customFormat="1" ht="18" customHeight="1" x14ac:dyDescent="0.35">
      <c r="A17" s="43">
        <v>2023</v>
      </c>
      <c r="B17" s="44">
        <v>9225615425.6655998</v>
      </c>
      <c r="C17" s="45">
        <v>-3.9546523738693939E-2</v>
      </c>
      <c r="D17" s="46">
        <v>0.22945123459397632</v>
      </c>
      <c r="E17" s="47">
        <v>1721767232.1971207</v>
      </c>
    </row>
    <row r="18" spans="1:5" s="53" customFormat="1" ht="18" customHeight="1" x14ac:dyDescent="0.35">
      <c r="A18" s="43">
        <v>2024</v>
      </c>
      <c r="B18" s="44">
        <v>9459114251.4129295</v>
      </c>
      <c r="C18" s="45">
        <v>2.530983733591774E-2</v>
      </c>
      <c r="D18" s="46">
        <v>0.20224211134932402</v>
      </c>
      <c r="E18" s="47">
        <v>1591219621.7724895</v>
      </c>
    </row>
    <row r="19" spans="1:5" s="53" customFormat="1" ht="18" customHeight="1" x14ac:dyDescent="0.35">
      <c r="A19" s="43">
        <v>2025</v>
      </c>
      <c r="B19" s="44">
        <v>9625663879.0778999</v>
      </c>
      <c r="C19" s="45">
        <v>1.7607317475850648E-2</v>
      </c>
      <c r="D19" s="46">
        <v>0.15371329016056978</v>
      </c>
      <c r="E19" s="47">
        <v>1282461143.0339794</v>
      </c>
    </row>
    <row r="20" spans="1:5" s="53" customFormat="1" ht="18" customHeight="1" x14ac:dyDescent="0.35">
      <c r="A20" s="43">
        <v>2026</v>
      </c>
      <c r="B20" s="44">
        <v>9950551482.46945</v>
      </c>
      <c r="C20" s="45">
        <v>3.3752228155163211E-2</v>
      </c>
      <c r="D20" s="46">
        <v>0.13794909446544223</v>
      </c>
      <c r="E20" s="47">
        <v>1206266232.0437489</v>
      </c>
    </row>
    <row r="21" spans="1:5" s="53" customFormat="1" ht="18" customHeight="1" x14ac:dyDescent="0.35">
      <c r="A21" s="43">
        <v>2027</v>
      </c>
      <c r="B21" s="44">
        <v>10188832257.606901</v>
      </c>
      <c r="C21" s="45">
        <v>2.3946489353604772E-2</v>
      </c>
      <c r="D21" s="46">
        <v>0.10830117566062336</v>
      </c>
      <c r="E21" s="47">
        <v>995634161.85133171</v>
      </c>
    </row>
    <row r="22" spans="1:5" s="53" customFormat="1" ht="18" customHeight="1" x14ac:dyDescent="0.35">
      <c r="A22" s="43">
        <v>2028</v>
      </c>
      <c r="B22" s="44">
        <v>10593677241.884899</v>
      </c>
      <c r="C22" s="45">
        <v>3.9734188770822465E-2</v>
      </c>
      <c r="D22" s="46">
        <v>6.9365636676158804E-2</v>
      </c>
      <c r="E22" s="47">
        <v>687171105.39396858</v>
      </c>
    </row>
    <row r="23" spans="1:5" s="53" customFormat="1" ht="18" customHeight="1" x14ac:dyDescent="0.35">
      <c r="A23" s="43">
        <v>2029</v>
      </c>
      <c r="B23" s="44">
        <v>10783983164.090099</v>
      </c>
      <c r="C23" s="45">
        <v>1.7964104235003164E-2</v>
      </c>
      <c r="D23" s="46">
        <v>2.494923639604596E-2</v>
      </c>
      <c r="E23" s="47">
        <v>262502898.38539886</v>
      </c>
    </row>
    <row r="24" spans="1:5" s="53" customFormat="1" ht="18" customHeight="1" x14ac:dyDescent="0.35">
      <c r="A24" s="43">
        <v>2030</v>
      </c>
      <c r="B24" s="44">
        <v>10943046537.1077</v>
      </c>
      <c r="C24" s="45">
        <v>1.474996488748892E-2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150</v>
      </c>
      <c r="B26" s="3"/>
      <c r="C26" s="3"/>
    </row>
    <row r="27" spans="1:5" ht="21.75" customHeight="1" x14ac:dyDescent="0.35">
      <c r="A27" s="119" t="s">
        <v>176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Headings!F4</f>
        <v>Page 4</v>
      </c>
      <c r="B30" s="236"/>
      <c r="C30" s="236"/>
      <c r="D30" s="236"/>
      <c r="E30" s="23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42" t="str">
        <f>Headings!E40</f>
        <v>March 2021 Emergency Medical Services (EMS) Property Tax Forecast</v>
      </c>
      <c r="B1" s="243"/>
      <c r="C1" s="243"/>
      <c r="D1" s="243"/>
      <c r="E1" s="243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98589189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95268834</v>
      </c>
      <c r="C6" s="45">
        <v>-3.3678692701285984E-2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93870870</v>
      </c>
      <c r="C7" s="46">
        <v>-1.4673885900608363E-2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113541014.793615</v>
      </c>
      <c r="C8" s="46">
        <v>0.2095447159871322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116769207</v>
      </c>
      <c r="C9" s="46">
        <v>2.8431947805406921E-2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119879727</v>
      </c>
      <c r="C10" s="46">
        <v>2.6638187240579647E-2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123483769</v>
      </c>
      <c r="C11" s="46">
        <v>3.0063815544057793E-2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127489160</v>
      </c>
      <c r="C12" s="46">
        <v>3.2436578770121516E-2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69">
        <v>131539324</v>
      </c>
      <c r="C13" s="56">
        <v>3.1768693118693347E-2</v>
      </c>
      <c r="D13" s="45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169415530</v>
      </c>
      <c r="C14" s="56">
        <v>0.28794587693030871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173903481</v>
      </c>
      <c r="C15" s="57">
        <v>2.6490788654381259E-2</v>
      </c>
      <c r="D15" s="55">
        <v>3.9269517619595629E-3</v>
      </c>
      <c r="E15" s="77">
        <v>680239.31415060163</v>
      </c>
    </row>
    <row r="16" spans="1:5" s="53" customFormat="1" ht="18" customHeight="1" thickTop="1" x14ac:dyDescent="0.35">
      <c r="A16" s="43">
        <v>2022</v>
      </c>
      <c r="B16" s="44">
        <v>178400776.18201569</v>
      </c>
      <c r="C16" s="56">
        <v>2.5860869237089634E-2</v>
      </c>
      <c r="D16" s="46">
        <v>5.1467365517568808E-2</v>
      </c>
      <c r="E16" s="47">
        <v>8732385.1005667448</v>
      </c>
    </row>
    <row r="17" spans="1:5" s="53" customFormat="1" ht="18" customHeight="1" x14ac:dyDescent="0.35">
      <c r="A17" s="43">
        <v>2023</v>
      </c>
      <c r="B17" s="44">
        <v>182580291.24919611</v>
      </c>
      <c r="C17" s="56">
        <v>2.3427673111221292E-2</v>
      </c>
      <c r="D17" s="46">
        <v>4.0217465446036327E-2</v>
      </c>
      <c r="E17" s="47">
        <v>7059020.63593328</v>
      </c>
    </row>
    <row r="18" spans="1:5" s="53" customFormat="1" ht="18" customHeight="1" x14ac:dyDescent="0.35">
      <c r="A18" s="43">
        <v>2024</v>
      </c>
      <c r="B18" s="44">
        <v>186779646.931582</v>
      </c>
      <c r="C18" s="56">
        <v>2.300004920385601E-2</v>
      </c>
      <c r="D18" s="46">
        <v>3.940136219131829E-2</v>
      </c>
      <c r="E18" s="47">
        <v>7080395.2990809977</v>
      </c>
    </row>
    <row r="19" spans="1:5" ht="18" customHeight="1" x14ac:dyDescent="0.35">
      <c r="A19" s="43">
        <v>2025</v>
      </c>
      <c r="B19" s="44">
        <v>190987261.57590404</v>
      </c>
      <c r="C19" s="56">
        <v>2.2527158143003101E-2</v>
      </c>
      <c r="D19" s="46">
        <v>3.9692700411181558E-2</v>
      </c>
      <c r="E19" s="47">
        <v>7291385.3805900812</v>
      </c>
    </row>
    <row r="20" spans="1:5" s="135" customFormat="1" ht="18" customHeight="1" x14ac:dyDescent="0.35">
      <c r="A20" s="43">
        <v>2026</v>
      </c>
      <c r="B20" s="156" t="s">
        <v>80</v>
      </c>
      <c r="C20" s="87" t="s">
        <v>80</v>
      </c>
      <c r="D20" s="163" t="s">
        <v>80</v>
      </c>
      <c r="E20" s="76" t="s">
        <v>80</v>
      </c>
    </row>
    <row r="21" spans="1:5" s="155" customFormat="1" ht="18" customHeight="1" x14ac:dyDescent="0.35">
      <c r="A21" s="43">
        <v>2027</v>
      </c>
      <c r="B21" s="156" t="s">
        <v>80</v>
      </c>
      <c r="C21" s="87" t="s">
        <v>80</v>
      </c>
      <c r="D21" s="163" t="s">
        <v>80</v>
      </c>
      <c r="E21" s="76" t="s">
        <v>80</v>
      </c>
    </row>
    <row r="22" spans="1:5" s="157" customFormat="1" ht="18" customHeight="1" x14ac:dyDescent="0.35">
      <c r="A22" s="43">
        <v>2028</v>
      </c>
      <c r="B22" s="156" t="s">
        <v>80</v>
      </c>
      <c r="C22" s="87" t="s">
        <v>80</v>
      </c>
      <c r="D22" s="163" t="s">
        <v>80</v>
      </c>
      <c r="E22" s="76" t="s">
        <v>80</v>
      </c>
    </row>
    <row r="23" spans="1:5" s="168" customFormat="1" ht="18" customHeight="1" x14ac:dyDescent="0.35">
      <c r="A23" s="43">
        <v>2029</v>
      </c>
      <c r="B23" s="156" t="s">
        <v>80</v>
      </c>
      <c r="C23" s="87" t="s">
        <v>80</v>
      </c>
      <c r="D23" s="163" t="s">
        <v>80</v>
      </c>
      <c r="E23" s="76" t="s">
        <v>80</v>
      </c>
    </row>
    <row r="24" spans="1:5" s="171" customFormat="1" ht="18" customHeight="1" x14ac:dyDescent="0.35">
      <c r="A24" s="43">
        <v>2030</v>
      </c>
      <c r="B24" s="156" t="s">
        <v>80</v>
      </c>
      <c r="C24" s="87" t="s">
        <v>80</v>
      </c>
      <c r="D24" s="163" t="s">
        <v>80</v>
      </c>
      <c r="E24" s="76" t="s">
        <v>80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279</v>
      </c>
      <c r="B27" s="3"/>
      <c r="C27" s="3"/>
    </row>
    <row r="28" spans="1:5" ht="21.75" customHeight="1" x14ac:dyDescent="0.35">
      <c r="A28" s="30" t="s">
        <v>278</v>
      </c>
      <c r="B28" s="19"/>
      <c r="C28" s="19"/>
    </row>
    <row r="29" spans="1:5" ht="21.75" customHeight="1" x14ac:dyDescent="0.35">
      <c r="B29" s="19"/>
      <c r="C29" s="19"/>
    </row>
    <row r="30" spans="1:5" ht="21.75" customHeight="1" x14ac:dyDescent="0.35">
      <c r="A30" s="233" t="str">
        <f>Headings!F40</f>
        <v>Page 40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Headings!E41</f>
        <v>March 2021 Conservation Futures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17061273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17416782</v>
      </c>
      <c r="C6" s="45">
        <v>2.0837190753585588E-2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17566647</v>
      </c>
      <c r="C7" s="46">
        <v>8.6046320152597389E-3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17955638</v>
      </c>
      <c r="C8" s="56">
        <v>2.2143724980640878E-2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18389600</v>
      </c>
      <c r="C9" s="46">
        <v>2.4168564770575163E-2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18877155</v>
      </c>
      <c r="C10" s="46">
        <v>2.6512539696350146E-2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19443654</v>
      </c>
      <c r="C11" s="46">
        <v>3.0009765772437635E-2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20072804</v>
      </c>
      <c r="C12" s="46">
        <v>3.2357601096995481E-2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20712946</v>
      </c>
      <c r="C13" s="46">
        <v>3.189101034414521E-2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21297118</v>
      </c>
      <c r="C14" s="46">
        <v>2.8203230964827464E-2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21858694</v>
      </c>
      <c r="C15" s="55">
        <v>2.6368638235464426E-2</v>
      </c>
      <c r="D15" s="55">
        <v>3.3223862815323635E-3</v>
      </c>
      <c r="E15" s="77">
        <v>72382.542312212288</v>
      </c>
    </row>
    <row r="16" spans="1:5" s="53" customFormat="1" ht="18" customHeight="1" thickTop="1" x14ac:dyDescent="0.35">
      <c r="A16" s="43">
        <v>2022</v>
      </c>
      <c r="B16" s="44">
        <v>22418560.114722587</v>
      </c>
      <c r="C16" s="46">
        <v>2.5612971878493207E-2</v>
      </c>
      <c r="D16" s="46">
        <v>7.6376961834261348E-3</v>
      </c>
      <c r="E16" s="47">
        <v>169928.29037130252</v>
      </c>
    </row>
    <row r="17" spans="1:5" s="53" customFormat="1" ht="18" customHeight="1" x14ac:dyDescent="0.35">
      <c r="A17" s="43">
        <v>2023</v>
      </c>
      <c r="B17" s="44">
        <v>22941503.266293384</v>
      </c>
      <c r="C17" s="46">
        <v>2.3326348743841541E-2</v>
      </c>
      <c r="D17" s="46">
        <v>9.0788519408100399E-3</v>
      </c>
      <c r="E17" s="47">
        <v>206408.55871044099</v>
      </c>
    </row>
    <row r="18" spans="1:5" s="53" customFormat="1" ht="18" customHeight="1" x14ac:dyDescent="0.35">
      <c r="A18" s="43">
        <v>2024</v>
      </c>
      <c r="B18" s="44">
        <v>23471918.57601149</v>
      </c>
      <c r="C18" s="46">
        <v>2.312033799883606E-2</v>
      </c>
      <c r="D18" s="46">
        <v>1.0252970396236183E-2</v>
      </c>
      <c r="E18" s="47">
        <v>238214.48028836027</v>
      </c>
    </row>
    <row r="19" spans="1:5" ht="18" customHeight="1" x14ac:dyDescent="0.35">
      <c r="A19" s="43">
        <v>2025</v>
      </c>
      <c r="B19" s="44">
        <v>23999089.152254418</v>
      </c>
      <c r="C19" s="46">
        <v>2.2459628706351209E-2</v>
      </c>
      <c r="D19" s="46">
        <v>1.0463352470667653E-2</v>
      </c>
      <c r="E19" s="47">
        <v>248510.67400022596</v>
      </c>
    </row>
    <row r="20" spans="1:5" s="135" customFormat="1" ht="18" customHeight="1" x14ac:dyDescent="0.35">
      <c r="A20" s="43">
        <v>2026</v>
      </c>
      <c r="B20" s="44">
        <v>24538532.450889748</v>
      </c>
      <c r="C20" s="46">
        <v>2.2477657181612543E-2</v>
      </c>
      <c r="D20" s="46">
        <v>1.0716228507003933E-2</v>
      </c>
      <c r="E20" s="47">
        <v>260172.45350725576</v>
      </c>
    </row>
    <row r="21" spans="1:5" s="155" customFormat="1" ht="18" customHeight="1" x14ac:dyDescent="0.35">
      <c r="A21" s="43">
        <v>2027</v>
      </c>
      <c r="B21" s="44">
        <v>25079122.989656948</v>
      </c>
      <c r="C21" s="46">
        <v>2.2030271771513288E-2</v>
      </c>
      <c r="D21" s="46">
        <v>1.0495384719517498E-2</v>
      </c>
      <c r="E21" s="47">
        <v>260481.19386275858</v>
      </c>
    </row>
    <row r="22" spans="1:5" s="157" customFormat="1" ht="18" customHeight="1" x14ac:dyDescent="0.35">
      <c r="A22" s="43">
        <v>2028</v>
      </c>
      <c r="B22" s="44">
        <v>25628126.519501787</v>
      </c>
      <c r="C22" s="46">
        <v>2.1890858387323187E-2</v>
      </c>
      <c r="D22" s="46">
        <v>9.8006798299390407E-3</v>
      </c>
      <c r="E22" s="47">
        <v>248735.28774124756</v>
      </c>
    </row>
    <row r="23" spans="1:5" s="168" customFormat="1" ht="18" customHeight="1" x14ac:dyDescent="0.35">
      <c r="A23" s="43">
        <v>2029</v>
      </c>
      <c r="B23" s="44">
        <v>26180097.147550911</v>
      </c>
      <c r="C23" s="46">
        <v>2.1537689367543189E-2</v>
      </c>
      <c r="D23" s="46">
        <v>8.5857382956597839E-3</v>
      </c>
      <c r="E23" s="47">
        <v>222862.02761865035</v>
      </c>
    </row>
    <row r="24" spans="1:5" s="171" customFormat="1" ht="18" customHeight="1" x14ac:dyDescent="0.35">
      <c r="A24" s="43">
        <v>2030</v>
      </c>
      <c r="B24" s="44">
        <v>26736057.423466604</v>
      </c>
      <c r="C24" s="46">
        <v>2.1235989797222743E-2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Headings!F41</f>
        <v>Page 41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Headings!E42</f>
        <v>March 2021 Unincorporated Area/Roads Property Tax Levy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2012</v>
      </c>
      <c r="B5" s="39">
        <v>73706592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67537651</v>
      </c>
      <c r="C6" s="45">
        <v>-8.3695919626836091E-2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71721037.701000005</v>
      </c>
      <c r="C7" s="45">
        <v>6.1941548737014962E-2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81182066</v>
      </c>
      <c r="C8" s="45">
        <v>0.13191426954030372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82424494.000000134</v>
      </c>
      <c r="C9" s="45">
        <v>1.5304217559579447E-2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87678035</v>
      </c>
      <c r="C10" s="45">
        <v>6.3737619062603557E-2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89353349</v>
      </c>
      <c r="C11" s="45">
        <v>1.9107567819009574E-2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91211126</v>
      </c>
      <c r="C12" s="45">
        <v>2.0791352767314919E-2</v>
      </c>
      <c r="D12" s="46">
        <v>0</v>
      </c>
      <c r="E12" s="47">
        <v>0</v>
      </c>
    </row>
    <row r="13" spans="1:5" s="53" customFormat="1" ht="18" customHeight="1" x14ac:dyDescent="0.35">
      <c r="A13" s="43">
        <v>2020</v>
      </c>
      <c r="B13" s="44">
        <v>92987997</v>
      </c>
      <c r="C13" s="45">
        <v>1.9480858069880647E-2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2021</v>
      </c>
      <c r="B14" s="49">
        <v>94573079</v>
      </c>
      <c r="C14" s="50">
        <v>1.7046092518801181E-2</v>
      </c>
      <c r="D14" s="55">
        <v>4.2817127496141971E-4</v>
      </c>
      <c r="E14" s="77">
        <v>40476.145089805126</v>
      </c>
    </row>
    <row r="15" spans="1:5" s="53" customFormat="1" ht="18" customHeight="1" thickTop="1" x14ac:dyDescent="0.35">
      <c r="A15" s="43">
        <v>2022</v>
      </c>
      <c r="B15" s="44">
        <v>96040906.464953393</v>
      </c>
      <c r="C15" s="45">
        <v>1.552056336194152E-2</v>
      </c>
      <c r="D15" s="46">
        <v>8.9919395781068445E-5</v>
      </c>
      <c r="E15" s="47">
        <v>8635.1638108789921</v>
      </c>
    </row>
    <row r="16" spans="1:5" s="53" customFormat="1" ht="18" customHeight="1" x14ac:dyDescent="0.35">
      <c r="A16" s="43">
        <v>2023</v>
      </c>
      <c r="B16" s="44">
        <v>97525471.383015856</v>
      </c>
      <c r="C16" s="45">
        <v>1.5457631260531679E-2</v>
      </c>
      <c r="D16" s="46">
        <v>-3.4112613136971781E-4</v>
      </c>
      <c r="E16" s="47">
        <v>-33279.839385762811</v>
      </c>
    </row>
    <row r="17" spans="1:5" s="53" customFormat="1" ht="18" customHeight="1" x14ac:dyDescent="0.35">
      <c r="A17" s="43">
        <v>2024</v>
      </c>
      <c r="B17" s="44">
        <v>98992502.728286609</v>
      </c>
      <c r="C17" s="45">
        <v>1.5042545546990693E-2</v>
      </c>
      <c r="D17" s="46">
        <v>-9.8431178875679759E-4</v>
      </c>
      <c r="E17" s="47">
        <v>-97535.492769345641</v>
      </c>
    </row>
    <row r="18" spans="1:5" s="53" customFormat="1" ht="18" customHeight="1" x14ac:dyDescent="0.35">
      <c r="A18" s="43">
        <v>2025</v>
      </c>
      <c r="B18" s="44">
        <v>100467645.31536844</v>
      </c>
      <c r="C18" s="45">
        <v>1.4901558667839598E-2</v>
      </c>
      <c r="D18" s="46">
        <v>-1.9301242062431667E-3</v>
      </c>
      <c r="E18" s="47">
        <v>-194290.03807295859</v>
      </c>
    </row>
    <row r="19" spans="1:5" s="53" customFormat="1" ht="18" customHeight="1" x14ac:dyDescent="0.35">
      <c r="A19" s="43">
        <v>2026</v>
      </c>
      <c r="B19" s="44">
        <v>101939130.06854902</v>
      </c>
      <c r="C19" s="45">
        <v>1.4646354540923001E-2</v>
      </c>
      <c r="D19" s="46">
        <v>-2.9791286646217996E-3</v>
      </c>
      <c r="E19" s="47">
        <v>-304597.21873933077</v>
      </c>
    </row>
    <row r="20" spans="1:5" s="53" customFormat="1" ht="18" customHeight="1" x14ac:dyDescent="0.35">
      <c r="A20" s="43">
        <v>2027</v>
      </c>
      <c r="B20" s="44">
        <v>103452474.5639867</v>
      </c>
      <c r="C20" s="45">
        <v>1.4845570041847944E-2</v>
      </c>
      <c r="D20" s="46">
        <v>-4.2712723846034528E-3</v>
      </c>
      <c r="E20" s="47">
        <v>-443769.15666806698</v>
      </c>
    </row>
    <row r="21" spans="1:5" s="53" customFormat="1" ht="18" customHeight="1" x14ac:dyDescent="0.35">
      <c r="A21" s="43">
        <v>2028</v>
      </c>
      <c r="B21" s="44">
        <v>104972461.34608686</v>
      </c>
      <c r="C21" s="45">
        <v>1.4692609224731701E-2</v>
      </c>
      <c r="D21" s="46">
        <v>-5.6822026212188792E-3</v>
      </c>
      <c r="E21" s="47">
        <v>-599883.45435328782</v>
      </c>
    </row>
    <row r="22" spans="1:5" s="53" customFormat="1" ht="18" customHeight="1" x14ac:dyDescent="0.35">
      <c r="A22" s="43">
        <v>2029</v>
      </c>
      <c r="B22" s="44">
        <v>106535777.79414222</v>
      </c>
      <c r="C22" s="45">
        <v>1.4892634010945205E-2</v>
      </c>
      <c r="D22" s="46">
        <v>-7.5089688543493738E-3</v>
      </c>
      <c r="E22" s="47">
        <v>-806026.26343804598</v>
      </c>
    </row>
    <row r="23" spans="1:5" s="53" customFormat="1" ht="18" customHeight="1" x14ac:dyDescent="0.35">
      <c r="A23" s="43">
        <v>2030</v>
      </c>
      <c r="B23" s="44">
        <v>107983722</v>
      </c>
      <c r="C23" s="45">
        <v>1.3591154406884964E-2</v>
      </c>
      <c r="D23" s="75" t="s">
        <v>257</v>
      </c>
      <c r="E23" s="76" t="s">
        <v>257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115</v>
      </c>
      <c r="B25" s="3"/>
      <c r="C25" s="3"/>
    </row>
    <row r="26" spans="1:5" ht="21.75" customHeight="1" x14ac:dyDescent="0.35">
      <c r="A26" s="30" t="s">
        <v>187</v>
      </c>
      <c r="B26" s="3"/>
      <c r="C26" s="3"/>
    </row>
    <row r="27" spans="1:5" ht="21.75" customHeight="1" x14ac:dyDescent="0.35">
      <c r="A27" s="30" t="s">
        <v>194</v>
      </c>
      <c r="B27" s="19"/>
      <c r="C27" s="19"/>
    </row>
    <row r="28" spans="1:5" ht="21.75" customHeight="1" x14ac:dyDescent="0.35">
      <c r="A28" s="72" t="s">
        <v>195</v>
      </c>
    </row>
    <row r="29" spans="1:5" ht="21.75" customHeight="1" x14ac:dyDescent="0.35">
      <c r="A29" s="72"/>
    </row>
    <row r="30" spans="1:5" ht="21.75" customHeight="1" x14ac:dyDescent="0.35">
      <c r="A30" s="233" t="str">
        <f>Headings!F42</f>
        <v>Page 42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32"/>
  <sheetViews>
    <sheetView topLeftCell="A7"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5" customWidth="1"/>
    <col min="2" max="2" width="15.26953125" style="95" customWidth="1"/>
    <col min="3" max="3" width="15.7265625" style="95" customWidth="1"/>
    <col min="4" max="4" width="17.7265625" style="95" customWidth="1"/>
    <col min="5" max="5" width="17.7265625" style="96" customWidth="1"/>
    <col min="6" max="6" width="10.7265625" style="96"/>
    <col min="7" max="7" width="19.6328125" style="96" bestFit="1" customWidth="1"/>
    <col min="8" max="16384" width="10.7265625" style="96"/>
  </cols>
  <sheetData>
    <row r="1" spans="1:5" ht="23.4" x14ac:dyDescent="0.35">
      <c r="A1" s="234" t="s">
        <v>259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169</v>
      </c>
      <c r="C4" s="33" t="s">
        <v>167</v>
      </c>
      <c r="D4" s="104" t="s">
        <v>170</v>
      </c>
      <c r="E4" s="105" t="s">
        <v>168</v>
      </c>
    </row>
    <row r="5" spans="1:5" s="53" customFormat="1" ht="18" customHeight="1" x14ac:dyDescent="0.35">
      <c r="A5" s="38">
        <v>2013</v>
      </c>
      <c r="B5" s="39"/>
      <c r="C5" s="186"/>
      <c r="D5" s="41"/>
      <c r="E5" s="51"/>
    </row>
    <row r="6" spans="1:5" s="53" customFormat="1" ht="18" customHeight="1" x14ac:dyDescent="0.35">
      <c r="A6" s="43">
        <v>2014</v>
      </c>
      <c r="B6" s="44"/>
      <c r="C6" s="97"/>
      <c r="D6" s="56"/>
      <c r="E6" s="46"/>
    </row>
    <row r="7" spans="1:5" s="53" customFormat="1" ht="18" customHeight="1" x14ac:dyDescent="0.35">
      <c r="A7" s="43">
        <v>2015</v>
      </c>
      <c r="B7" s="44"/>
      <c r="C7" s="97"/>
      <c r="D7" s="56"/>
      <c r="E7" s="46"/>
    </row>
    <row r="8" spans="1:5" s="53" customFormat="1" ht="18" customHeight="1" x14ac:dyDescent="0.35">
      <c r="A8" s="43">
        <v>2016</v>
      </c>
      <c r="B8" s="62"/>
      <c r="C8" s="140"/>
      <c r="D8" s="44"/>
      <c r="E8" s="69"/>
    </row>
    <row r="9" spans="1:5" s="53" customFormat="1" ht="18" customHeight="1" x14ac:dyDescent="0.35">
      <c r="A9" s="43">
        <v>2017</v>
      </c>
      <c r="B9" s="62"/>
      <c r="C9" s="160"/>
      <c r="D9" s="44"/>
      <c r="E9" s="69"/>
    </row>
    <row r="10" spans="1:5" s="53" customFormat="1" ht="18" x14ac:dyDescent="0.35">
      <c r="A10" s="43">
        <v>2018</v>
      </c>
      <c r="B10" s="62"/>
      <c r="C10" s="139"/>
      <c r="D10" s="44"/>
      <c r="E10" s="69"/>
    </row>
    <row r="11" spans="1:5" s="53" customFormat="1" ht="18" x14ac:dyDescent="0.35">
      <c r="A11" s="43">
        <v>2019</v>
      </c>
      <c r="B11" s="62"/>
      <c r="C11" s="139"/>
      <c r="D11" s="44"/>
      <c r="E11" s="69"/>
    </row>
    <row r="12" spans="1:5" s="53" customFormat="1" ht="18" customHeight="1" x14ac:dyDescent="0.35">
      <c r="A12" s="43">
        <v>2020</v>
      </c>
      <c r="B12" s="62"/>
      <c r="C12" s="164"/>
      <c r="D12" s="44"/>
      <c r="E12" s="69"/>
    </row>
    <row r="13" spans="1:5" s="58" customFormat="1" ht="18" customHeight="1" thickBot="1" x14ac:dyDescent="0.4">
      <c r="A13" s="48">
        <v>2021</v>
      </c>
      <c r="B13" s="67"/>
      <c r="C13" s="169"/>
      <c r="D13" s="49"/>
      <c r="E13" s="68"/>
    </row>
    <row r="14" spans="1:5" s="53" customFormat="1" ht="18" customHeight="1" thickTop="1" x14ac:dyDescent="0.35">
      <c r="A14" s="43">
        <v>2022</v>
      </c>
      <c r="B14" s="62">
        <v>1.7140583463082291</v>
      </c>
      <c r="C14" s="164"/>
      <c r="D14" s="44"/>
      <c r="E14" s="69"/>
    </row>
    <row r="15" spans="1:5" s="53" customFormat="1" ht="18" customHeight="1" x14ac:dyDescent="0.35">
      <c r="A15" s="178">
        <v>2023</v>
      </c>
      <c r="B15" s="179">
        <v>1.6499768558432126</v>
      </c>
      <c r="C15" s="180"/>
      <c r="D15" s="181"/>
      <c r="E15" s="182"/>
    </row>
    <row r="16" spans="1:5" s="53" customFormat="1" ht="18" customHeight="1" x14ac:dyDescent="0.35">
      <c r="A16" s="43">
        <v>2024</v>
      </c>
      <c r="B16" s="62">
        <v>1.6797575186478184</v>
      </c>
      <c r="C16" s="183" t="s">
        <v>241</v>
      </c>
      <c r="D16" s="44">
        <v>3085430266.485847</v>
      </c>
      <c r="E16" s="69"/>
    </row>
    <row r="17" spans="1:7" ht="18" customHeight="1" x14ac:dyDescent="0.35">
      <c r="A17" s="110">
        <v>2025</v>
      </c>
      <c r="B17" s="111">
        <v>1.6998499888182721</v>
      </c>
      <c r="C17" s="114" t="s">
        <v>244</v>
      </c>
      <c r="D17" s="112">
        <v>2955635555.804338</v>
      </c>
      <c r="E17" s="113"/>
    </row>
    <row r="18" spans="1:7" ht="18" customHeight="1" x14ac:dyDescent="0.35">
      <c r="A18" s="43">
        <v>2026</v>
      </c>
      <c r="B18" s="62">
        <v>1.8119574306059238</v>
      </c>
      <c r="C18" s="177" t="s">
        <v>240</v>
      </c>
      <c r="D18" s="44">
        <v>5148157316.6443605</v>
      </c>
      <c r="E18" s="69"/>
    </row>
    <row r="19" spans="1:7" ht="18" customHeight="1" x14ac:dyDescent="0.35">
      <c r="A19" s="110">
        <v>2027</v>
      </c>
      <c r="B19" s="111">
        <v>1.8302587010845166</v>
      </c>
      <c r="C19" s="114" t="s">
        <v>245</v>
      </c>
      <c r="D19" s="112">
        <v>1615365821.586107</v>
      </c>
      <c r="E19" s="113"/>
    </row>
    <row r="20" spans="1:7" ht="54" customHeight="1" x14ac:dyDescent="0.35">
      <c r="A20" s="110">
        <v>2028</v>
      </c>
      <c r="B20" s="111">
        <v>1.9027817297057597</v>
      </c>
      <c r="C20" s="189" t="s">
        <v>246</v>
      </c>
      <c r="D20" s="112">
        <v>3916524109.072597</v>
      </c>
      <c r="E20" s="197"/>
      <c r="G20" s="127"/>
    </row>
    <row r="21" spans="1:7" s="168" customFormat="1" ht="18" customHeight="1" x14ac:dyDescent="0.35">
      <c r="A21" s="43">
        <v>2029</v>
      </c>
      <c r="B21" s="62">
        <v>1.8499389513939872</v>
      </c>
      <c r="C21" s="98"/>
      <c r="D21" s="44"/>
      <c r="E21" s="99"/>
    </row>
    <row r="22" spans="1:7" s="171" customFormat="1" ht="18" customHeight="1" x14ac:dyDescent="0.35">
      <c r="A22" s="43">
        <v>2030</v>
      </c>
      <c r="B22" s="62">
        <v>1.7960990567154673</v>
      </c>
      <c r="C22" s="98"/>
      <c r="D22" s="44"/>
      <c r="E22" s="99"/>
    </row>
    <row r="23" spans="1:7" ht="21.75" customHeight="1" x14ac:dyDescent="0.35">
      <c r="A23" s="88"/>
    </row>
    <row r="24" spans="1:7" ht="21.75" customHeight="1" x14ac:dyDescent="0.35">
      <c r="A24" s="96"/>
      <c r="B24" s="96"/>
      <c r="C24" s="96"/>
      <c r="D24" s="96"/>
    </row>
    <row r="25" spans="1:7" ht="21.75" customHeight="1" x14ac:dyDescent="0.35">
      <c r="A25" s="233" t="str">
        <f>Headings!H43</f>
        <v>Page 43</v>
      </c>
      <c r="B25" s="235"/>
      <c r="C25" s="235"/>
      <c r="D25" s="235"/>
      <c r="E25" s="235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Headings!E44</f>
        <v>March 2021 Flood District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36070313</v>
      </c>
      <c r="C5" s="40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36896149</v>
      </c>
      <c r="C6" s="45">
        <v>2.2895171439183182E-2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41346031</v>
      </c>
      <c r="C7" s="46">
        <v>0.12060559490910561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52104009</v>
      </c>
      <c r="C8" s="46">
        <v>0.26019372935699692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53571768</v>
      </c>
      <c r="C9" s="46">
        <v>2.8169790159525032E-2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55124711</v>
      </c>
      <c r="C10" s="46">
        <v>2.8988085664822583E-2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55124711</v>
      </c>
      <c r="C11" s="46">
        <v>0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57037253</v>
      </c>
      <c r="C12" s="46">
        <v>3.4694821347907023E-2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58404026</v>
      </c>
      <c r="C13" s="46">
        <v>2.3962812514831233E-2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58829811</v>
      </c>
      <c r="C14" s="46">
        <v>7.2903364572847185E-3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58486420</v>
      </c>
      <c r="C15" s="55">
        <v>-5.837023681752096E-3</v>
      </c>
      <c r="D15" s="55">
        <v>-1.8581689734597062E-2</v>
      </c>
      <c r="E15" s="77">
        <v>-1107353.0000000075</v>
      </c>
    </row>
    <row r="16" spans="1:5" s="53" customFormat="1" ht="18" customHeight="1" thickTop="1" x14ac:dyDescent="0.35">
      <c r="A16" s="43">
        <v>2022</v>
      </c>
      <c r="B16" s="44">
        <v>59362102</v>
      </c>
      <c r="C16" s="46">
        <v>1.4972398720933811E-2</v>
      </c>
      <c r="D16" s="46">
        <v>-1.5059695124648553E-2</v>
      </c>
      <c r="E16" s="47">
        <v>-907644.00000000745</v>
      </c>
    </row>
    <row r="17" spans="1:5" s="53" customFormat="1" ht="18" customHeight="1" x14ac:dyDescent="0.35">
      <c r="A17" s="43">
        <v>2023</v>
      </c>
      <c r="B17" s="44">
        <v>60153261</v>
      </c>
      <c r="C17" s="46">
        <v>1.3327678322442083E-2</v>
      </c>
      <c r="D17" s="46">
        <v>-1.3491490419078267E-2</v>
      </c>
      <c r="E17" s="47">
        <v>-822656.0000000149</v>
      </c>
    </row>
    <row r="18" spans="1:5" s="53" customFormat="1" ht="18" customHeight="1" x14ac:dyDescent="0.35">
      <c r="A18" s="43">
        <v>2024</v>
      </c>
      <c r="B18" s="44">
        <v>60929566</v>
      </c>
      <c r="C18" s="46">
        <v>1.2905451626304965E-2</v>
      </c>
      <c r="D18" s="46">
        <v>-1.2487478939237406E-2</v>
      </c>
      <c r="E18" s="47">
        <v>-770478.00000002235</v>
      </c>
    </row>
    <row r="19" spans="1:5" ht="18" customHeight="1" x14ac:dyDescent="0.35">
      <c r="A19" s="43">
        <v>2025</v>
      </c>
      <c r="B19" s="44">
        <v>61688562</v>
      </c>
      <c r="C19" s="46">
        <v>1.2456940855281928E-2</v>
      </c>
      <c r="D19" s="46">
        <v>-1.2199706074124239E-2</v>
      </c>
      <c r="E19" s="47">
        <v>-761877.00000002235</v>
      </c>
    </row>
    <row r="20" spans="1:5" s="135" customFormat="1" ht="18" customHeight="1" x14ac:dyDescent="0.35">
      <c r="A20" s="43">
        <v>2026</v>
      </c>
      <c r="B20" s="44">
        <v>62445909.999999993</v>
      </c>
      <c r="C20" s="46">
        <v>1.2276959868184223E-2</v>
      </c>
      <c r="D20" s="46">
        <v>-1.2061095611997197E-2</v>
      </c>
      <c r="E20" s="47">
        <v>-762361.0000000298</v>
      </c>
    </row>
    <row r="21" spans="1:5" s="155" customFormat="1" ht="18" customHeight="1" x14ac:dyDescent="0.35">
      <c r="A21" s="43">
        <v>2027</v>
      </c>
      <c r="B21" s="44">
        <v>63190564.999999985</v>
      </c>
      <c r="C21" s="46">
        <v>1.1924800199084151E-2</v>
      </c>
      <c r="D21" s="46">
        <v>-1.2306899245810854E-2</v>
      </c>
      <c r="E21" s="47">
        <v>-787370.00000003725</v>
      </c>
    </row>
    <row r="22" spans="1:5" s="157" customFormat="1" ht="18" customHeight="1" x14ac:dyDescent="0.35">
      <c r="A22" s="43">
        <v>2028</v>
      </c>
      <c r="B22" s="44">
        <v>63935789.999999985</v>
      </c>
      <c r="C22" s="46">
        <v>1.1793295407312776E-2</v>
      </c>
      <c r="D22" s="46">
        <v>-1.2990023904690062E-2</v>
      </c>
      <c r="E22" s="47">
        <v>-841458.00000003725</v>
      </c>
    </row>
    <row r="23" spans="1:5" s="168" customFormat="1" ht="18" customHeight="1" x14ac:dyDescent="0.35">
      <c r="A23" s="43">
        <v>2029</v>
      </c>
      <c r="B23" s="44">
        <v>64668819.999999985</v>
      </c>
      <c r="C23" s="46">
        <v>1.1465096466314106E-2</v>
      </c>
      <c r="D23" s="46">
        <v>-1.4175386109364085E-2</v>
      </c>
      <c r="E23" s="47">
        <v>-929887.0000000447</v>
      </c>
    </row>
    <row r="24" spans="1:5" s="171" customFormat="1" ht="18" customHeight="1" x14ac:dyDescent="0.35">
      <c r="A24" s="43">
        <v>2030</v>
      </c>
      <c r="B24" s="44">
        <v>65388114.999999978</v>
      </c>
      <c r="C24" s="46">
        <v>1.1122748180653286E-2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 t="s">
        <v>280</v>
      </c>
      <c r="B27" s="3"/>
      <c r="C27" s="3"/>
    </row>
    <row r="28" spans="1:5" ht="21.75" customHeight="1" x14ac:dyDescent="0.35">
      <c r="A28" s="30" t="s">
        <v>239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Headings!F44</f>
        <v>Page 44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3" customWidth="1"/>
    <col min="2" max="2" width="20.7265625" style="123" customWidth="1"/>
    <col min="3" max="3" width="10.7265625" style="123" customWidth="1"/>
    <col min="4" max="5" width="17.7265625" style="124" customWidth="1"/>
    <col min="6" max="16384" width="10.7265625" style="124"/>
  </cols>
  <sheetData>
    <row r="1" spans="1:5" ht="23.4" x14ac:dyDescent="0.35">
      <c r="A1" s="234" t="str">
        <f>Headings!E45</f>
        <v>March 2021 Marine Levy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1183252</v>
      </c>
      <c r="C5" s="40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1183252</v>
      </c>
      <c r="C6" s="45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1183252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5769754</v>
      </c>
      <c r="C11" s="46">
        <v>3.8761836024785925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5927796</v>
      </c>
      <c r="C12" s="46">
        <v>2.7391462443632886E-2</v>
      </c>
      <c r="D12" s="5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6117419</v>
      </c>
      <c r="C13" s="46">
        <v>3.1988786388735369E-2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6290100</v>
      </c>
      <c r="C14" s="46">
        <v>2.8227754221183732E-2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6461231</v>
      </c>
      <c r="C15" s="55">
        <v>2.7206403713772476E-2</v>
      </c>
      <c r="D15" s="55">
        <v>4.1327888219973019E-3</v>
      </c>
      <c r="E15" s="77">
        <v>26592.999999999069</v>
      </c>
    </row>
    <row r="16" spans="1:5" s="53" customFormat="1" ht="18" customHeight="1" thickTop="1" x14ac:dyDescent="0.35">
      <c r="A16" s="43">
        <v>2022</v>
      </c>
      <c r="B16" s="44">
        <v>6620361.3100000005</v>
      </c>
      <c r="C16" s="46">
        <v>2.4628481786210799E-2</v>
      </c>
      <c r="D16" s="46">
        <v>7.3629235185554975E-3</v>
      </c>
      <c r="E16" s="47">
        <v>48388.929999999702</v>
      </c>
    </row>
    <row r="17" spans="1:5" s="53" customFormat="1" ht="18" customHeight="1" x14ac:dyDescent="0.35">
      <c r="A17" s="43">
        <v>2023</v>
      </c>
      <c r="B17" s="44">
        <v>6774798.9230999993</v>
      </c>
      <c r="C17" s="46">
        <v>2.3327671386563553E-2</v>
      </c>
      <c r="D17" s="46">
        <v>8.9510868879190131E-3</v>
      </c>
      <c r="E17" s="47">
        <v>60103.819299997762</v>
      </c>
    </row>
    <row r="18" spans="1:5" s="53" customFormat="1" ht="18" customHeight="1" x14ac:dyDescent="0.35">
      <c r="A18" s="43">
        <v>2024</v>
      </c>
      <c r="B18" s="44">
        <v>6929978.912330999</v>
      </c>
      <c r="C18" s="46">
        <v>2.2905475275713849E-2</v>
      </c>
      <c r="D18" s="46">
        <v>9.9679413549869089E-3</v>
      </c>
      <c r="E18" s="47">
        <v>68395.85749299638</v>
      </c>
    </row>
    <row r="19" spans="1:5" ht="18" customHeight="1" x14ac:dyDescent="0.35">
      <c r="A19" s="43">
        <v>2025</v>
      </c>
      <c r="B19" s="44">
        <v>7085604.7014543088</v>
      </c>
      <c r="C19" s="46">
        <v>2.2456892162600051E-2</v>
      </c>
      <c r="D19" s="46">
        <v>1.0259398102726802E-2</v>
      </c>
      <c r="E19" s="47">
        <v>71955.816067925654</v>
      </c>
    </row>
    <row r="20" spans="1:5" s="135" customFormat="1" ht="18" customHeight="1" x14ac:dyDescent="0.35">
      <c r="A20" s="43">
        <v>2026</v>
      </c>
      <c r="B20" s="44">
        <v>7243450.7484688517</v>
      </c>
      <c r="C20" s="46">
        <v>2.2277004386392685E-2</v>
      </c>
      <c r="D20" s="46">
        <v>1.0399841305607893E-2</v>
      </c>
      <c r="E20" s="47">
        <v>74555.374228605069</v>
      </c>
    </row>
    <row r="21" spans="1:5" s="155" customFormat="1" ht="18" customHeight="1" x14ac:dyDescent="0.35">
      <c r="A21" s="43">
        <v>2027</v>
      </c>
      <c r="B21" s="44">
        <v>7402262.255953541</v>
      </c>
      <c r="C21" s="46">
        <v>2.1924841211664159E-2</v>
      </c>
      <c r="D21" s="46">
        <v>1.0150951584143142E-2</v>
      </c>
      <c r="E21" s="47">
        <v>74384.927970891818</v>
      </c>
    </row>
    <row r="22" spans="1:5" s="157" customFormat="1" ht="18" customHeight="1" x14ac:dyDescent="0.35">
      <c r="A22" s="43">
        <v>2028</v>
      </c>
      <c r="B22" s="44">
        <v>7563581.8785130754</v>
      </c>
      <c r="C22" s="46">
        <v>2.1793286563143166E-2</v>
      </c>
      <c r="D22" s="46">
        <v>9.4591682675890798E-3</v>
      </c>
      <c r="E22" s="47">
        <v>70874.777250600979</v>
      </c>
    </row>
    <row r="23" spans="1:5" s="168" customFormat="1" ht="18" customHeight="1" x14ac:dyDescent="0.35">
      <c r="A23" s="43">
        <v>2029</v>
      </c>
      <c r="B23" s="44">
        <v>7725934.6972982064</v>
      </c>
      <c r="C23" s="46">
        <v>2.1465070570115596E-2</v>
      </c>
      <c r="D23" s="46">
        <v>8.2586984061181479E-3</v>
      </c>
      <c r="E23" s="47">
        <v>63283.525023107417</v>
      </c>
    </row>
    <row r="24" spans="1:5" s="171" customFormat="1" ht="18" customHeight="1" x14ac:dyDescent="0.35">
      <c r="A24" s="43">
        <v>2030</v>
      </c>
      <c r="B24" s="44">
        <v>7889128.0442711879</v>
      </c>
      <c r="C24" s="46">
        <v>2.1122796576322544E-2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4"/>
      <c r="C28" s="124"/>
    </row>
    <row r="29" spans="1:5" ht="21.75" customHeight="1" x14ac:dyDescent="0.35">
      <c r="A29" s="3"/>
      <c r="B29" s="124"/>
      <c r="C29" s="124"/>
    </row>
    <row r="30" spans="1:5" ht="21.75" customHeight="1" x14ac:dyDescent="0.35">
      <c r="A30" s="233" t="str">
        <f>Headings!F45</f>
        <v>Page 45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4" t="str">
        <f>Headings!E46</f>
        <v>March 2021 Transit Property Tax Forecast</v>
      </c>
      <c r="B1" s="235"/>
      <c r="C1" s="235"/>
      <c r="D1" s="235"/>
      <c r="E1" s="235"/>
    </row>
    <row r="2" spans="1:7" ht="21.75" customHeight="1" x14ac:dyDescent="0.35">
      <c r="A2" s="234" t="s">
        <v>86</v>
      </c>
      <c r="B2" s="235"/>
      <c r="C2" s="235"/>
      <c r="D2" s="235"/>
      <c r="E2" s="235"/>
    </row>
    <row r="4" spans="1:7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7" s="53" customFormat="1" ht="18" customHeight="1" x14ac:dyDescent="0.35">
      <c r="A5" s="38">
        <v>2011</v>
      </c>
      <c r="B5" s="39">
        <v>22623470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2012</v>
      </c>
      <c r="B6" s="44">
        <v>23823382</v>
      </c>
      <c r="C6" s="45">
        <v>5.3038371213611324E-2</v>
      </c>
      <c r="D6" s="46">
        <v>0</v>
      </c>
      <c r="E6" s="47">
        <v>0</v>
      </c>
    </row>
    <row r="7" spans="1:7" s="53" customFormat="1" ht="18" customHeight="1" x14ac:dyDescent="0.35">
      <c r="A7" s="43">
        <v>2013</v>
      </c>
      <c r="B7" s="44">
        <v>23473405</v>
      </c>
      <c r="C7" s="46">
        <v>-1.4690483492226236E-2</v>
      </c>
      <c r="D7" s="46">
        <v>0</v>
      </c>
      <c r="E7" s="47">
        <v>0</v>
      </c>
    </row>
    <row r="8" spans="1:7" s="53" customFormat="1" ht="18" customHeight="1" x14ac:dyDescent="0.35">
      <c r="A8" s="43">
        <v>2014</v>
      </c>
      <c r="B8" s="44">
        <v>25426081.857224997</v>
      </c>
      <c r="C8" s="46">
        <v>8.3186774872456626E-2</v>
      </c>
      <c r="D8" s="46">
        <v>0</v>
      </c>
      <c r="E8" s="47">
        <v>0</v>
      </c>
      <c r="F8" s="58"/>
      <c r="G8" s="71"/>
    </row>
    <row r="9" spans="1:7" s="53" customFormat="1" ht="18" customHeight="1" x14ac:dyDescent="0.35">
      <c r="A9" s="43">
        <v>2015</v>
      </c>
      <c r="B9" s="44">
        <v>26253065</v>
      </c>
      <c r="C9" s="46">
        <v>3.2524993328455265E-2</v>
      </c>
      <c r="D9" s="46">
        <v>0</v>
      </c>
      <c r="E9" s="47">
        <v>0</v>
      </c>
    </row>
    <row r="10" spans="1:7" s="53" customFormat="1" ht="18" customHeight="1" x14ac:dyDescent="0.35">
      <c r="A10" s="43">
        <v>2016</v>
      </c>
      <c r="B10" s="44">
        <v>26951390</v>
      </c>
      <c r="C10" s="46">
        <v>2.6599751305228514E-2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23315897</v>
      </c>
      <c r="C11" s="46">
        <v>-0.13489074218435482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23641990</v>
      </c>
      <c r="C12" s="46">
        <v>1.3985865523423735E-2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29355710</v>
      </c>
      <c r="C13" s="46">
        <v>0.2416767793235679</v>
      </c>
      <c r="D13" s="46">
        <v>0</v>
      </c>
      <c r="E13" s="47">
        <v>0</v>
      </c>
    </row>
    <row r="14" spans="1:7" s="53" customFormat="1" ht="18" customHeight="1" x14ac:dyDescent="0.35">
      <c r="A14" s="43">
        <v>2020</v>
      </c>
      <c r="B14" s="44">
        <v>30184815</v>
      </c>
      <c r="C14" s="46">
        <v>2.8243397962440797E-2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2021</v>
      </c>
      <c r="B15" s="49">
        <v>30985949</v>
      </c>
      <c r="C15" s="55">
        <v>2.6540961075958158E-2</v>
      </c>
      <c r="D15" s="55">
        <v>3.4528413956618209E-3</v>
      </c>
      <c r="E15" s="77">
        <v>106621.42053657398</v>
      </c>
    </row>
    <row r="16" spans="1:7" s="53" customFormat="1" ht="18" customHeight="1" thickTop="1" x14ac:dyDescent="0.35">
      <c r="A16" s="43">
        <v>2022</v>
      </c>
      <c r="B16" s="44">
        <v>31749674.731692534</v>
      </c>
      <c r="C16" s="46">
        <v>2.464748559718255E-2</v>
      </c>
      <c r="D16" s="46">
        <v>6.7578503549261537E-3</v>
      </c>
      <c r="E16" s="47">
        <v>213119.32216740772</v>
      </c>
    </row>
    <row r="17" spans="1:5" s="53" customFormat="1" ht="18" customHeight="1" x14ac:dyDescent="0.35">
      <c r="A17" s="43">
        <v>2023</v>
      </c>
      <c r="B17" s="44">
        <v>32492262.27197358</v>
      </c>
      <c r="C17" s="46">
        <v>2.3388823556664606E-2</v>
      </c>
      <c r="D17" s="46">
        <v>8.3603499265301195E-3</v>
      </c>
      <c r="E17" s="47">
        <v>269394.45062281936</v>
      </c>
    </row>
    <row r="18" spans="1:5" s="53" customFormat="1" ht="18" customHeight="1" x14ac:dyDescent="0.35">
      <c r="A18" s="43">
        <v>2024</v>
      </c>
      <c r="B18" s="44">
        <v>33238374.462378614</v>
      </c>
      <c r="C18" s="46">
        <v>2.2962765231911764E-2</v>
      </c>
      <c r="D18" s="46">
        <v>9.3857676278532587E-3</v>
      </c>
      <c r="E18" s="47">
        <v>309066.82958747074</v>
      </c>
    </row>
    <row r="19" spans="1:5" ht="18" customHeight="1" x14ac:dyDescent="0.35">
      <c r="A19" s="43">
        <v>2025</v>
      </c>
      <c r="B19" s="44">
        <v>33986533.661900379</v>
      </c>
      <c r="C19" s="46">
        <v>2.2508898573502245E-2</v>
      </c>
      <c r="D19" s="46">
        <v>9.6521082490377275E-3</v>
      </c>
      <c r="E19" s="47">
        <v>324905.67714767158</v>
      </c>
    </row>
    <row r="20" spans="1:5" s="135" customFormat="1" ht="18" customHeight="1" x14ac:dyDescent="0.35">
      <c r="A20" s="43">
        <v>2026</v>
      </c>
      <c r="B20" s="44">
        <v>34745706.613854498</v>
      </c>
      <c r="C20" s="46">
        <v>2.2337463405547764E-2</v>
      </c>
      <c r="D20" s="46">
        <v>9.7789780913524194E-3</v>
      </c>
      <c r="E20" s="47">
        <v>336487.00469847023</v>
      </c>
    </row>
    <row r="21" spans="1:5" s="155" customFormat="1" ht="18" customHeight="1" x14ac:dyDescent="0.35">
      <c r="A21" s="43">
        <v>2027</v>
      </c>
      <c r="B21" s="44">
        <v>35509527.116679117</v>
      </c>
      <c r="C21" s="46">
        <v>2.1983162159092684E-2</v>
      </c>
      <c r="D21" s="46">
        <v>9.5078673171475891E-3</v>
      </c>
      <c r="E21" s="47">
        <v>334440.06059832871</v>
      </c>
    </row>
    <row r="22" spans="1:5" s="157" customFormat="1" ht="18" customHeight="1" x14ac:dyDescent="0.35">
      <c r="A22" s="43">
        <v>2028</v>
      </c>
      <c r="B22" s="44">
        <v>36285309.886892587</v>
      </c>
      <c r="C22" s="46">
        <v>2.1847172666207504E-2</v>
      </c>
      <c r="D22" s="46">
        <v>8.795529430589033E-3</v>
      </c>
      <c r="E22" s="47">
        <v>316365.90537662804</v>
      </c>
    </row>
    <row r="23" spans="1:5" s="168" customFormat="1" ht="18" customHeight="1" x14ac:dyDescent="0.35">
      <c r="A23" s="43">
        <v>2029</v>
      </c>
      <c r="B23" s="44">
        <v>37066121.6750843</v>
      </c>
      <c r="C23" s="46">
        <v>2.151867493003734E-2</v>
      </c>
      <c r="D23" s="46">
        <v>7.5642085323535113E-3</v>
      </c>
      <c r="E23" s="47">
        <v>278270.97415888309</v>
      </c>
    </row>
    <row r="24" spans="1:5" s="171" customFormat="1" ht="18" customHeight="1" x14ac:dyDescent="0.35">
      <c r="A24" s="43">
        <v>2030</v>
      </c>
      <c r="B24" s="44">
        <v>37850872.660594173</v>
      </c>
      <c r="C24" s="46">
        <v>2.11716508241373E-2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115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Headings!F46</f>
        <v>Page 46</v>
      </c>
      <c r="B30" s="236"/>
      <c r="C30" s="236"/>
      <c r="D30" s="236"/>
      <c r="E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+Headings!E47</f>
        <v>March 2021 UTGO Bond Property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s="22" customFormat="1" ht="66" customHeight="1" x14ac:dyDescent="0.35">
      <c r="A4" s="21" t="s">
        <v>109</v>
      </c>
      <c r="B4" s="32" t="s">
        <v>82</v>
      </c>
      <c r="C4" s="32" t="s">
        <v>28</v>
      </c>
      <c r="D4" s="21" t="str">
        <f>Headings!E51</f>
        <v>% Change from August 2020 Forecast</v>
      </c>
      <c r="E4" s="33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23500000</v>
      </c>
      <c r="C5" s="78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22460000</v>
      </c>
      <c r="C6" s="56">
        <v>-4.4255319148936212E-2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21040000</v>
      </c>
      <c r="C7" s="56">
        <v>-6.3223508459483546E-2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19630000</v>
      </c>
      <c r="C8" s="56">
        <v>-6.7015209125475317E-2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11620000</v>
      </c>
      <c r="C9" s="56">
        <v>-0.40804890473764643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16820000</v>
      </c>
      <c r="C10" s="56">
        <v>0.44750430292598975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16880000</v>
      </c>
      <c r="C11" s="56">
        <v>3.5671819262781401E-3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17300000</v>
      </c>
      <c r="C12" s="56">
        <v>2.4881516587677677E-2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17910000</v>
      </c>
      <c r="C13" s="56">
        <v>3.5260115606936315E-2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13620000</v>
      </c>
      <c r="C14" s="56">
        <v>-0.23953098827470687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13950000</v>
      </c>
      <c r="C15" s="57">
        <v>2.4229074889867919E-2</v>
      </c>
      <c r="D15" s="55">
        <v>-5.5517941773865931E-2</v>
      </c>
      <c r="E15" s="77">
        <v>-820000</v>
      </c>
    </row>
    <row r="16" spans="1:5" s="53" customFormat="1" ht="18" customHeight="1" thickTop="1" x14ac:dyDescent="0.35">
      <c r="A16" s="43">
        <v>2022</v>
      </c>
      <c r="B16" s="44">
        <v>20200000</v>
      </c>
      <c r="C16" s="56">
        <v>0.44802867383512535</v>
      </c>
      <c r="D16" s="46">
        <v>0</v>
      </c>
      <c r="E16" s="47">
        <v>0</v>
      </c>
    </row>
    <row r="17" spans="1:5" s="53" customFormat="1" ht="18" customHeight="1" x14ac:dyDescent="0.35">
      <c r="A17" s="43">
        <v>2023</v>
      </c>
      <c r="B17" s="44">
        <v>33420000</v>
      </c>
      <c r="C17" s="56">
        <v>0.65445544554455437</v>
      </c>
      <c r="D17" s="46">
        <v>0</v>
      </c>
      <c r="E17" s="47">
        <v>0</v>
      </c>
    </row>
    <row r="18" spans="1:5" s="53" customFormat="1" ht="18" customHeight="1" x14ac:dyDescent="0.35">
      <c r="A18" s="43">
        <v>2024</v>
      </c>
      <c r="B18" s="44">
        <v>39660000</v>
      </c>
      <c r="C18" s="56">
        <v>0.18671454219030514</v>
      </c>
      <c r="D18" s="46">
        <v>0</v>
      </c>
      <c r="E18" s="47">
        <v>0</v>
      </c>
    </row>
    <row r="19" spans="1:5" ht="18" customHeight="1" x14ac:dyDescent="0.35">
      <c r="A19" s="43">
        <v>2025</v>
      </c>
      <c r="B19" s="44">
        <v>65800000</v>
      </c>
      <c r="C19" s="56">
        <v>0.65910237014624307</v>
      </c>
      <c r="D19" s="46">
        <v>0</v>
      </c>
      <c r="E19" s="47">
        <v>0</v>
      </c>
    </row>
    <row r="20" spans="1:5" s="135" customFormat="1" ht="18" customHeight="1" x14ac:dyDescent="0.35">
      <c r="A20" s="43">
        <v>2026</v>
      </c>
      <c r="B20" s="44">
        <v>90430000</v>
      </c>
      <c r="C20" s="56">
        <v>0.37431610942249249</v>
      </c>
      <c r="D20" s="46">
        <v>0</v>
      </c>
      <c r="E20" s="47">
        <v>0</v>
      </c>
    </row>
    <row r="21" spans="1:5" s="155" customFormat="1" ht="18" customHeight="1" x14ac:dyDescent="0.35">
      <c r="A21" s="43">
        <v>2027</v>
      </c>
      <c r="B21" s="44">
        <v>102800000</v>
      </c>
      <c r="C21" s="56">
        <v>0.13679088797965266</v>
      </c>
      <c r="D21" s="46">
        <v>0</v>
      </c>
      <c r="E21" s="47">
        <v>0</v>
      </c>
    </row>
    <row r="22" spans="1:5" s="157" customFormat="1" ht="18" customHeight="1" x14ac:dyDescent="0.35">
      <c r="A22" s="43">
        <v>2028</v>
      </c>
      <c r="B22" s="44">
        <v>109870000</v>
      </c>
      <c r="C22" s="56">
        <v>6.8774319066147838E-2</v>
      </c>
      <c r="D22" s="46">
        <v>0</v>
      </c>
      <c r="E22" s="47">
        <v>0</v>
      </c>
    </row>
    <row r="23" spans="1:5" s="168" customFormat="1" ht="18" customHeight="1" x14ac:dyDescent="0.35">
      <c r="A23" s="43">
        <v>2029</v>
      </c>
      <c r="B23" s="44">
        <v>115970000</v>
      </c>
      <c r="C23" s="56">
        <v>5.5520160189314716E-2</v>
      </c>
      <c r="D23" s="46">
        <v>0</v>
      </c>
      <c r="E23" s="47">
        <v>0</v>
      </c>
    </row>
    <row r="24" spans="1:5" s="171" customFormat="1" ht="18" customHeight="1" x14ac:dyDescent="0.35">
      <c r="A24" s="43">
        <v>2030</v>
      </c>
      <c r="B24" s="44">
        <v>118220000</v>
      </c>
      <c r="C24" s="56">
        <v>1.9401569371389149E-2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124</v>
      </c>
      <c r="B26" s="3"/>
      <c r="C26" s="3"/>
    </row>
    <row r="27" spans="1:5" s="171" customFormat="1" ht="21.75" customHeight="1" x14ac:dyDescent="0.35">
      <c r="A27" s="30" t="s">
        <v>281</v>
      </c>
      <c r="B27" s="3"/>
      <c r="C27" s="3"/>
    </row>
    <row r="28" spans="1:5" ht="21.75" customHeight="1" x14ac:dyDescent="0.35">
      <c r="A28" s="72" t="s">
        <v>270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3" t="str">
        <f>+Headings!F47</f>
        <v>Page 47</v>
      </c>
      <c r="B30" s="236"/>
      <c r="C30" s="236"/>
      <c r="D30" s="236"/>
      <c r="E30" s="235"/>
    </row>
    <row r="33" spans="1:8" ht="21.75" customHeight="1" x14ac:dyDescent="0.35">
      <c r="B33" s="7"/>
    </row>
    <row r="34" spans="1:8" ht="21.75" customHeight="1" x14ac:dyDescent="0.35">
      <c r="B34" s="7"/>
      <c r="H34" s="171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1" customWidth="1"/>
    <col min="2" max="2" width="22.7265625" style="161" customWidth="1"/>
    <col min="3" max="3" width="15.26953125" style="161" customWidth="1"/>
    <col min="4" max="4" width="20.6328125" style="162" customWidth="1"/>
    <col min="5" max="16384" width="10.7265625" style="162"/>
  </cols>
  <sheetData>
    <row r="1" spans="1:4" ht="23.4" x14ac:dyDescent="0.35">
      <c r="A1" s="234" t="str">
        <f>Headings!E48</f>
        <v>March 2021 King County Inflation + Population Index Forecast</v>
      </c>
      <c r="B1" s="234"/>
      <c r="C1" s="234"/>
      <c r="D1" s="234"/>
    </row>
    <row r="2" spans="1:4" ht="21.75" customHeight="1" x14ac:dyDescent="0.35">
      <c r="A2" s="234" t="s">
        <v>86</v>
      </c>
      <c r="B2" s="234"/>
      <c r="C2" s="234"/>
      <c r="D2" s="234"/>
    </row>
    <row r="4" spans="1:4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</row>
    <row r="5" spans="1:4" s="53" customFormat="1" ht="18" customHeight="1" x14ac:dyDescent="0.35">
      <c r="A5" s="38">
        <v>2011</v>
      </c>
      <c r="B5" s="78" t="s">
        <v>80</v>
      </c>
      <c r="C5" s="205" t="s">
        <v>80</v>
      </c>
      <c r="D5" s="83" t="s">
        <v>80</v>
      </c>
    </row>
    <row r="6" spans="1:4" s="53" customFormat="1" ht="18" customHeight="1" x14ac:dyDescent="0.35">
      <c r="A6" s="43">
        <v>2012</v>
      </c>
      <c r="B6" s="87" t="s">
        <v>80</v>
      </c>
      <c r="C6" s="115" t="s">
        <v>80</v>
      </c>
      <c r="D6" s="75" t="s">
        <v>80</v>
      </c>
    </row>
    <row r="7" spans="1:4" s="53" customFormat="1" ht="18" customHeight="1" x14ac:dyDescent="0.35">
      <c r="A7" s="43">
        <v>2013</v>
      </c>
      <c r="B7" s="87" t="s">
        <v>80</v>
      </c>
      <c r="C7" s="115" t="s">
        <v>80</v>
      </c>
      <c r="D7" s="75" t="s">
        <v>80</v>
      </c>
    </row>
    <row r="8" spans="1:4" s="53" customFormat="1" ht="18" customHeight="1" x14ac:dyDescent="0.35">
      <c r="A8" s="43">
        <v>2014</v>
      </c>
      <c r="B8" s="87" t="s">
        <v>80</v>
      </c>
      <c r="C8" s="115" t="s">
        <v>80</v>
      </c>
      <c r="D8" s="75" t="s">
        <v>80</v>
      </c>
    </row>
    <row r="9" spans="1:4" s="53" customFormat="1" ht="18" customHeight="1" x14ac:dyDescent="0.35">
      <c r="A9" s="43">
        <v>2015</v>
      </c>
      <c r="B9" s="198">
        <v>1.040051713251938</v>
      </c>
      <c r="C9" s="115" t="s">
        <v>80</v>
      </c>
      <c r="D9" s="75">
        <v>0</v>
      </c>
    </row>
    <row r="10" spans="1:4" s="53" customFormat="1" ht="18" customHeight="1" x14ac:dyDescent="0.35">
      <c r="A10" s="43">
        <v>2016</v>
      </c>
      <c r="B10" s="198">
        <v>1.0301740202728205</v>
      </c>
      <c r="C10" s="45">
        <v>-9.8776929791175583E-3</v>
      </c>
      <c r="D10" s="75">
        <v>0</v>
      </c>
    </row>
    <row r="11" spans="1:4" s="53" customFormat="1" ht="18" customHeight="1" x14ac:dyDescent="0.35">
      <c r="A11" s="43">
        <v>2017</v>
      </c>
      <c r="B11" s="198">
        <v>1.045761618218219</v>
      </c>
      <c r="C11" s="45">
        <v>1.5587597945398546E-2</v>
      </c>
      <c r="D11" s="75">
        <v>0</v>
      </c>
    </row>
    <row r="12" spans="1:4" s="53" customFormat="1" ht="18" customHeight="1" x14ac:dyDescent="0.35">
      <c r="A12" s="43">
        <v>2018</v>
      </c>
      <c r="B12" s="198">
        <v>1.051940960155878</v>
      </c>
      <c r="C12" s="45">
        <v>6.1793419376590109E-3</v>
      </c>
      <c r="D12" s="75">
        <v>0</v>
      </c>
    </row>
    <row r="13" spans="1:4" s="53" customFormat="1" ht="18" customHeight="1" x14ac:dyDescent="0.35">
      <c r="A13" s="43">
        <v>2019</v>
      </c>
      <c r="B13" s="198">
        <v>1.0534871303362883</v>
      </c>
      <c r="C13" s="45">
        <v>1.5461701804102557E-3</v>
      </c>
      <c r="D13" s="75">
        <v>0</v>
      </c>
    </row>
    <row r="14" spans="1:4" s="53" customFormat="1" ht="18" customHeight="1" x14ac:dyDescent="0.35">
      <c r="A14" s="43">
        <v>2020</v>
      </c>
      <c r="B14" s="198">
        <v>1.0317000000000001</v>
      </c>
      <c r="C14" s="45">
        <v>-2.1787130336288207E-2</v>
      </c>
      <c r="D14" s="75">
        <v>0</v>
      </c>
    </row>
    <row r="15" spans="1:4" s="53" customFormat="1" ht="18" customHeight="1" thickBot="1" x14ac:dyDescent="0.4">
      <c r="A15" s="48">
        <v>2021</v>
      </c>
      <c r="B15" s="199">
        <v>1.0248853857005675</v>
      </c>
      <c r="C15" s="50">
        <v>-6.8146142994325309E-3</v>
      </c>
      <c r="D15" s="85">
        <v>0</v>
      </c>
    </row>
    <row r="16" spans="1:4" s="53" customFormat="1" ht="18" customHeight="1" thickTop="1" x14ac:dyDescent="0.35">
      <c r="A16" s="43">
        <v>2022</v>
      </c>
      <c r="B16" s="198">
        <v>1.0374689790835536</v>
      </c>
      <c r="C16" s="45">
        <v>1.2583593382986091E-2</v>
      </c>
      <c r="D16" s="75">
        <v>3.6815873302853408E-3</v>
      </c>
    </row>
    <row r="17" spans="1:4" s="53" customFormat="1" ht="18" customHeight="1" x14ac:dyDescent="0.35">
      <c r="A17" s="43">
        <v>2023</v>
      </c>
      <c r="B17" s="198">
        <v>1.0355706556183877</v>
      </c>
      <c r="C17" s="45">
        <v>-1.8983234651659409E-3</v>
      </c>
      <c r="D17" s="75">
        <v>-1.4740858420403402E-3</v>
      </c>
    </row>
    <row r="18" spans="1:4" s="53" customFormat="1" ht="18" customHeight="1" x14ac:dyDescent="0.35">
      <c r="A18" s="43">
        <v>2024</v>
      </c>
      <c r="B18" s="198">
        <v>1.0332222037865844</v>
      </c>
      <c r="C18" s="45">
        <v>-2.3484518318033221E-3</v>
      </c>
      <c r="D18" s="75">
        <v>-3.2732676847380127E-3</v>
      </c>
    </row>
    <row r="19" spans="1:4" ht="18" customHeight="1" x14ac:dyDescent="0.35">
      <c r="A19" s="43">
        <v>2025</v>
      </c>
      <c r="B19" s="198">
        <v>1.0328726597266005</v>
      </c>
      <c r="C19" s="45">
        <v>-3.4954405998388616E-4</v>
      </c>
      <c r="D19" s="75">
        <v>-2.8012027476302936E-3</v>
      </c>
    </row>
    <row r="20" spans="1:4" ht="18" customHeight="1" x14ac:dyDescent="0.35">
      <c r="A20" s="43">
        <v>2026</v>
      </c>
      <c r="B20" s="198">
        <v>1.0338187192760069</v>
      </c>
      <c r="C20" s="45">
        <v>9.4605954940640835E-4</v>
      </c>
      <c r="D20" s="75">
        <v>-1.4897656840930917E-3</v>
      </c>
    </row>
    <row r="21" spans="1:4" ht="18" customHeight="1" x14ac:dyDescent="0.35">
      <c r="A21" s="43">
        <v>2027</v>
      </c>
      <c r="B21" s="198">
        <v>1.0339854974754352</v>
      </c>
      <c r="C21" s="45">
        <v>1.6677819942834127E-4</v>
      </c>
      <c r="D21" s="75">
        <v>-1.066845614861478E-3</v>
      </c>
    </row>
    <row r="22" spans="1:4" ht="18" customHeight="1" x14ac:dyDescent="0.35">
      <c r="A22" s="43">
        <v>2028</v>
      </c>
      <c r="B22" s="198">
        <v>1.0341458771290766</v>
      </c>
      <c r="C22" s="45">
        <v>1.6037965364135154E-4</v>
      </c>
      <c r="D22" s="75">
        <v>-9.7205895125296315E-4</v>
      </c>
    </row>
    <row r="23" spans="1:4" s="168" customFormat="1" ht="18" customHeight="1" x14ac:dyDescent="0.35">
      <c r="A23" s="43">
        <v>2029</v>
      </c>
      <c r="B23" s="198">
        <v>1.0337283858384372</v>
      </c>
      <c r="C23" s="45">
        <v>-4.174912906393935E-4</v>
      </c>
      <c r="D23" s="75">
        <v>-6.8556223898474933E-4</v>
      </c>
    </row>
    <row r="24" spans="1:4" s="171" customFormat="1" ht="18" customHeight="1" x14ac:dyDescent="0.35">
      <c r="A24" s="43">
        <v>2030</v>
      </c>
      <c r="B24" s="198">
        <v>1.0330553754682343</v>
      </c>
      <c r="C24" s="45">
        <v>-6.7301037020284227E-4</v>
      </c>
      <c r="D24" s="75" t="s">
        <v>257</v>
      </c>
    </row>
    <row r="25" spans="1:4" ht="21.75" customHeight="1" x14ac:dyDescent="0.35">
      <c r="A25" s="25" t="s">
        <v>4</v>
      </c>
      <c r="B25" s="3"/>
      <c r="C25" s="3"/>
      <c r="D25" s="171"/>
    </row>
    <row r="26" spans="1:4" ht="21.75" customHeight="1" x14ac:dyDescent="0.35">
      <c r="A26" s="30" t="s">
        <v>249</v>
      </c>
      <c r="B26" s="3"/>
      <c r="C26" s="3"/>
      <c r="D26" s="171"/>
    </row>
    <row r="27" spans="1:4" ht="21.75" customHeight="1" x14ac:dyDescent="0.35">
      <c r="A27" s="72" t="s">
        <v>251</v>
      </c>
      <c r="B27" s="3"/>
      <c r="C27" s="3"/>
      <c r="D27" s="171"/>
    </row>
    <row r="28" spans="1:4" ht="21.75" customHeight="1" x14ac:dyDescent="0.35">
      <c r="A28" s="72" t="s">
        <v>250</v>
      </c>
      <c r="B28" s="3"/>
      <c r="C28" s="3"/>
      <c r="D28" s="171"/>
    </row>
    <row r="29" spans="1:4" ht="21.75" customHeight="1" x14ac:dyDescent="0.35">
      <c r="A29" s="3"/>
      <c r="B29" s="171"/>
      <c r="C29" s="171"/>
      <c r="D29" s="171"/>
    </row>
    <row r="30" spans="1:4" ht="21.75" customHeight="1" x14ac:dyDescent="0.35">
      <c r="A30" s="233" t="str">
        <f>Headings!H48</f>
        <v>Page 48</v>
      </c>
      <c r="B30" s="233"/>
      <c r="C30" s="233"/>
      <c r="D30" s="233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41" customWidth="1"/>
    <col min="2" max="3" width="22.453125" style="141" customWidth="1"/>
    <col min="4" max="16384" width="10.7265625" style="142"/>
  </cols>
  <sheetData>
    <row r="1" spans="1:4" ht="21.75" customHeight="1" x14ac:dyDescent="0.35">
      <c r="A1" s="244"/>
      <c r="B1" s="244"/>
      <c r="C1" s="244"/>
    </row>
    <row r="2" spans="1:4" ht="22.5" customHeight="1" x14ac:dyDescent="0.35">
      <c r="A2" s="244" t="s">
        <v>196</v>
      </c>
      <c r="B2" s="244"/>
      <c r="C2" s="244"/>
    </row>
    <row r="4" spans="1:4" s="22" customFormat="1" ht="21.75" customHeight="1" x14ac:dyDescent="0.35">
      <c r="A4" s="151" t="s">
        <v>24</v>
      </c>
      <c r="B4" s="152" t="s">
        <v>83</v>
      </c>
      <c r="C4" s="153" t="s">
        <v>261</v>
      </c>
      <c r="D4" s="143"/>
    </row>
    <row r="5" spans="1:4" s="53" customFormat="1" ht="18" customHeight="1" x14ac:dyDescent="0.35">
      <c r="A5" s="190" t="s">
        <v>241</v>
      </c>
      <c r="B5" s="191">
        <v>43830</v>
      </c>
      <c r="C5" s="192">
        <v>19397.224137931036</v>
      </c>
      <c r="D5" s="58"/>
    </row>
    <row r="6" spans="1:4" s="53" customFormat="1" ht="18" customHeight="1" x14ac:dyDescent="0.35">
      <c r="A6" s="190" t="s">
        <v>244</v>
      </c>
      <c r="B6" s="191">
        <v>44196</v>
      </c>
      <c r="C6" s="192">
        <v>17242.65905172408</v>
      </c>
      <c r="D6" s="58"/>
    </row>
    <row r="7" spans="1:4" s="53" customFormat="1" ht="18" customHeight="1" x14ac:dyDescent="0.35">
      <c r="A7" s="190" t="s">
        <v>240</v>
      </c>
      <c r="B7" s="191">
        <v>44561</v>
      </c>
      <c r="C7" s="192">
        <v>25432.257112068954</v>
      </c>
      <c r="D7" s="58"/>
    </row>
    <row r="8" spans="1:4" s="53" customFormat="1" ht="18" customHeight="1" x14ac:dyDescent="0.35">
      <c r="A8" s="190" t="s">
        <v>245</v>
      </c>
      <c r="B8" s="191">
        <v>44926</v>
      </c>
      <c r="C8" s="192">
        <v>7112.3155172413772</v>
      </c>
      <c r="D8" s="58"/>
    </row>
    <row r="9" spans="1:4" s="53" customFormat="1" ht="36" customHeight="1" x14ac:dyDescent="0.35">
      <c r="A9" s="193" t="s">
        <v>247</v>
      </c>
      <c r="B9" s="148">
        <v>45291</v>
      </c>
      <c r="C9" s="176">
        <v>22954.404956896549</v>
      </c>
      <c r="D9" s="58"/>
    </row>
    <row r="10" spans="1:4" s="53" customFormat="1" ht="18" customHeight="1" x14ac:dyDescent="0.35">
      <c r="A10" s="43"/>
      <c r="B10" s="97"/>
      <c r="C10" s="45"/>
      <c r="D10" s="58"/>
    </row>
    <row r="11" spans="1:4" s="53" customFormat="1" ht="21.75" customHeight="1" x14ac:dyDescent="0.35">
      <c r="A11" s="150" t="s">
        <v>103</v>
      </c>
      <c r="B11" s="97"/>
      <c r="C11" s="45"/>
      <c r="D11" s="58"/>
    </row>
    <row r="12" spans="1:4" s="53" customFormat="1" ht="18" customHeight="1" x14ac:dyDescent="0.35">
      <c r="A12" s="147" t="s">
        <v>62</v>
      </c>
      <c r="B12" s="97"/>
      <c r="C12" s="45"/>
      <c r="D12" s="58"/>
    </row>
    <row r="13" spans="1:4" s="53" customFormat="1" ht="18" customHeight="1" x14ac:dyDescent="0.35">
      <c r="A13" s="154" t="s">
        <v>282</v>
      </c>
      <c r="B13" s="97"/>
      <c r="C13" s="45"/>
      <c r="D13" s="58"/>
    </row>
    <row r="14" spans="1:4" s="53" customFormat="1" ht="18" customHeight="1" x14ac:dyDescent="0.35">
      <c r="A14" s="43"/>
      <c r="B14" s="97"/>
      <c r="C14" s="45"/>
      <c r="D14" s="58"/>
    </row>
    <row r="15" spans="1:4" s="53" customFormat="1" ht="21.75" customHeight="1" x14ac:dyDescent="0.35">
      <c r="A15" s="150" t="s">
        <v>120</v>
      </c>
      <c r="B15" s="97"/>
      <c r="C15" s="45"/>
      <c r="D15" s="58"/>
    </row>
    <row r="16" spans="1:4" s="53" customFormat="1" ht="18" customHeight="1" x14ac:dyDescent="0.35">
      <c r="A16" s="147" t="s">
        <v>29</v>
      </c>
      <c r="B16" s="97"/>
      <c r="C16" s="45"/>
      <c r="D16" s="58"/>
    </row>
    <row r="17" spans="1:4" s="53" customFormat="1" ht="18" customHeight="1" x14ac:dyDescent="0.35">
      <c r="A17" s="147" t="s">
        <v>192</v>
      </c>
      <c r="B17" s="97"/>
      <c r="C17" s="45"/>
      <c r="D17" s="58"/>
    </row>
    <row r="18" spans="1:4" s="53" customFormat="1" ht="18" customHeight="1" x14ac:dyDescent="0.35">
      <c r="A18" s="154" t="s">
        <v>226</v>
      </c>
      <c r="B18" s="97"/>
      <c r="C18" s="45"/>
      <c r="D18" s="58"/>
    </row>
    <row r="19" spans="1:4" s="53" customFormat="1" ht="18" customHeight="1" x14ac:dyDescent="0.35">
      <c r="A19" s="154" t="s">
        <v>227</v>
      </c>
      <c r="B19" s="97"/>
      <c r="C19" s="45"/>
      <c r="D19" s="58"/>
    </row>
    <row r="20" spans="1:4" s="53" customFormat="1" ht="18" customHeight="1" x14ac:dyDescent="0.35">
      <c r="A20" s="154" t="s">
        <v>284</v>
      </c>
      <c r="B20" s="97"/>
      <c r="C20" s="45"/>
      <c r="D20" s="58"/>
    </row>
    <row r="21" spans="1:4" s="53" customFormat="1" ht="18" customHeight="1" x14ac:dyDescent="0.35">
      <c r="A21" s="43"/>
      <c r="B21" s="97"/>
      <c r="C21" s="45"/>
      <c r="D21" s="58"/>
    </row>
    <row r="22" spans="1:4" s="53" customFormat="1" ht="21.75" customHeight="1" x14ac:dyDescent="0.35">
      <c r="A22" s="150" t="s">
        <v>136</v>
      </c>
      <c r="B22" s="97"/>
      <c r="C22" s="45"/>
      <c r="D22" s="58"/>
    </row>
    <row r="23" spans="1:4" s="53" customFormat="1" ht="18" customHeight="1" x14ac:dyDescent="0.35">
      <c r="A23" s="226" t="s">
        <v>283</v>
      </c>
      <c r="B23" s="144"/>
      <c r="C23" s="115"/>
      <c r="D23" s="58"/>
    </row>
    <row r="24" spans="1:4" ht="18" customHeight="1" x14ac:dyDescent="0.35">
      <c r="A24" s="147" t="s">
        <v>138</v>
      </c>
      <c r="B24" s="144"/>
      <c r="C24" s="115"/>
      <c r="D24" s="10"/>
    </row>
    <row r="25" spans="1:4" ht="18" customHeight="1" x14ac:dyDescent="0.35">
      <c r="A25" s="43"/>
      <c r="B25" s="144"/>
      <c r="C25" s="115"/>
      <c r="D25" s="10"/>
    </row>
    <row r="26" spans="1:4" ht="21.75" customHeight="1" x14ac:dyDescent="0.35">
      <c r="A26" s="149" t="s">
        <v>69</v>
      </c>
      <c r="B26" s="145"/>
      <c r="C26" s="145"/>
      <c r="D26" s="10"/>
    </row>
    <row r="27" spans="1:4" ht="18" customHeight="1" x14ac:dyDescent="0.35">
      <c r="A27" s="146" t="s">
        <v>8</v>
      </c>
      <c r="B27" s="145"/>
      <c r="C27" s="145"/>
      <c r="D27" s="10"/>
    </row>
    <row r="28" spans="1:4" ht="18" customHeight="1" x14ac:dyDescent="0.35">
      <c r="A28" s="146" t="s">
        <v>207</v>
      </c>
      <c r="B28" s="145"/>
      <c r="C28" s="145"/>
      <c r="D28" s="10"/>
    </row>
    <row r="29" spans="1:4" ht="30" customHeight="1" x14ac:dyDescent="0.35">
      <c r="A29" s="3"/>
      <c r="B29" s="142"/>
      <c r="C29" s="142"/>
    </row>
    <row r="30" spans="1:4" ht="21.75" customHeight="1" x14ac:dyDescent="0.35">
      <c r="A30" s="233" t="str">
        <f>Headings!H49</f>
        <v>Page 49</v>
      </c>
      <c r="B30" s="233"/>
      <c r="C30" s="233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Headings!E5</f>
        <v>March 2021 Unincorporated New Construction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267511475.00000003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180324673</v>
      </c>
      <c r="C6" s="45">
        <v>-0.32591798912551329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198251903</v>
      </c>
      <c r="C7" s="46">
        <v>9.9416400993556753E-2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299208000</v>
      </c>
      <c r="C8" s="45">
        <v>0.50923141454031851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251120765</v>
      </c>
      <c r="C9" s="45">
        <v>-0.16071507112109307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311033282</v>
      </c>
      <c r="C10" s="45">
        <v>0.23858049731570397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333644251</v>
      </c>
      <c r="C11" s="45">
        <v>7.2696300712925099E-2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368351577</v>
      </c>
      <c r="C12" s="45">
        <v>0.10402494841728882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451503571</v>
      </c>
      <c r="C13" s="45">
        <v>0.22574083889425012</v>
      </c>
      <c r="D13" s="46">
        <v>0</v>
      </c>
      <c r="E13" s="47">
        <v>0</v>
      </c>
    </row>
    <row r="14" spans="1:5" s="53" customFormat="1" ht="18" customHeight="1" x14ac:dyDescent="0.35">
      <c r="A14" s="43">
        <v>2020</v>
      </c>
      <c r="B14" s="44">
        <v>457269700.00000012</v>
      </c>
      <c r="C14" s="45">
        <v>1.2770948826006379E-2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2021</v>
      </c>
      <c r="B15" s="49">
        <v>352473548.00000012</v>
      </c>
      <c r="C15" s="50">
        <v>-0.22917799276881889</v>
      </c>
      <c r="D15" s="55">
        <v>4.880902946558674E-2</v>
      </c>
      <c r="E15" s="77">
        <v>16403264.375916004</v>
      </c>
    </row>
    <row r="16" spans="1:5" s="53" customFormat="1" ht="18" customHeight="1" thickTop="1" x14ac:dyDescent="0.35">
      <c r="A16" s="43">
        <v>2022</v>
      </c>
      <c r="B16" s="44">
        <v>315906800.96020007</v>
      </c>
      <c r="C16" s="45">
        <v>-0.10374323760545012</v>
      </c>
      <c r="D16" s="46">
        <v>3.7365474122552644E-2</v>
      </c>
      <c r="E16" s="47">
        <v>11378831.94580102</v>
      </c>
    </row>
    <row r="17" spans="1:5" s="53" customFormat="1" ht="18" customHeight="1" x14ac:dyDescent="0.35">
      <c r="A17" s="43">
        <v>2023</v>
      </c>
      <c r="B17" s="44">
        <v>303413785.15681303</v>
      </c>
      <c r="C17" s="45">
        <v>-3.9546523738692829E-2</v>
      </c>
      <c r="D17" s="46">
        <v>-1.5238702375259039E-2</v>
      </c>
      <c r="E17" s="47">
        <v>-4695180.8318500519</v>
      </c>
    </row>
    <row r="18" spans="1:5" s="53" customFormat="1" ht="18" customHeight="1" x14ac:dyDescent="0.35">
      <c r="A18" s="43">
        <v>2024</v>
      </c>
      <c r="B18" s="44">
        <v>295675378.68429428</v>
      </c>
      <c r="C18" s="45">
        <v>-2.5504465687079092E-2</v>
      </c>
      <c r="D18" s="46">
        <v>-3.7032565165174169E-2</v>
      </c>
      <c r="E18" s="47">
        <v>-11370704.068244874</v>
      </c>
    </row>
    <row r="19" spans="1:5" ht="18" customHeight="1" x14ac:dyDescent="0.35">
      <c r="A19" s="43">
        <v>2025</v>
      </c>
      <c r="B19" s="44">
        <v>286698917.71617568</v>
      </c>
      <c r="C19" s="45">
        <v>-3.0359176364506024E-2</v>
      </c>
      <c r="D19" s="46">
        <v>-7.5903000674412691E-2</v>
      </c>
      <c r="E19" s="47">
        <v>-23548727.201414824</v>
      </c>
    </row>
    <row r="20" spans="1:5" s="135" customFormat="1" ht="18" customHeight="1" x14ac:dyDescent="0.35">
      <c r="A20" s="43">
        <v>2026</v>
      </c>
      <c r="B20" s="44">
        <v>272071513.07185382</v>
      </c>
      <c r="C20" s="45">
        <v>-5.1020090207674285E-2</v>
      </c>
      <c r="D20" s="46">
        <v>-8.8529747772575385E-2</v>
      </c>
      <c r="E20" s="47">
        <v>-26425900.757037818</v>
      </c>
    </row>
    <row r="21" spans="1:5" s="155" customFormat="1" ht="18" customHeight="1" x14ac:dyDescent="0.35">
      <c r="A21" s="43">
        <v>2027</v>
      </c>
      <c r="B21" s="44">
        <v>270252277.15941304</v>
      </c>
      <c r="C21" s="45">
        <v>-6.686609310546654E-3</v>
      </c>
      <c r="D21" s="46">
        <v>-0.11227702800020323</v>
      </c>
      <c r="E21" s="47">
        <v>-34180846.330236733</v>
      </c>
    </row>
    <row r="22" spans="1:5" s="157" customFormat="1" ht="18" customHeight="1" x14ac:dyDescent="0.35">
      <c r="A22" s="43">
        <v>2028</v>
      </c>
      <c r="B22" s="44">
        <v>263041789.75806776</v>
      </c>
      <c r="C22" s="45">
        <v>-2.6680579631497614E-2</v>
      </c>
      <c r="D22" s="46">
        <v>-0.14346347185026942</v>
      </c>
      <c r="E22" s="47">
        <v>-44057535.388384849</v>
      </c>
    </row>
    <row r="23" spans="1:5" s="167" customFormat="1" ht="18" customHeight="1" x14ac:dyDescent="0.35">
      <c r="A23" s="43">
        <v>2029</v>
      </c>
      <c r="B23" s="44">
        <v>267767099.88744429</v>
      </c>
      <c r="C23" s="45">
        <v>1.7964104235006273E-2</v>
      </c>
      <c r="D23" s="46">
        <v>-0.19085853333740743</v>
      </c>
      <c r="E23" s="47">
        <v>-63160322.472806185</v>
      </c>
    </row>
    <row r="24" spans="1:5" s="171" customFormat="1" ht="18" customHeight="1" x14ac:dyDescent="0.35">
      <c r="A24" s="43">
        <v>2030</v>
      </c>
      <c r="B24" s="44">
        <v>271716659.20880723</v>
      </c>
      <c r="C24" s="45">
        <v>1.4749979825837922E-2</v>
      </c>
      <c r="D24" s="75" t="s">
        <v>257</v>
      </c>
      <c r="E24" s="76" t="s">
        <v>257</v>
      </c>
    </row>
    <row r="25" spans="1:5" s="100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8" t="s">
        <v>110</v>
      </c>
      <c r="B26" s="3"/>
      <c r="C26" s="3"/>
    </row>
    <row r="27" spans="1:5" ht="21.75" customHeight="1" x14ac:dyDescent="0.35">
      <c r="A27" s="119" t="s">
        <v>177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33" t="str">
        <f>Headings!F5</f>
        <v>Page 5</v>
      </c>
      <c r="B30" s="236"/>
      <c r="C30" s="236"/>
      <c r="D30" s="236"/>
      <c r="E30" s="235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2"/>
  <sheetViews>
    <sheetView zoomScale="75" zoomScaleNormal="75" workbookViewId="0"/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252</v>
      </c>
      <c r="B1" s="20" t="s">
        <v>90</v>
      </c>
      <c r="C1" s="20" t="s">
        <v>89</v>
      </c>
      <c r="D1" s="20" t="s">
        <v>91</v>
      </c>
      <c r="E1" s="20" t="s">
        <v>92</v>
      </c>
    </row>
    <row r="2" spans="1:8" x14ac:dyDescent="0.35">
      <c r="A2" s="12" t="s">
        <v>252</v>
      </c>
      <c r="B2" s="12">
        <v>2021</v>
      </c>
      <c r="C2" s="10" t="s">
        <v>61</v>
      </c>
      <c r="D2" s="12" t="s">
        <v>90</v>
      </c>
      <c r="E2" s="12" t="str">
        <f>CONCATENATE(Headings!A2," ",Headings!B2," ",Headings!C2," ",Headings!D2)</f>
        <v>March 2021 Countywide Assessed Value Forecast</v>
      </c>
      <c r="F2" s="12" t="str">
        <f>H2</f>
        <v>Page 2</v>
      </c>
      <c r="G2" s="12" t="str">
        <f>CONCATENATE(A2," ",B2," ",D2," ",H2)</f>
        <v>March 2021 Forecast Page 2</v>
      </c>
      <c r="H2" s="12" t="s">
        <v>63</v>
      </c>
    </row>
    <row r="3" spans="1:8" x14ac:dyDescent="0.35">
      <c r="A3" s="12" t="s">
        <v>252</v>
      </c>
      <c r="B3" s="12">
        <v>2021</v>
      </c>
      <c r="C3" s="10" t="s">
        <v>76</v>
      </c>
      <c r="D3" s="12" t="s">
        <v>90</v>
      </c>
      <c r="E3" s="12" t="str">
        <f>CONCATENATE(Headings!A3," ",Headings!B3," ",Headings!C3," ",Headings!D3)</f>
        <v>March 2021 Unincorporated Assessed Value Forecast</v>
      </c>
      <c r="F3" s="12" t="str">
        <f t="shared" ref="F3:F46" si="0">H3</f>
        <v>Page 3</v>
      </c>
      <c r="G3" s="12" t="str">
        <f t="shared" ref="G3:G46" si="1">CONCATENATE(A3," ",B3," ",D3," ",H3)</f>
        <v>March 2021 Forecast Page 3</v>
      </c>
      <c r="H3" s="12" t="s">
        <v>64</v>
      </c>
    </row>
    <row r="4" spans="1:8" x14ac:dyDescent="0.35">
      <c r="A4" s="12" t="s">
        <v>252</v>
      </c>
      <c r="B4" s="12">
        <v>2021</v>
      </c>
      <c r="C4" s="10" t="s">
        <v>97</v>
      </c>
      <c r="D4" s="12" t="s">
        <v>90</v>
      </c>
      <c r="E4" s="12" t="str">
        <f>CONCATENATE(Headings!A4," ",Headings!B4," ",Headings!C4," ",Headings!D4)</f>
        <v>March 2021 Countywide New Construction Forecast</v>
      </c>
      <c r="F4" s="12" t="str">
        <f t="shared" si="0"/>
        <v>Page 4</v>
      </c>
      <c r="G4" s="12" t="str">
        <f t="shared" si="1"/>
        <v>March 2021 Forecast Page 4</v>
      </c>
      <c r="H4" s="12" t="s">
        <v>65</v>
      </c>
    </row>
    <row r="5" spans="1:8" x14ac:dyDescent="0.35">
      <c r="A5" s="12" t="s">
        <v>252</v>
      </c>
      <c r="B5" s="12">
        <v>2021</v>
      </c>
      <c r="C5" s="10" t="s">
        <v>75</v>
      </c>
      <c r="D5" s="12" t="s">
        <v>90</v>
      </c>
      <c r="E5" s="12" t="str">
        <f>CONCATENATE(Headings!A5," ",Headings!B5," ",Headings!C5," ",Headings!D5)</f>
        <v>March 2021 Unincorporated New Construction Forecast</v>
      </c>
      <c r="F5" s="12" t="str">
        <f t="shared" si="0"/>
        <v>Page 5</v>
      </c>
      <c r="G5" s="12" t="str">
        <f t="shared" si="1"/>
        <v>March 2021 Forecast Page 5</v>
      </c>
      <c r="H5" s="12" t="s">
        <v>66</v>
      </c>
    </row>
    <row r="6" spans="1:8" x14ac:dyDescent="0.35">
      <c r="A6" s="12" t="s">
        <v>252</v>
      </c>
      <c r="B6" s="12">
        <v>2021</v>
      </c>
      <c r="C6" s="10" t="s">
        <v>23</v>
      </c>
      <c r="D6" s="12" t="s">
        <v>90</v>
      </c>
      <c r="E6" s="12" t="str">
        <f>CONCATENATE(Headings!A6," ",Headings!B6," ",Headings!C6," ",Headings!D6)</f>
        <v>March 2021 King County Sales and Use Taxbase Forecast</v>
      </c>
      <c r="F6" s="12" t="str">
        <f t="shared" si="0"/>
        <v>Page 6</v>
      </c>
      <c r="G6" s="12" t="str">
        <f t="shared" si="1"/>
        <v>March 2021 Forecast Page 6</v>
      </c>
      <c r="H6" s="12" t="s">
        <v>15</v>
      </c>
    </row>
    <row r="7" spans="1:8" x14ac:dyDescent="0.35">
      <c r="A7" s="12" t="s">
        <v>252</v>
      </c>
      <c r="B7" s="12">
        <v>2021</v>
      </c>
      <c r="C7" s="10" t="s">
        <v>88</v>
      </c>
      <c r="D7" s="12" t="s">
        <v>90</v>
      </c>
      <c r="E7" s="12" t="str">
        <f>CONCATENATE(Headings!A7," ",Headings!B7," ",Headings!C7," ",Headings!D7)</f>
        <v>March 2021 Local and Option Sales Tax Forecast</v>
      </c>
      <c r="F7" s="12" t="str">
        <f t="shared" si="0"/>
        <v>Page 7</v>
      </c>
      <c r="G7" s="12" t="str">
        <f t="shared" si="1"/>
        <v>March 2021 Forecast Page 7</v>
      </c>
      <c r="H7" s="12" t="s">
        <v>116</v>
      </c>
    </row>
    <row r="8" spans="1:8" x14ac:dyDescent="0.35">
      <c r="A8" s="12" t="s">
        <v>252</v>
      </c>
      <c r="B8" s="12">
        <v>2021</v>
      </c>
      <c r="C8" s="10" t="s">
        <v>44</v>
      </c>
      <c r="D8" s="12" t="s">
        <v>90</v>
      </c>
      <c r="E8" s="12" t="str">
        <f>CONCATENATE(Headings!A8," ",Headings!B8," ",Headings!C8," ",Headings!D8)</f>
        <v>March 2021 Metro Transit Sales Tax Forecast</v>
      </c>
      <c r="F8" s="12" t="str">
        <f t="shared" si="0"/>
        <v>Page 8</v>
      </c>
      <c r="G8" s="12" t="str">
        <f t="shared" si="1"/>
        <v>March 2021 Forecast Page 8</v>
      </c>
      <c r="H8" s="12" t="s">
        <v>117</v>
      </c>
    </row>
    <row r="9" spans="1:8" x14ac:dyDescent="0.35">
      <c r="A9" s="12" t="s">
        <v>252</v>
      </c>
      <c r="B9" s="12">
        <v>2021</v>
      </c>
      <c r="C9" s="10" t="s">
        <v>32</v>
      </c>
      <c r="D9" s="12" t="s">
        <v>90</v>
      </c>
      <c r="E9" s="12" t="str">
        <f>CONCATENATE(Headings!A9," ",Headings!B9," ",Headings!C9," ",Headings!D9)</f>
        <v>March 2021 Mental Health Sales Tax Forecast</v>
      </c>
      <c r="F9" s="12" t="str">
        <f t="shared" si="0"/>
        <v>Page 9</v>
      </c>
      <c r="G9" s="12" t="str">
        <f t="shared" si="1"/>
        <v>March 2021 Forecast Page 9</v>
      </c>
      <c r="H9" s="12" t="s">
        <v>118</v>
      </c>
    </row>
    <row r="10" spans="1:8" x14ac:dyDescent="0.35">
      <c r="A10" s="12" t="s">
        <v>252</v>
      </c>
      <c r="B10" s="12">
        <v>2021</v>
      </c>
      <c r="C10" s="10" t="s">
        <v>87</v>
      </c>
      <c r="D10" s="12" t="s">
        <v>90</v>
      </c>
      <c r="E10" s="12" t="str">
        <f>CONCATENATE(Headings!A10," ",Headings!B10," ",Headings!C10," ",Headings!D10)</f>
        <v>March 2021 Criminal Justice Sales Tax Forecast</v>
      </c>
      <c r="F10" s="12" t="str">
        <f t="shared" si="0"/>
        <v>Page 10</v>
      </c>
      <c r="G10" s="12" t="str">
        <f t="shared" si="1"/>
        <v>March 2021 Forecast Page 10</v>
      </c>
      <c r="H10" s="12" t="s">
        <v>84</v>
      </c>
    </row>
    <row r="11" spans="1:8" x14ac:dyDescent="0.35">
      <c r="A11" s="12" t="s">
        <v>252</v>
      </c>
      <c r="B11" s="12">
        <v>2021</v>
      </c>
      <c r="C11" s="10" t="s">
        <v>262</v>
      </c>
      <c r="D11" s="12" t="s">
        <v>90</v>
      </c>
      <c r="E11" s="12" t="str">
        <f>CONCATENATE(Headings!A11," ",Headings!B11," ",Headings!C11," ",Headings!D11)</f>
        <v>March 2021 Health Through Housing Sales Tax Forecast</v>
      </c>
      <c r="F11" s="12" t="str">
        <f t="shared" ref="F11:F12" si="2">H11</f>
        <v>Page 11</v>
      </c>
      <c r="G11" s="12" t="str">
        <f t="shared" ref="G11:G12" si="3">CONCATENATE(A11," ",B11," ",D11," ",H11)</f>
        <v>March 2021 Forecast Page 11</v>
      </c>
      <c r="H11" s="12" t="s">
        <v>70</v>
      </c>
    </row>
    <row r="12" spans="1:8" x14ac:dyDescent="0.35">
      <c r="A12" s="12" t="s">
        <v>252</v>
      </c>
      <c r="B12" s="12">
        <v>2021</v>
      </c>
      <c r="C12" s="10" t="s">
        <v>263</v>
      </c>
      <c r="D12" s="12" t="s">
        <v>90</v>
      </c>
      <c r="E12" s="12" t="str">
        <f>CONCATENATE(Headings!A12," ",Headings!B12," ",Headings!C12," ",Headings!D12)</f>
        <v>March 2021 Seattle TBD Sales Tax Forecast</v>
      </c>
      <c r="F12" s="12" t="str">
        <f t="shared" si="2"/>
        <v>Page 12</v>
      </c>
      <c r="G12" s="12" t="str">
        <f t="shared" si="3"/>
        <v>March 2021 Forecast Page 12</v>
      </c>
      <c r="H12" s="12" t="s">
        <v>71</v>
      </c>
    </row>
    <row r="13" spans="1:8" x14ac:dyDescent="0.35">
      <c r="A13" s="12" t="s">
        <v>252</v>
      </c>
      <c r="B13" s="12">
        <v>2021</v>
      </c>
      <c r="C13" s="10" t="s">
        <v>101</v>
      </c>
      <c r="D13" s="12" t="s">
        <v>90</v>
      </c>
      <c r="E13" s="12" t="str">
        <f>CONCATENATE(Headings!A13," ",Headings!B13," ",Headings!C13," ",Headings!D13)</f>
        <v>March 2021 Hotel Sales Tax Forecast</v>
      </c>
      <c r="F13" s="12" t="str">
        <f t="shared" si="0"/>
        <v>Page 13</v>
      </c>
      <c r="G13" s="12" t="str">
        <f t="shared" si="1"/>
        <v>March 2021 Forecast Page 13</v>
      </c>
      <c r="H13" s="12" t="s">
        <v>72</v>
      </c>
    </row>
    <row r="14" spans="1:8" x14ac:dyDescent="0.35">
      <c r="A14" s="12" t="s">
        <v>252</v>
      </c>
      <c r="B14" s="12">
        <v>2021</v>
      </c>
      <c r="C14" s="10" t="s">
        <v>230</v>
      </c>
      <c r="D14" s="12" t="s">
        <v>90</v>
      </c>
      <c r="E14" s="12" t="str">
        <f>CONCATENATE(Headings!A14," ",Headings!B14," ",Headings!C14," ",Headings!D14)</f>
        <v>March 2021 Hotel Tax (HB 2015) Forecast</v>
      </c>
      <c r="F14" s="12" t="str">
        <f>H14</f>
        <v>Page 14</v>
      </c>
      <c r="G14" s="12" t="str">
        <f>CONCATENATE(A14," ",B14," ",D14," ",H14)</f>
        <v>March 2021 Forecast Page 14</v>
      </c>
      <c r="H14" s="12" t="s">
        <v>73</v>
      </c>
    </row>
    <row r="15" spans="1:8" x14ac:dyDescent="0.35">
      <c r="A15" s="12" t="s">
        <v>252</v>
      </c>
      <c r="B15" s="12">
        <v>2021</v>
      </c>
      <c r="C15" s="10" t="s">
        <v>96</v>
      </c>
      <c r="D15" s="12" t="s">
        <v>90</v>
      </c>
      <c r="E15" s="12" t="str">
        <f>CONCATENATE(Headings!A15," ",Headings!B15," ",Headings!C15," ",Headings!D15)</f>
        <v>March 2021 Rental Car Sales Tax Forecast</v>
      </c>
      <c r="F15" s="12" t="str">
        <f t="shared" si="0"/>
        <v>Page 15</v>
      </c>
      <c r="G15" s="12" t="str">
        <f t="shared" si="1"/>
        <v>March 2021 Forecast Page 15</v>
      </c>
      <c r="H15" s="12" t="s">
        <v>74</v>
      </c>
    </row>
    <row r="16" spans="1:8" x14ac:dyDescent="0.35">
      <c r="A16" s="12" t="s">
        <v>252</v>
      </c>
      <c r="B16" s="12">
        <v>2021</v>
      </c>
      <c r="C16" s="10" t="s">
        <v>107</v>
      </c>
      <c r="D16" s="12" t="s">
        <v>90</v>
      </c>
      <c r="E16" s="12" t="str">
        <f>CONCATENATE(Headings!A16," ",Headings!B16," ",Headings!C16," ",Headings!D16)</f>
        <v>March 2021 Real Estate Excise Tax (REET 1) Forecast</v>
      </c>
      <c r="F16" s="12" t="str">
        <f t="shared" si="0"/>
        <v>Page 16</v>
      </c>
      <c r="G16" s="12" t="str">
        <f t="shared" si="1"/>
        <v>March 2021 Forecast Page 16</v>
      </c>
      <c r="H16" s="12" t="s">
        <v>50</v>
      </c>
    </row>
    <row r="17" spans="1:8" x14ac:dyDescent="0.35">
      <c r="A17" s="12" t="s">
        <v>252</v>
      </c>
      <c r="B17" s="12">
        <v>2021</v>
      </c>
      <c r="C17" s="10" t="s">
        <v>106</v>
      </c>
      <c r="D17" s="12" t="s">
        <v>90</v>
      </c>
      <c r="E17" s="12" t="str">
        <f>CONCATENATE(Headings!A17," ",Headings!B17," ",Headings!C17," ",Headings!D17)</f>
        <v>March 2021 Investment Pool Nominal Rate of Return Forecast</v>
      </c>
      <c r="F17" s="12" t="str">
        <f t="shared" si="0"/>
        <v>Page 17</v>
      </c>
      <c r="G17" s="12" t="str">
        <f t="shared" si="1"/>
        <v>March 2021 Forecast Page 17</v>
      </c>
      <c r="H17" s="12" t="s">
        <v>51</v>
      </c>
    </row>
    <row r="18" spans="1:8" x14ac:dyDescent="0.35">
      <c r="A18" s="12" t="s">
        <v>252</v>
      </c>
      <c r="B18" s="12">
        <v>2021</v>
      </c>
      <c r="C18" s="10" t="s">
        <v>55</v>
      </c>
      <c r="D18" s="12" t="s">
        <v>90</v>
      </c>
      <c r="E18" s="12" t="str">
        <f>CONCATENATE(Headings!A18," ",Headings!B18," ",Headings!C18," ",Headings!D18)</f>
        <v>March 2021 Investment Pool Real Rate of Return Forecast</v>
      </c>
      <c r="F18" s="12" t="str">
        <f t="shared" si="0"/>
        <v>Page 18</v>
      </c>
      <c r="G18" s="12" t="str">
        <f t="shared" si="1"/>
        <v>March 2021 Forecast Page 18</v>
      </c>
      <c r="H18" s="12" t="s">
        <v>45</v>
      </c>
    </row>
    <row r="19" spans="1:8" x14ac:dyDescent="0.35">
      <c r="A19" s="12" t="s">
        <v>252</v>
      </c>
      <c r="B19" s="12">
        <v>2021</v>
      </c>
      <c r="C19" s="10" t="s">
        <v>57</v>
      </c>
      <c r="D19" s="12" t="s">
        <v>90</v>
      </c>
      <c r="E19" s="12" t="str">
        <f>CONCATENATE(Headings!A19," ",Headings!B19," ",Headings!C19," ",Headings!D19)</f>
        <v>March 2021 National CPI-U Forecast</v>
      </c>
      <c r="F19" s="12" t="str">
        <f t="shared" si="0"/>
        <v>Page 19</v>
      </c>
      <c r="G19" s="12" t="str">
        <f t="shared" si="1"/>
        <v>March 2021 Forecast Page 19</v>
      </c>
      <c r="H19" s="12" t="s">
        <v>46</v>
      </c>
    </row>
    <row r="20" spans="1:8" x14ac:dyDescent="0.35">
      <c r="A20" s="12" t="s">
        <v>252</v>
      </c>
      <c r="B20" s="12">
        <v>2021</v>
      </c>
      <c r="C20" s="10" t="s">
        <v>9</v>
      </c>
      <c r="D20" s="12" t="s">
        <v>90</v>
      </c>
      <c r="E20" s="12" t="str">
        <f>CONCATENATE(Headings!A20," ",Headings!B20," ",Headings!C20," ",Headings!D20)</f>
        <v>March 2021 National CPI-W Forecast</v>
      </c>
      <c r="F20" s="12" t="str">
        <f t="shared" si="0"/>
        <v>Page 20</v>
      </c>
      <c r="G20" s="12" t="str">
        <f t="shared" si="1"/>
        <v>March 2021 Forecast Page 20</v>
      </c>
      <c r="H20" s="12" t="s">
        <v>47</v>
      </c>
    </row>
    <row r="21" spans="1:8" x14ac:dyDescent="0.35">
      <c r="A21" s="12" t="s">
        <v>252</v>
      </c>
      <c r="B21" s="12">
        <v>2021</v>
      </c>
      <c r="C21" s="10" t="s">
        <v>5</v>
      </c>
      <c r="D21" s="12" t="s">
        <v>90</v>
      </c>
      <c r="E21" s="12" t="str">
        <f>CONCATENATE(Headings!A21," ",Headings!B21," ",Headings!C21," ",Headings!D21)</f>
        <v>March 2021 Seattle Annual CPI-U Forecast</v>
      </c>
      <c r="F21" s="12" t="str">
        <f t="shared" si="0"/>
        <v>Page 21</v>
      </c>
      <c r="G21" s="12" t="str">
        <f t="shared" si="1"/>
        <v>March 2021 Forecast Page 21</v>
      </c>
      <c r="H21" s="12" t="s">
        <v>52</v>
      </c>
    </row>
    <row r="22" spans="1:8" x14ac:dyDescent="0.35">
      <c r="A22" s="12" t="s">
        <v>252</v>
      </c>
      <c r="B22" s="12">
        <v>2021</v>
      </c>
      <c r="C22" s="10" t="s">
        <v>161</v>
      </c>
      <c r="D22" s="12" t="s">
        <v>90</v>
      </c>
      <c r="E22" s="12" t="str">
        <f>CONCATENATE(Headings!A22," ",Headings!B22," ",Headings!C22," ",Headings!D22)</f>
        <v>March 2021 June-June Seattle CPI-W Forecast</v>
      </c>
      <c r="F22" s="12" t="str">
        <f t="shared" si="0"/>
        <v>Page 22</v>
      </c>
      <c r="G22" s="12" t="str">
        <f t="shared" si="1"/>
        <v>March 2021 Forecast Page 22</v>
      </c>
      <c r="H22" s="12" t="s">
        <v>53</v>
      </c>
    </row>
    <row r="23" spans="1:8" x14ac:dyDescent="0.35">
      <c r="A23" s="12" t="s">
        <v>252</v>
      </c>
      <c r="B23" s="12">
        <v>2021</v>
      </c>
      <c r="C23" s="10" t="s">
        <v>30</v>
      </c>
      <c r="D23" s="12" t="s">
        <v>90</v>
      </c>
      <c r="E23" s="12" t="str">
        <f>CONCATENATE(Headings!A23," ",Headings!B23," ",Headings!C23," ",Headings!D23)</f>
        <v>March 2021 Outyear COLA Comparison Forecast</v>
      </c>
      <c r="F23" s="12" t="str">
        <f t="shared" si="0"/>
        <v>Page 23</v>
      </c>
      <c r="G23" s="12" t="str">
        <f t="shared" si="1"/>
        <v>March 2021 Forecast Page 23</v>
      </c>
      <c r="H23" s="12" t="s">
        <v>126</v>
      </c>
    </row>
    <row r="24" spans="1:8" x14ac:dyDescent="0.35">
      <c r="A24" s="12" t="s">
        <v>252</v>
      </c>
      <c r="B24" s="12">
        <v>2021</v>
      </c>
      <c r="C24" s="10" t="s">
        <v>99</v>
      </c>
      <c r="D24" s="12" t="s">
        <v>90</v>
      </c>
      <c r="E24" s="12" t="str">
        <f>CONCATENATE(Headings!A24," ",Headings!B24," ",Headings!C24," ",Headings!D24)</f>
        <v>March 2021 Pharmaceuticals PPI Forecast</v>
      </c>
      <c r="F24" s="12" t="str">
        <f t="shared" si="0"/>
        <v>Page 24</v>
      </c>
      <c r="G24" s="12" t="str">
        <f t="shared" si="1"/>
        <v>March 2021 Forecast Page 24</v>
      </c>
      <c r="H24" s="12" t="s">
        <v>127</v>
      </c>
    </row>
    <row r="25" spans="1:8" x14ac:dyDescent="0.35">
      <c r="A25" s="12" t="s">
        <v>252</v>
      </c>
      <c r="B25" s="12">
        <v>2021</v>
      </c>
      <c r="C25" s="10" t="s">
        <v>100</v>
      </c>
      <c r="D25" s="12" t="s">
        <v>90</v>
      </c>
      <c r="E25" s="12" t="str">
        <f>CONCATENATE(Headings!A25," ",Headings!B25," ",Headings!C25," ",Headings!D25)</f>
        <v>March 2021 Transportation CPI Forecast</v>
      </c>
      <c r="F25" s="12" t="str">
        <f t="shared" si="0"/>
        <v>Page 25</v>
      </c>
      <c r="G25" s="12" t="str">
        <f t="shared" si="1"/>
        <v>March 2021 Forecast Page 25</v>
      </c>
      <c r="H25" s="12" t="s">
        <v>137</v>
      </c>
    </row>
    <row r="26" spans="1:8" x14ac:dyDescent="0.35">
      <c r="A26" s="12" t="s">
        <v>252</v>
      </c>
      <c r="B26" s="12">
        <v>2021</v>
      </c>
      <c r="C26" s="10" t="s">
        <v>10</v>
      </c>
      <c r="D26" s="12" t="s">
        <v>90</v>
      </c>
      <c r="E26" s="12" t="str">
        <f>CONCATENATE(Headings!A26," ",Headings!B26," ",Headings!C26," ",Headings!D26)</f>
        <v>March 2021 Retail Gas Forecast</v>
      </c>
      <c r="F26" s="12" t="str">
        <f t="shared" si="0"/>
        <v>Page 26</v>
      </c>
      <c r="G26" s="12" t="str">
        <f t="shared" si="1"/>
        <v>March 2021 Forecast Page 26</v>
      </c>
      <c r="H26" s="12" t="s">
        <v>26</v>
      </c>
    </row>
    <row r="27" spans="1:8" x14ac:dyDescent="0.35">
      <c r="A27" s="12" t="s">
        <v>252</v>
      </c>
      <c r="B27" s="12">
        <v>2021</v>
      </c>
      <c r="C27" s="10" t="s">
        <v>16</v>
      </c>
      <c r="D27" s="12" t="s">
        <v>90</v>
      </c>
      <c r="E27" s="12" t="str">
        <f>CONCATENATE(Headings!A27," ",Headings!B27," ",Headings!C27," ",Headings!D27)</f>
        <v>March 2021 Diesel and Gasoline Forecast</v>
      </c>
      <c r="F27" s="12" t="str">
        <f t="shared" si="0"/>
        <v>Page 27</v>
      </c>
      <c r="G27" s="12" t="str">
        <f t="shared" si="1"/>
        <v>March 2021 Forecast Page 27</v>
      </c>
      <c r="H27" s="12" t="s">
        <v>38</v>
      </c>
    </row>
    <row r="28" spans="1:8" x14ac:dyDescent="0.35">
      <c r="A28" s="12" t="s">
        <v>252</v>
      </c>
      <c r="B28" s="12">
        <v>2021</v>
      </c>
      <c r="C28" s="10" t="s">
        <v>7</v>
      </c>
      <c r="D28" s="12" t="s">
        <v>90</v>
      </c>
      <c r="E28" s="12" t="str">
        <f>CONCATENATE(Headings!A28," ",Headings!B28," ",Headings!C28," ",Headings!D28)</f>
        <v>March 2021 Recorded Documents Forecast</v>
      </c>
      <c r="F28" s="12" t="str">
        <f t="shared" si="0"/>
        <v>Page 28</v>
      </c>
      <c r="G28" s="12" t="str">
        <f t="shared" si="1"/>
        <v>March 2021 Forecast Page 28</v>
      </c>
      <c r="H28" s="12" t="s">
        <v>39</v>
      </c>
    </row>
    <row r="29" spans="1:8" x14ac:dyDescent="0.35">
      <c r="A29" s="12" t="s">
        <v>252</v>
      </c>
      <c r="B29" s="12">
        <v>2021</v>
      </c>
      <c r="C29" s="10" t="s">
        <v>130</v>
      </c>
      <c r="D29" s="12" t="s">
        <v>90</v>
      </c>
      <c r="E29" s="12" t="str">
        <f>CONCATENATE(Headings!A29," ",Headings!B29," ",Headings!C29," ",Headings!D29)</f>
        <v>March 2021 Gambling Tax Forecast</v>
      </c>
      <c r="F29" s="12" t="str">
        <f t="shared" si="0"/>
        <v>Page 29</v>
      </c>
      <c r="G29" s="12" t="str">
        <f t="shared" si="1"/>
        <v>March 2021 Forecast Page 29</v>
      </c>
      <c r="H29" s="12" t="s">
        <v>40</v>
      </c>
    </row>
    <row r="30" spans="1:8" x14ac:dyDescent="0.35">
      <c r="A30" s="12" t="s">
        <v>252</v>
      </c>
      <c r="B30" s="12">
        <v>2021</v>
      </c>
      <c r="C30" s="10" t="s">
        <v>131</v>
      </c>
      <c r="D30" s="12" t="s">
        <v>90</v>
      </c>
      <c r="E30" s="12" t="str">
        <f>CONCATENATE(Headings!A30," ",Headings!B30," ",Headings!C30," ",Headings!D30)</f>
        <v>March 2021 E-911 Tax Forecast</v>
      </c>
      <c r="F30" s="12" t="str">
        <f t="shared" si="0"/>
        <v>Page 30</v>
      </c>
      <c r="G30" s="12" t="str">
        <f t="shared" si="1"/>
        <v>March 2021 Forecast Page 30</v>
      </c>
      <c r="H30" s="12" t="s">
        <v>41</v>
      </c>
    </row>
    <row r="31" spans="1:8" x14ac:dyDescent="0.35">
      <c r="A31" s="12" t="s">
        <v>252</v>
      </c>
      <c r="B31" s="12">
        <v>2021</v>
      </c>
      <c r="C31" s="12" t="s">
        <v>190</v>
      </c>
      <c r="D31" s="12" t="s">
        <v>90</v>
      </c>
      <c r="E31" s="12" t="str">
        <f>CONCATENATE(Headings!A31," ",Headings!B31," ",Headings!C31," ",Headings!D31)</f>
        <v>March 2021 Penalties and Interest on Delinquent Property Taxes Forecast</v>
      </c>
      <c r="F31" s="12" t="str">
        <f t="shared" si="0"/>
        <v>Page 31</v>
      </c>
      <c r="G31" s="12" t="str">
        <f>CONCATENATE(A31," ",B31," ",D31," ",H31)</f>
        <v>March 2021 Forecast Page 31</v>
      </c>
      <c r="H31" s="12" t="s">
        <v>42</v>
      </c>
    </row>
    <row r="32" spans="1:8" x14ac:dyDescent="0.35">
      <c r="A32" s="12" t="s">
        <v>252</v>
      </c>
      <c r="B32" s="12">
        <v>2021</v>
      </c>
      <c r="C32" s="10" t="s">
        <v>114</v>
      </c>
      <c r="D32" s="12" t="s">
        <v>90</v>
      </c>
      <c r="E32" s="12" t="str">
        <f>CONCATENATE(Headings!A32," ",Headings!B32," ",Headings!C32," ",Headings!D32)</f>
        <v>March 2021 Current Expense Property Tax Forecast</v>
      </c>
      <c r="F32" s="12" t="str">
        <f t="shared" si="0"/>
        <v>Page 32</v>
      </c>
      <c r="G32" s="12" t="str">
        <f t="shared" si="1"/>
        <v>March 2021 Forecast Page 32</v>
      </c>
      <c r="H32" s="12" t="s">
        <v>43</v>
      </c>
    </row>
    <row r="33" spans="1:8" x14ac:dyDescent="0.35">
      <c r="A33" s="12" t="s">
        <v>252</v>
      </c>
      <c r="B33" s="12">
        <v>2021</v>
      </c>
      <c r="C33" s="70" t="s">
        <v>142</v>
      </c>
      <c r="D33" s="12" t="s">
        <v>90</v>
      </c>
      <c r="E33" s="12" t="str">
        <f>CONCATENATE(Headings!A33," ",Headings!B33," ",Headings!C33," ",Headings!D33)</f>
        <v>March 2021 Dev. Disabilities &amp; Mental Health Property Tax Forecast</v>
      </c>
      <c r="F33" s="12" t="str">
        <f t="shared" si="0"/>
        <v>Page 33</v>
      </c>
      <c r="G33" s="12" t="str">
        <f t="shared" si="1"/>
        <v>March 2021 Forecast Page 33</v>
      </c>
      <c r="H33" s="12" t="s">
        <v>133</v>
      </c>
    </row>
    <row r="34" spans="1:8" x14ac:dyDescent="0.35">
      <c r="A34" s="12" t="s">
        <v>252</v>
      </c>
      <c r="B34" s="12">
        <v>2021</v>
      </c>
      <c r="C34" s="10" t="s">
        <v>18</v>
      </c>
      <c r="D34" s="12" t="s">
        <v>90</v>
      </c>
      <c r="E34" s="12" t="str">
        <f>CONCATENATE(Headings!A34," ",Headings!B34," ",Headings!C34," ",Headings!D34)</f>
        <v>March 2021 Veterans Aid Property Tax Forecast</v>
      </c>
      <c r="F34" s="12" t="str">
        <f t="shared" si="0"/>
        <v>Page 34</v>
      </c>
      <c r="G34" s="12" t="str">
        <f t="shared" si="1"/>
        <v>March 2021 Forecast Page 34</v>
      </c>
      <c r="H34" s="12" t="s">
        <v>134</v>
      </c>
    </row>
    <row r="35" spans="1:8" x14ac:dyDescent="0.35">
      <c r="A35" s="12" t="s">
        <v>252</v>
      </c>
      <c r="B35" s="12">
        <v>2021</v>
      </c>
      <c r="C35" s="10" t="s">
        <v>22</v>
      </c>
      <c r="D35" s="12" t="s">
        <v>90</v>
      </c>
      <c r="E35" s="12" t="str">
        <f>CONCATENATE(Headings!A35," ",Headings!B35," ",Headings!C35," ",Headings!D35)</f>
        <v>March 2021 AFIS Lid Lift Forecast</v>
      </c>
      <c r="F35" s="12" t="str">
        <f t="shared" si="0"/>
        <v>Page 35</v>
      </c>
      <c r="G35" s="12" t="str">
        <f t="shared" si="1"/>
        <v>March 2021 Forecast Page 35</v>
      </c>
      <c r="H35" s="12" t="s">
        <v>111</v>
      </c>
    </row>
    <row r="36" spans="1:8" x14ac:dyDescent="0.35">
      <c r="A36" s="12" t="s">
        <v>252</v>
      </c>
      <c r="B36" s="12">
        <v>2021</v>
      </c>
      <c r="C36" s="10" t="s">
        <v>129</v>
      </c>
      <c r="D36" s="12" t="s">
        <v>90</v>
      </c>
      <c r="E36" s="12" t="str">
        <f>CONCATENATE(Headings!A36," ",Headings!B36," ",Headings!C36," ",Headings!D36)</f>
        <v>March 2021 Parks Lid Lift Forecast</v>
      </c>
      <c r="F36" s="12" t="str">
        <f t="shared" si="0"/>
        <v>Page 36</v>
      </c>
      <c r="G36" s="12" t="str">
        <f t="shared" si="1"/>
        <v>March 2021 Forecast Page 36</v>
      </c>
      <c r="H36" s="12" t="s">
        <v>112</v>
      </c>
    </row>
    <row r="37" spans="1:8" x14ac:dyDescent="0.35">
      <c r="A37" s="12" t="s">
        <v>252</v>
      </c>
      <c r="B37" s="12">
        <v>2021</v>
      </c>
      <c r="C37" s="10" t="s">
        <v>221</v>
      </c>
      <c r="D37" s="12" t="s">
        <v>90</v>
      </c>
      <c r="E37" s="12" t="str">
        <f>CONCATENATE(Headings!A37," ",Headings!B37," ",Headings!C37," ",Headings!D37)</f>
        <v>March 2021 Veterans, Seniors, and Human Services Lid Lift Forecast</v>
      </c>
      <c r="F37" s="12" t="str">
        <f t="shared" si="0"/>
        <v>Page 37</v>
      </c>
      <c r="G37" s="12" t="str">
        <f t="shared" si="1"/>
        <v>March 2021 Forecast Page 37</v>
      </c>
      <c r="H37" s="12" t="s">
        <v>0</v>
      </c>
    </row>
    <row r="38" spans="1:8" x14ac:dyDescent="0.35">
      <c r="A38" s="12" t="s">
        <v>252</v>
      </c>
      <c r="B38" s="12">
        <v>2021</v>
      </c>
      <c r="C38" s="10" t="s">
        <v>157</v>
      </c>
      <c r="D38" s="12" t="s">
        <v>90</v>
      </c>
      <c r="E38" s="12" t="str">
        <f>CONCATENATE(Headings!A38," ",Headings!B38," ",Headings!C38," ",Headings!D38)</f>
        <v>March 2021 PSERN Forecast</v>
      </c>
      <c r="F38" s="12" t="str">
        <f t="shared" si="0"/>
        <v>Page 38</v>
      </c>
      <c r="G38" s="12" t="str">
        <f t="shared" si="1"/>
        <v>March 2021 Forecast Page 38</v>
      </c>
      <c r="H38" s="12" t="s">
        <v>1</v>
      </c>
    </row>
    <row r="39" spans="1:8" x14ac:dyDescent="0.35">
      <c r="A39" s="12" t="s">
        <v>252</v>
      </c>
      <c r="B39" s="12">
        <v>2021</v>
      </c>
      <c r="C39" s="10" t="s">
        <v>171</v>
      </c>
      <c r="D39" s="12" t="s">
        <v>90</v>
      </c>
      <c r="E39" s="12" t="str">
        <f>CONCATENATE(Headings!A39," ",Headings!B39," ",Headings!C39," ",Headings!D39)</f>
        <v>March 2021 Best Start For Kids Forecast</v>
      </c>
      <c r="F39" s="12" t="str">
        <f t="shared" si="0"/>
        <v>Page 39</v>
      </c>
      <c r="G39" s="12" t="str">
        <f t="shared" si="1"/>
        <v>March 2021 Forecast Page 39</v>
      </c>
      <c r="H39" s="12" t="s">
        <v>2</v>
      </c>
    </row>
    <row r="40" spans="1:8" x14ac:dyDescent="0.35">
      <c r="A40" s="12" t="s">
        <v>252</v>
      </c>
      <c r="B40" s="12">
        <v>2021</v>
      </c>
      <c r="C40" s="10" t="s">
        <v>48</v>
      </c>
      <c r="D40" s="12" t="s">
        <v>90</v>
      </c>
      <c r="E40" s="12" t="str">
        <f>CONCATENATE(Headings!A40," ",Headings!B40," ",Headings!C40," ",Headings!D40)</f>
        <v>March 2021 Emergency Medical Services (EMS) Property Tax Forecast</v>
      </c>
      <c r="F40" s="12" t="str">
        <f t="shared" si="0"/>
        <v>Page 40</v>
      </c>
      <c r="G40" s="12" t="str">
        <f t="shared" si="1"/>
        <v>March 2021 Forecast Page 40</v>
      </c>
      <c r="H40" s="12" t="s">
        <v>3</v>
      </c>
    </row>
    <row r="41" spans="1:8" x14ac:dyDescent="0.35">
      <c r="A41" s="12" t="s">
        <v>252</v>
      </c>
      <c r="B41" s="12">
        <v>2021</v>
      </c>
      <c r="C41" s="10" t="s">
        <v>67</v>
      </c>
      <c r="D41" s="12" t="s">
        <v>90</v>
      </c>
      <c r="E41" s="12" t="str">
        <f>CONCATENATE(Headings!A41," ",Headings!B41," ",Headings!C41," ",Headings!D41)</f>
        <v>March 2021 Conservation Futures Property Tax Forecast</v>
      </c>
      <c r="F41" s="12" t="str">
        <f t="shared" si="0"/>
        <v>Page 41</v>
      </c>
      <c r="G41" s="12" t="str">
        <f t="shared" si="1"/>
        <v>March 2021 Forecast Page 41</v>
      </c>
      <c r="H41" s="12" t="s">
        <v>104</v>
      </c>
    </row>
    <row r="42" spans="1:8" x14ac:dyDescent="0.35">
      <c r="A42" s="12" t="s">
        <v>252</v>
      </c>
      <c r="B42" s="12">
        <v>2021</v>
      </c>
      <c r="C42" s="10" t="s">
        <v>21</v>
      </c>
      <c r="D42" s="12" t="s">
        <v>90</v>
      </c>
      <c r="E42" s="12" t="str">
        <f>CONCATENATE(Headings!A42," ",Headings!B42," ",Headings!C42," ",Headings!D42)</f>
        <v>March 2021 Unincorporated Area/Roads Property Tax Levy Forecast</v>
      </c>
      <c r="F42" s="12" t="str">
        <f t="shared" si="0"/>
        <v>Page 42</v>
      </c>
      <c r="G42" s="12" t="str">
        <f>CONCATENATE(A42," ",B42," ",D42," ",H42)</f>
        <v>March 2021 Forecast Page 42</v>
      </c>
      <c r="H42" s="12" t="s">
        <v>132</v>
      </c>
    </row>
    <row r="43" spans="1:8" x14ac:dyDescent="0.35">
      <c r="C43" s="10"/>
      <c r="H43" s="12" t="s">
        <v>113</v>
      </c>
    </row>
    <row r="44" spans="1:8" x14ac:dyDescent="0.35">
      <c r="A44" s="12" t="s">
        <v>252</v>
      </c>
      <c r="B44" s="12">
        <v>2021</v>
      </c>
      <c r="C44" s="10" t="s">
        <v>68</v>
      </c>
      <c r="D44" s="12" t="s">
        <v>90</v>
      </c>
      <c r="E44" s="12" t="str">
        <f>CONCATENATE(Headings!A44," ",Headings!B44," ",Headings!C44," ",Headings!D44)</f>
        <v>March 2021 Flood District Property Tax Forecast</v>
      </c>
      <c r="F44" s="12" t="str">
        <f t="shared" si="0"/>
        <v>Page 44</v>
      </c>
      <c r="G44" s="12" t="str">
        <f t="shared" si="1"/>
        <v>March 2021 Forecast Page 44</v>
      </c>
      <c r="H44" s="12" t="s">
        <v>158</v>
      </c>
    </row>
    <row r="45" spans="1:8" x14ac:dyDescent="0.35">
      <c r="A45" s="12" t="s">
        <v>252</v>
      </c>
      <c r="B45" s="12">
        <v>2021</v>
      </c>
      <c r="C45" s="10" t="s">
        <v>188</v>
      </c>
      <c r="D45" s="12" t="s">
        <v>90</v>
      </c>
      <c r="E45" s="12" t="str">
        <f>CONCATENATE(Headings!A45," ",Headings!B45," ",Headings!C45," ",Headings!D45)</f>
        <v>March 2021 Marine Levy Property Tax Forecast</v>
      </c>
      <c r="F45" s="12" t="str">
        <f t="shared" si="0"/>
        <v>Page 45</v>
      </c>
      <c r="G45" s="12" t="str">
        <f>CONCATENATE(A45," ",B45," ",D45," ",H45)</f>
        <v>March 2021 Forecast Page 45</v>
      </c>
      <c r="H45" s="12" t="s">
        <v>163</v>
      </c>
    </row>
    <row r="46" spans="1:8" x14ac:dyDescent="0.35">
      <c r="A46" s="12" t="s">
        <v>252</v>
      </c>
      <c r="B46" s="12">
        <v>2021</v>
      </c>
      <c r="C46" s="10" t="s">
        <v>20</v>
      </c>
      <c r="D46" s="12" t="s">
        <v>90</v>
      </c>
      <c r="E46" s="12" t="str">
        <f>CONCATENATE(Headings!A46," ",Headings!B46," ",Headings!C46," ",Headings!D46)</f>
        <v>March 2021 Transit Property Tax Forecast</v>
      </c>
      <c r="F46" s="12" t="str">
        <f t="shared" si="0"/>
        <v>Page 46</v>
      </c>
      <c r="G46" s="12" t="str">
        <f t="shared" si="1"/>
        <v>March 2021 Forecast Page 46</v>
      </c>
      <c r="H46" s="12" t="s">
        <v>166</v>
      </c>
    </row>
    <row r="47" spans="1:8" x14ac:dyDescent="0.35">
      <c r="A47" s="12" t="s">
        <v>252</v>
      </c>
      <c r="B47" s="12">
        <v>2021</v>
      </c>
      <c r="C47" s="10" t="s">
        <v>59</v>
      </c>
      <c r="D47" s="12" t="s">
        <v>90</v>
      </c>
      <c r="E47" s="12" t="str">
        <f>CONCATENATE(Headings!A47," ",Headings!B47," ",Headings!C47," ",Headings!D47)</f>
        <v>March 2021 UTGO Bond Property Tax Forecast</v>
      </c>
      <c r="F47" s="12" t="str">
        <f>H47</f>
        <v>Page 47</v>
      </c>
      <c r="G47" s="12" t="str">
        <f>CONCATENATE(A47," ",B47," ",D47," ",H47)</f>
        <v>March 2021 Forecast Page 47</v>
      </c>
      <c r="H47" s="12" t="s">
        <v>172</v>
      </c>
    </row>
    <row r="48" spans="1:8" x14ac:dyDescent="0.35">
      <c r="A48" s="12" t="s">
        <v>252</v>
      </c>
      <c r="B48" s="12">
        <v>2021</v>
      </c>
      <c r="C48" s="12" t="s">
        <v>220</v>
      </c>
      <c r="D48" s="12" t="s">
        <v>90</v>
      </c>
      <c r="E48" s="12" t="str">
        <f>CONCATENATE(Headings!A48," ",Headings!B48," ",Headings!C48," ",Headings!D48)</f>
        <v>March 2021 King County Inflation + Population Index Forecast</v>
      </c>
      <c r="F48" s="12" t="str">
        <f>H48</f>
        <v>Page 48</v>
      </c>
      <c r="G48" s="12" t="str">
        <f>CONCATENATE(A48," ",B48," ",D48," ",H48)</f>
        <v>March 2021 Forecast Page 48</v>
      </c>
      <c r="H48" s="12" t="s">
        <v>217</v>
      </c>
    </row>
    <row r="49" spans="1:8" x14ac:dyDescent="0.35">
      <c r="A49" s="12" t="s">
        <v>252</v>
      </c>
      <c r="B49" s="12">
        <v>2021</v>
      </c>
      <c r="C49" s="10" t="s">
        <v>196</v>
      </c>
      <c r="D49" s="12" t="s">
        <v>135</v>
      </c>
      <c r="E49" s="12" t="str">
        <f>CONCATENATE(Headings!A49," ",Headings!B49," ",Headings!C49," ",Headings!D49)</f>
        <v>March 2021 Annexation Assumptions Appendix</v>
      </c>
      <c r="F49" s="12" t="str">
        <f>H49</f>
        <v>Page 49</v>
      </c>
      <c r="G49" s="12" t="str">
        <f>CONCATENATE(A49," ",B49," ",D49," ",H49)</f>
        <v>March 2021 Appendix Page 49</v>
      </c>
      <c r="H49" s="12" t="s">
        <v>260</v>
      </c>
    </row>
    <row r="50" spans="1:8" x14ac:dyDescent="0.35">
      <c r="C50" s="10"/>
    </row>
    <row r="51" spans="1:8" x14ac:dyDescent="0.35">
      <c r="C51" s="10"/>
      <c r="E51" s="12" t="s">
        <v>253</v>
      </c>
      <c r="F51" s="12" t="s">
        <v>255</v>
      </c>
    </row>
    <row r="52" spans="1:8" x14ac:dyDescent="0.35">
      <c r="F52" s="12" t="s">
        <v>254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4" t="str">
        <f>Headings!E6</f>
        <v>March 2021 King County Sales and Use Taxbase Forecast</v>
      </c>
      <c r="B1" s="235"/>
      <c r="C1" s="235"/>
      <c r="D1" s="235"/>
      <c r="E1" s="235"/>
    </row>
    <row r="2" spans="1:7" ht="21.75" customHeight="1" x14ac:dyDescent="0.35">
      <c r="A2" s="234" t="s">
        <v>86</v>
      </c>
      <c r="B2" s="235"/>
      <c r="C2" s="235"/>
      <c r="D2" s="235"/>
      <c r="E2" s="235"/>
    </row>
    <row r="4" spans="1:7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7" s="53" customFormat="1" ht="18" customHeight="1" x14ac:dyDescent="0.35">
      <c r="A5" s="38">
        <v>2011</v>
      </c>
      <c r="B5" s="39">
        <v>42349096619</v>
      </c>
      <c r="C5" s="74" t="s">
        <v>80</v>
      </c>
      <c r="D5" s="51">
        <v>0</v>
      </c>
      <c r="E5" s="42">
        <v>0</v>
      </c>
    </row>
    <row r="6" spans="1:7" s="53" customFormat="1" ht="18" customHeight="1" x14ac:dyDescent="0.35">
      <c r="A6" s="43">
        <v>2012</v>
      </c>
      <c r="B6" s="44">
        <v>45178847087</v>
      </c>
      <c r="C6" s="45">
        <v>6.6819618218973531E-2</v>
      </c>
      <c r="D6" s="46">
        <v>0</v>
      </c>
      <c r="E6" s="47">
        <v>0</v>
      </c>
    </row>
    <row r="7" spans="1:7" s="53" customFormat="1" ht="18" customHeight="1" x14ac:dyDescent="0.35">
      <c r="A7" s="43">
        <v>2013</v>
      </c>
      <c r="B7" s="44">
        <v>48553937855.999901</v>
      </c>
      <c r="C7" s="46">
        <v>7.4705110612950154E-2</v>
      </c>
      <c r="D7" s="46">
        <v>0</v>
      </c>
      <c r="E7" s="47">
        <v>0</v>
      </c>
    </row>
    <row r="8" spans="1:7" s="53" customFormat="1" ht="18" customHeight="1" x14ac:dyDescent="0.35">
      <c r="A8" s="43">
        <v>2014</v>
      </c>
      <c r="B8" s="44">
        <v>52335343480</v>
      </c>
      <c r="C8" s="45">
        <v>7.788051373330207E-2</v>
      </c>
      <c r="D8" s="46">
        <v>0</v>
      </c>
      <c r="E8" s="47">
        <v>0</v>
      </c>
    </row>
    <row r="9" spans="1:7" s="58" customFormat="1" ht="18" customHeight="1" x14ac:dyDescent="0.35">
      <c r="A9" s="43">
        <v>2015</v>
      </c>
      <c r="B9" s="44">
        <v>57615757460</v>
      </c>
      <c r="C9" s="45">
        <v>0.10089575474015788</v>
      </c>
      <c r="D9" s="46">
        <v>0</v>
      </c>
      <c r="E9" s="47">
        <v>0</v>
      </c>
    </row>
    <row r="10" spans="1:7" s="58" customFormat="1" ht="18" customHeight="1" x14ac:dyDescent="0.35">
      <c r="A10" s="43">
        <v>2016</v>
      </c>
      <c r="B10" s="44">
        <v>62234630016.999901</v>
      </c>
      <c r="C10" s="45">
        <v>8.0166828670204859E-2</v>
      </c>
      <c r="D10" s="46">
        <v>0</v>
      </c>
      <c r="E10" s="47">
        <v>0</v>
      </c>
    </row>
    <row r="11" spans="1:7" s="53" customFormat="1" ht="18" customHeight="1" x14ac:dyDescent="0.35">
      <c r="A11" s="43">
        <v>2017</v>
      </c>
      <c r="B11" s="44">
        <v>65826124662</v>
      </c>
      <c r="C11" s="45">
        <v>5.7708941854704543E-2</v>
      </c>
      <c r="D11" s="46">
        <v>0</v>
      </c>
      <c r="E11" s="47">
        <v>0</v>
      </c>
    </row>
    <row r="12" spans="1:7" s="53" customFormat="1" ht="18" customHeight="1" x14ac:dyDescent="0.35">
      <c r="A12" s="43">
        <v>2018</v>
      </c>
      <c r="B12" s="44">
        <v>72726583625.999908</v>
      </c>
      <c r="C12" s="45">
        <v>0.10482857679123558</v>
      </c>
      <c r="D12" s="46">
        <v>0</v>
      </c>
      <c r="E12" s="47">
        <v>0</v>
      </c>
    </row>
    <row r="13" spans="1:7" s="53" customFormat="1" ht="18" customHeight="1" x14ac:dyDescent="0.35">
      <c r="A13" s="43">
        <v>2019</v>
      </c>
      <c r="B13" s="44">
        <v>76486164463.999893</v>
      </c>
      <c r="C13" s="45">
        <v>5.1694726337398356E-2</v>
      </c>
      <c r="D13" s="46">
        <v>0</v>
      </c>
      <c r="E13" s="47">
        <v>0</v>
      </c>
    </row>
    <row r="14" spans="1:7" s="53" customFormat="1" ht="18" customHeight="1" thickBot="1" x14ac:dyDescent="0.4">
      <c r="A14" s="48">
        <v>2020</v>
      </c>
      <c r="B14" s="49">
        <v>70100000000</v>
      </c>
      <c r="C14" s="50">
        <v>-8.3494374554573203E-2</v>
      </c>
      <c r="D14" s="55">
        <v>7.4602479382518405E-2</v>
      </c>
      <c r="E14" s="77">
        <v>4866575226.7010956</v>
      </c>
    </row>
    <row r="15" spans="1:7" s="53" customFormat="1" ht="18" customHeight="1" thickTop="1" x14ac:dyDescent="0.35">
      <c r="A15" s="43">
        <v>2021</v>
      </c>
      <c r="B15" s="44">
        <v>73244829147.373398</v>
      </c>
      <c r="C15" s="45">
        <v>4.4862042045269668E-2</v>
      </c>
      <c r="D15" s="46">
        <v>6.0037700517855397E-2</v>
      </c>
      <c r="E15" s="47">
        <v>4148391245.5974121</v>
      </c>
      <c r="G15" s="202"/>
    </row>
    <row r="16" spans="1:7" s="53" customFormat="1" ht="18" customHeight="1" x14ac:dyDescent="0.35">
      <c r="A16" s="43">
        <v>2022</v>
      </c>
      <c r="B16" s="44">
        <v>76965045808.201096</v>
      </c>
      <c r="C16" s="45">
        <v>5.0791526229686079E-2</v>
      </c>
      <c r="D16" s="46">
        <v>4.0429003509074413E-2</v>
      </c>
      <c r="E16" s="47">
        <v>2990708733.1871948</v>
      </c>
    </row>
    <row r="17" spans="1:5" s="53" customFormat="1" ht="18" customHeight="1" x14ac:dyDescent="0.35">
      <c r="A17" s="43">
        <v>2023</v>
      </c>
      <c r="B17" s="44">
        <v>80752641714.347809</v>
      </c>
      <c r="C17" s="45">
        <v>4.9211896990037474E-2</v>
      </c>
      <c r="D17" s="46">
        <v>3.1598910738546593E-2</v>
      </c>
      <c r="E17" s="47">
        <v>2473534520.8989105</v>
      </c>
    </row>
    <row r="18" spans="1:5" s="53" customFormat="1" ht="18" customHeight="1" x14ac:dyDescent="0.35">
      <c r="A18" s="43">
        <v>2024</v>
      </c>
      <c r="B18" s="44">
        <v>84571228978.439209</v>
      </c>
      <c r="C18" s="45">
        <v>4.7287459370049634E-2</v>
      </c>
      <c r="D18" s="46">
        <v>4.2306885080705126E-2</v>
      </c>
      <c r="E18" s="47">
        <v>3432717673.4017181</v>
      </c>
    </row>
    <row r="19" spans="1:5" s="53" customFormat="1" ht="18" customHeight="1" x14ac:dyDescent="0.35">
      <c r="A19" s="43">
        <v>2025</v>
      </c>
      <c r="B19" s="44">
        <v>89167334578.293304</v>
      </c>
      <c r="C19" s="45">
        <v>5.4345971500849855E-2</v>
      </c>
      <c r="D19" s="46">
        <v>6.0421441638990547E-2</v>
      </c>
      <c r="E19" s="47">
        <v>5080639348.445816</v>
      </c>
    </row>
    <row r="20" spans="1:5" s="53" customFormat="1" ht="18" customHeight="1" x14ac:dyDescent="0.35">
      <c r="A20" s="43">
        <v>2026</v>
      </c>
      <c r="B20" s="44">
        <v>93691227034.56041</v>
      </c>
      <c r="C20" s="45">
        <v>5.0734862465748654E-2</v>
      </c>
      <c r="D20" s="46">
        <v>6.8956416687305344E-2</v>
      </c>
      <c r="E20" s="47">
        <v>6043849113.4760132</v>
      </c>
    </row>
    <row r="21" spans="1:5" s="53" customFormat="1" ht="18" customHeight="1" x14ac:dyDescent="0.35">
      <c r="A21" s="43">
        <v>2027</v>
      </c>
      <c r="B21" s="44">
        <v>97404401861.300293</v>
      </c>
      <c r="C21" s="45">
        <v>3.9632043941213224E-2</v>
      </c>
      <c r="D21" s="46">
        <v>6.6520882905434675E-2</v>
      </c>
      <c r="E21" s="47">
        <v>6075292959.1383972</v>
      </c>
    </row>
    <row r="22" spans="1:5" s="53" customFormat="1" ht="18" customHeight="1" x14ac:dyDescent="0.35">
      <c r="A22" s="43">
        <v>2028</v>
      </c>
      <c r="B22" s="44">
        <v>101413261165.89999</v>
      </c>
      <c r="C22" s="45">
        <v>4.1156859731125373E-2</v>
      </c>
      <c r="D22" s="46">
        <v>6.9085494356463162E-2</v>
      </c>
      <c r="E22" s="47">
        <v>6553437792.3298798</v>
      </c>
    </row>
    <row r="23" spans="1:5" s="53" customFormat="1" ht="18" customHeight="1" x14ac:dyDescent="0.35">
      <c r="A23" s="43">
        <v>2029</v>
      </c>
      <c r="B23" s="44">
        <v>105664346061.11499</v>
      </c>
      <c r="C23" s="45">
        <v>4.1918432030902952E-2</v>
      </c>
      <c r="D23" s="46">
        <v>6.8992310472162588E-2</v>
      </c>
      <c r="E23" s="47">
        <v>6819532093.796402</v>
      </c>
    </row>
    <row r="24" spans="1:5" s="53" customFormat="1" ht="18" customHeight="1" x14ac:dyDescent="0.35">
      <c r="A24" s="43">
        <v>2030</v>
      </c>
      <c r="B24" s="44">
        <v>110201371056.146</v>
      </c>
      <c r="C24" s="45">
        <v>4.2938088051071022E-2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1" t="s">
        <v>140</v>
      </c>
      <c r="B26" s="31"/>
      <c r="C26" s="5"/>
      <c r="D26" s="5"/>
    </row>
    <row r="27" spans="1:5" ht="21.75" customHeight="1" x14ac:dyDescent="0.35">
      <c r="A27" s="119" t="s">
        <v>209</v>
      </c>
      <c r="B27" s="3"/>
      <c r="C27" s="3"/>
    </row>
    <row r="28" spans="1:5" ht="21.75" customHeight="1" x14ac:dyDescent="0.35">
      <c r="A28" s="119" t="s">
        <v>208</v>
      </c>
      <c r="B28" s="3"/>
      <c r="C28" s="3"/>
    </row>
    <row r="29" spans="1:5" ht="21.75" customHeight="1" x14ac:dyDescent="0.35">
      <c r="A29" s="119" t="s">
        <v>264</v>
      </c>
    </row>
    <row r="30" spans="1:5" ht="21.75" customHeight="1" x14ac:dyDescent="0.35">
      <c r="A30" s="233" t="str">
        <f>Headings!F6</f>
        <v>Page 6</v>
      </c>
      <c r="B30" s="236"/>
      <c r="C30" s="236"/>
      <c r="D30" s="236"/>
      <c r="E30" s="235"/>
    </row>
    <row r="32" spans="1:5" ht="21.75" customHeight="1" x14ac:dyDescent="0.35">
      <c r="A32" s="16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Headings!E7</f>
        <v>March 2021 Local and Option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2012</v>
      </c>
      <c r="B5" s="39">
        <v>83194188.868622601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2013</v>
      </c>
      <c r="B6" s="44">
        <v>89323495.415051565</v>
      </c>
      <c r="C6" s="46">
        <v>7.3674695670248758E-2</v>
      </c>
      <c r="D6" s="46">
        <v>0</v>
      </c>
      <c r="E6" s="47">
        <v>0</v>
      </c>
    </row>
    <row r="7" spans="1:5" s="53" customFormat="1" ht="18" customHeight="1" x14ac:dyDescent="0.35">
      <c r="A7" s="43">
        <v>2014</v>
      </c>
      <c r="B7" s="44">
        <v>96310935</v>
      </c>
      <c r="C7" s="45">
        <v>7.8226222031286596E-2</v>
      </c>
      <c r="D7" s="46">
        <v>0</v>
      </c>
      <c r="E7" s="47">
        <v>0</v>
      </c>
    </row>
    <row r="8" spans="1:5" s="53" customFormat="1" ht="18" customHeight="1" x14ac:dyDescent="0.35">
      <c r="A8" s="43">
        <v>2015</v>
      </c>
      <c r="B8" s="44">
        <v>104719894.34955275</v>
      </c>
      <c r="C8" s="45">
        <v>8.7310535917367593E-2</v>
      </c>
      <c r="D8" s="46">
        <v>0</v>
      </c>
      <c r="E8" s="47">
        <v>0</v>
      </c>
    </row>
    <row r="9" spans="1:5" s="53" customFormat="1" ht="18" customHeight="1" x14ac:dyDescent="0.35">
      <c r="A9" s="43">
        <v>2016</v>
      </c>
      <c r="B9" s="44">
        <v>112704885.56955276</v>
      </c>
      <c r="C9" s="45">
        <v>7.6250948013242725E-2</v>
      </c>
      <c r="D9" s="46">
        <v>0</v>
      </c>
      <c r="E9" s="47">
        <v>0</v>
      </c>
    </row>
    <row r="10" spans="1:5" s="53" customFormat="1" ht="18" customHeight="1" x14ac:dyDescent="0.35">
      <c r="A10" s="43">
        <v>2017</v>
      </c>
      <c r="B10" s="44">
        <v>118621545.57999998</v>
      </c>
      <c r="C10" s="45">
        <v>5.2496925759229152E-2</v>
      </c>
      <c r="D10" s="46">
        <v>0</v>
      </c>
      <c r="E10" s="47">
        <v>0</v>
      </c>
    </row>
    <row r="11" spans="1:5" s="53" customFormat="1" ht="18" customHeight="1" x14ac:dyDescent="0.35">
      <c r="A11" s="43">
        <v>2018</v>
      </c>
      <c r="B11" s="44">
        <v>131938848.67999999</v>
      </c>
      <c r="C11" s="45">
        <v>0.11226715210027871</v>
      </c>
      <c r="D11" s="46">
        <v>0</v>
      </c>
      <c r="E11" s="47">
        <v>0</v>
      </c>
    </row>
    <row r="12" spans="1:5" s="53" customFormat="1" ht="18" customHeight="1" x14ac:dyDescent="0.35">
      <c r="A12" s="43">
        <v>2019</v>
      </c>
      <c r="B12" s="44">
        <v>137639197.35000002</v>
      </c>
      <c r="C12" s="45">
        <v>4.3204474853539621E-2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2020</v>
      </c>
      <c r="B13" s="49">
        <v>132079220</v>
      </c>
      <c r="C13" s="50">
        <v>-4.0395304949807809E-2</v>
      </c>
      <c r="D13" s="55">
        <v>8.4964179746998214E-2</v>
      </c>
      <c r="E13" s="77">
        <v>10343201</v>
      </c>
    </row>
    <row r="14" spans="1:5" s="53" customFormat="1" ht="18" customHeight="1" thickTop="1" x14ac:dyDescent="0.35">
      <c r="A14" s="43">
        <v>2021</v>
      </c>
      <c r="B14" s="44">
        <v>136091236.39035249</v>
      </c>
      <c r="C14" s="45">
        <v>3.0375833460800861E-2</v>
      </c>
      <c r="D14" s="46">
        <v>7.9994113484415097E-2</v>
      </c>
      <c r="E14" s="47">
        <v>10080145.504609108</v>
      </c>
    </row>
    <row r="15" spans="1:5" s="53" customFormat="1" ht="18" customHeight="1" x14ac:dyDescent="0.35">
      <c r="A15" s="43">
        <v>2022</v>
      </c>
      <c r="B15" s="44">
        <v>141682289.83773243</v>
      </c>
      <c r="C15" s="45">
        <v>4.1083126259085834E-2</v>
      </c>
      <c r="D15" s="46">
        <v>5.5188914268174072E-2</v>
      </c>
      <c r="E15" s="47">
        <v>7410324.0106500387</v>
      </c>
    </row>
    <row r="16" spans="1:5" s="53" customFormat="1" ht="18" customHeight="1" x14ac:dyDescent="0.35">
      <c r="A16" s="43">
        <v>2023</v>
      </c>
      <c r="B16" s="44">
        <v>146575371.64165932</v>
      </c>
      <c r="C16" s="45">
        <v>3.4535592342069599E-2</v>
      </c>
      <c r="D16" s="46">
        <v>3.65003029919162E-2</v>
      </c>
      <c r="E16" s="47">
        <v>5161643.9094422758</v>
      </c>
    </row>
    <row r="17" spans="1:5" s="53" customFormat="1" ht="18" customHeight="1" x14ac:dyDescent="0.35">
      <c r="A17" s="43">
        <v>2024</v>
      </c>
      <c r="B17" s="44">
        <v>149045247.57281417</v>
      </c>
      <c r="C17" s="45">
        <v>1.6850552064047175E-2</v>
      </c>
      <c r="D17" s="46">
        <v>4.5201422102470801E-2</v>
      </c>
      <c r="E17" s="47">
        <v>6445702.2401999235</v>
      </c>
    </row>
    <row r="18" spans="1:5" s="53" customFormat="1" ht="18" customHeight="1" x14ac:dyDescent="0.35">
      <c r="A18" s="43">
        <v>2025</v>
      </c>
      <c r="B18" s="44">
        <v>155666035.10814255</v>
      </c>
      <c r="C18" s="45">
        <v>4.4421326027815011E-2</v>
      </c>
      <c r="D18" s="46">
        <v>6.8101259293278815E-2</v>
      </c>
      <c r="E18" s="47">
        <v>9925138.5838366747</v>
      </c>
    </row>
    <row r="19" spans="1:5" s="53" customFormat="1" ht="18" customHeight="1" x14ac:dyDescent="0.35">
      <c r="A19" s="43">
        <v>2026</v>
      </c>
      <c r="B19" s="44">
        <v>160305320.40444964</v>
      </c>
      <c r="C19" s="45">
        <v>2.9802810183249928E-2</v>
      </c>
      <c r="D19" s="46">
        <v>6.9753679220629472E-2</v>
      </c>
      <c r="E19" s="47">
        <v>10452766.944441617</v>
      </c>
    </row>
    <row r="20" spans="1:5" s="53" customFormat="1" ht="18" customHeight="1" x14ac:dyDescent="0.35">
      <c r="A20" s="43">
        <v>2027</v>
      </c>
      <c r="B20" s="44">
        <v>165233188.58667502</v>
      </c>
      <c r="C20" s="45">
        <v>3.0740515472551966E-2</v>
      </c>
      <c r="D20" s="46">
        <v>6.6676811546757531E-2</v>
      </c>
      <c r="E20" s="47">
        <v>10328547.557612896</v>
      </c>
    </row>
    <row r="21" spans="1:5" s="53" customFormat="1" ht="18" customHeight="1" x14ac:dyDescent="0.35">
      <c r="A21" s="43">
        <v>2028</v>
      </c>
      <c r="B21" s="44">
        <v>169174656.24777314</v>
      </c>
      <c r="C21" s="45">
        <v>2.3853970832443228E-2</v>
      </c>
      <c r="D21" s="46">
        <v>6.7977412310306295E-2</v>
      </c>
      <c r="E21" s="47">
        <v>10768069.837106079</v>
      </c>
    </row>
    <row r="22" spans="1:5" s="53" customFormat="1" ht="18" customHeight="1" x14ac:dyDescent="0.35">
      <c r="A22" s="43">
        <v>2029</v>
      </c>
      <c r="B22" s="44">
        <v>176266192.33289379</v>
      </c>
      <c r="C22" s="45">
        <v>4.191843058770206E-2</v>
      </c>
      <c r="D22" s="46">
        <v>6.7884323522179324E-2</v>
      </c>
      <c r="E22" s="47">
        <v>11205063.097923011</v>
      </c>
    </row>
    <row r="23" spans="1:5" s="53" customFormat="1" ht="18" customHeight="1" x14ac:dyDescent="0.35">
      <c r="A23" s="43">
        <v>2030</v>
      </c>
      <c r="B23" s="44">
        <v>183834725.72526199</v>
      </c>
      <c r="C23" s="45">
        <v>4.2938088649889128E-2</v>
      </c>
      <c r="D23" s="75" t="s">
        <v>257</v>
      </c>
      <c r="E23" s="76" t="s">
        <v>257</v>
      </c>
    </row>
    <row r="24" spans="1:5" s="53" customFormat="1" ht="18" customHeight="1" x14ac:dyDescent="0.35">
      <c r="A24" s="25" t="s">
        <v>4</v>
      </c>
      <c r="B24" s="97"/>
      <c r="C24" s="45"/>
      <c r="D24" s="115"/>
      <c r="E24" s="116"/>
    </row>
    <row r="25" spans="1:5" ht="21.75" customHeight="1" x14ac:dyDescent="0.35">
      <c r="A25" s="30" t="s">
        <v>54</v>
      </c>
      <c r="B25" s="3"/>
      <c r="C25" s="3"/>
    </row>
    <row r="26" spans="1:5" s="29" customFormat="1" ht="21.75" customHeight="1" x14ac:dyDescent="0.35">
      <c r="A26" s="72" t="s">
        <v>152</v>
      </c>
      <c r="B26" s="30"/>
      <c r="C26" s="30"/>
    </row>
    <row r="27" spans="1:5" ht="21.75" customHeight="1" x14ac:dyDescent="0.35">
      <c r="A27" s="119" t="s">
        <v>223</v>
      </c>
      <c r="B27" s="3"/>
      <c r="C27" s="3"/>
      <c r="D27" s="109"/>
      <c r="E27" s="109"/>
    </row>
    <row r="28" spans="1:5" ht="21.75" customHeight="1" x14ac:dyDescent="0.35">
      <c r="A28" s="119" t="s">
        <v>211</v>
      </c>
      <c r="B28" s="3"/>
      <c r="C28" s="3"/>
      <c r="D28" s="109"/>
      <c r="E28" s="109"/>
    </row>
    <row r="29" spans="1:5" ht="21.75" customHeight="1" x14ac:dyDescent="0.35">
      <c r="A29" s="119"/>
    </row>
    <row r="30" spans="1:5" ht="21.75" customHeight="1" x14ac:dyDescent="0.35">
      <c r="A30" s="233" t="str">
        <f>Headings!F7</f>
        <v>Page 7</v>
      </c>
      <c r="B30" s="233"/>
      <c r="C30" s="233"/>
      <c r="D30" s="233"/>
      <c r="E30" s="233"/>
    </row>
    <row r="32" spans="1:5" ht="21.75" customHeight="1" x14ac:dyDescent="0.35">
      <c r="A32" s="16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Headings!E8</f>
        <v>March 2021 Metro Transit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s="53" customFormat="1" ht="18" customHeight="1" x14ac:dyDescent="0.35">
      <c r="A5" s="38">
        <v>2011</v>
      </c>
      <c r="B5" s="39">
        <v>399483215.29509997</v>
      </c>
      <c r="C5" s="74" t="s">
        <v>80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412549491.71823603</v>
      </c>
      <c r="C6" s="45">
        <v>3.2707948476593529E-2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442835694.9931376</v>
      </c>
      <c r="C7" s="46">
        <v>7.3412290847243433E-2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479433577.19999999</v>
      </c>
      <c r="C8" s="45">
        <v>8.2644381698791403E-2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526663507.63999999</v>
      </c>
      <c r="C9" s="45">
        <v>9.8511937181858356E-2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566774755.12</v>
      </c>
      <c r="C10" s="45">
        <v>7.6161053306579296E-2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590585094.28999996</v>
      </c>
      <c r="C11" s="45">
        <v>4.2010232380513823E-2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651379306.70000005</v>
      </c>
      <c r="C12" s="45">
        <v>0.10293895494109395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684963000.96000004</v>
      </c>
      <c r="C13" s="45">
        <v>5.155781572205731E-2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636716491</v>
      </c>
      <c r="C14" s="50">
        <v>-7.0436665764984197E-2</v>
      </c>
      <c r="D14" s="55">
        <v>7.5057311337119348E-2</v>
      </c>
      <c r="E14" s="77">
        <v>44453656</v>
      </c>
    </row>
    <row r="15" spans="1:5" s="53" customFormat="1" ht="18" customHeight="1" thickTop="1" x14ac:dyDescent="0.35">
      <c r="A15" s="43">
        <v>2021</v>
      </c>
      <c r="B15" s="44">
        <v>654379056.44280791</v>
      </c>
      <c r="C15" s="45">
        <v>2.7740078500350762E-2</v>
      </c>
      <c r="D15" s="46">
        <v>5.4795286644960361E-2</v>
      </c>
      <c r="E15" s="47">
        <v>33994167.803208709</v>
      </c>
    </row>
    <row r="16" spans="1:5" s="53" customFormat="1" ht="18" customHeight="1" x14ac:dyDescent="0.35">
      <c r="A16" s="43">
        <v>2022</v>
      </c>
      <c r="B16" s="44">
        <v>687646289.99343908</v>
      </c>
      <c r="C16" s="45">
        <v>5.0837864114220199E-2</v>
      </c>
      <c r="D16" s="46">
        <v>3.5263195823688864E-2</v>
      </c>
      <c r="E16" s="47">
        <v>23422648.346132636</v>
      </c>
    </row>
    <row r="17" spans="1:5" s="53" customFormat="1" ht="18" customHeight="1" x14ac:dyDescent="0.35">
      <c r="A17" s="43">
        <v>2023</v>
      </c>
      <c r="B17" s="44">
        <v>721516047.88468075</v>
      </c>
      <c r="C17" s="45">
        <v>4.9254621720659308E-2</v>
      </c>
      <c r="D17" s="46">
        <v>2.6467753913587799E-2</v>
      </c>
      <c r="E17" s="47">
        <v>18604490.133572936</v>
      </c>
    </row>
    <row r="18" spans="1:5" s="53" customFormat="1" ht="18" customHeight="1" x14ac:dyDescent="0.35">
      <c r="A18" s="43">
        <v>2024</v>
      </c>
      <c r="B18" s="44">
        <v>755662939.29711032</v>
      </c>
      <c r="C18" s="45">
        <v>4.7326586168859874E-2</v>
      </c>
      <c r="D18" s="46">
        <v>3.71300155960399E-2</v>
      </c>
      <c r="E18" s="47">
        <v>27053287.726251245</v>
      </c>
    </row>
    <row r="19" spans="1:5" s="53" customFormat="1" ht="18" customHeight="1" x14ac:dyDescent="0.35">
      <c r="A19" s="43">
        <v>2025</v>
      </c>
      <c r="B19" s="44">
        <v>796762620.40538549</v>
      </c>
      <c r="C19" s="45">
        <v>5.4388906708200624E-2</v>
      </c>
      <c r="D19" s="46">
        <v>5.5167104701957959E-2</v>
      </c>
      <c r="E19" s="47">
        <v>41656991.301795602</v>
      </c>
    </row>
    <row r="20" spans="1:5" s="53" customFormat="1" ht="18" customHeight="1" x14ac:dyDescent="0.35">
      <c r="A20" s="43">
        <v>2026</v>
      </c>
      <c r="B20" s="44">
        <v>837216551.08239436</v>
      </c>
      <c r="C20" s="45">
        <v>5.0772877191987531E-2</v>
      </c>
      <c r="D20" s="46">
        <v>6.3663936284653833E-2</v>
      </c>
      <c r="E20" s="47">
        <v>50110283.282466292</v>
      </c>
    </row>
    <row r="21" spans="1:5" s="53" customFormat="1" ht="18" customHeight="1" x14ac:dyDescent="0.35">
      <c r="A21" s="43">
        <v>2027</v>
      </c>
      <c r="B21" s="44">
        <v>870420814.55343556</v>
      </c>
      <c r="C21" s="45">
        <v>3.966030464652559E-2</v>
      </c>
      <c r="D21" s="46">
        <v>6.1236697436479526E-2</v>
      </c>
      <c r="E21" s="47">
        <v>50226020.445748091</v>
      </c>
    </row>
    <row r="22" spans="1:5" s="53" customFormat="1" ht="18" customHeight="1" x14ac:dyDescent="0.35">
      <c r="A22" s="43">
        <v>2028</v>
      </c>
      <c r="B22" s="44">
        <v>906269172.57032263</v>
      </c>
      <c r="C22" s="45">
        <v>4.1185088198147923E-2</v>
      </c>
      <c r="D22" s="46">
        <v>6.3788479581559976E-2</v>
      </c>
      <c r="E22" s="47">
        <v>54343070.750905871</v>
      </c>
    </row>
    <row r="23" spans="1:5" s="53" customFormat="1" ht="18" customHeight="1" x14ac:dyDescent="0.35">
      <c r="A23" s="43">
        <v>2029</v>
      </c>
      <c r="B23" s="44">
        <v>944283580.58633697</v>
      </c>
      <c r="C23" s="45">
        <v>4.1946045575178781E-2</v>
      </c>
      <c r="D23" s="46">
        <v>6.3693745843702132E-2</v>
      </c>
      <c r="E23" s="47">
        <v>56543491.602972031</v>
      </c>
    </row>
    <row r="24" spans="1:5" s="53" customFormat="1" ht="18" customHeight="1" x14ac:dyDescent="0.35">
      <c r="A24" s="43">
        <v>2030</v>
      </c>
      <c r="B24" s="44">
        <v>984854946.15330029</v>
      </c>
      <c r="C24" s="45">
        <v>4.2965234598033808E-2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31</v>
      </c>
      <c r="B26" s="3"/>
      <c r="C26" s="3"/>
    </row>
    <row r="27" spans="1:5" ht="21.75" customHeight="1" x14ac:dyDescent="0.35">
      <c r="A27" s="30" t="s">
        <v>178</v>
      </c>
      <c r="B27" s="3"/>
      <c r="C27" s="3"/>
    </row>
    <row r="28" spans="1:5" ht="21.75" customHeight="1" x14ac:dyDescent="0.35">
      <c r="A28" s="119" t="s">
        <v>228</v>
      </c>
      <c r="B28" s="3"/>
      <c r="C28" s="3"/>
    </row>
    <row r="29" spans="1:5" ht="21.75" customHeight="1" x14ac:dyDescent="0.35">
      <c r="A29" s="119"/>
      <c r="B29" s="136"/>
    </row>
    <row r="30" spans="1:5" ht="21.75" customHeight="1" x14ac:dyDescent="0.35">
      <c r="A30" s="233" t="str">
        <f>Headings!F8</f>
        <v>Page 8</v>
      </c>
      <c r="B30" s="236"/>
      <c r="C30" s="236"/>
      <c r="D30" s="236"/>
      <c r="E30" s="235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5"/>
    </row>
    <row r="34" spans="1:2" ht="21.75" customHeight="1" x14ac:dyDescent="0.35">
      <c r="A34" s="119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4" t="str">
        <f>Headings!E9</f>
        <v>March 2021 Mental Health Sales Tax Forecast</v>
      </c>
      <c r="B1" s="235"/>
      <c r="C1" s="235"/>
      <c r="D1" s="235"/>
      <c r="E1" s="235"/>
    </row>
    <row r="2" spans="1:5" ht="21.75" customHeight="1" x14ac:dyDescent="0.35">
      <c r="A2" s="234" t="s">
        <v>86</v>
      </c>
      <c r="B2" s="235"/>
      <c r="C2" s="235"/>
      <c r="D2" s="235"/>
      <c r="E2" s="235"/>
    </row>
    <row r="4" spans="1:5" ht="66" customHeight="1" x14ac:dyDescent="0.35">
      <c r="A4" s="21" t="s">
        <v>109</v>
      </c>
      <c r="B4" s="32" t="s">
        <v>82</v>
      </c>
      <c r="C4" s="32" t="s">
        <v>28</v>
      </c>
      <c r="D4" s="24" t="str">
        <f>Headings!E51</f>
        <v>% Change from August 2020 Forecast</v>
      </c>
      <c r="E4" s="35" t="str">
        <f>Headings!F51</f>
        <v>$ Change from August 2020 Forecast</v>
      </c>
    </row>
    <row r="5" spans="1:5" ht="18" customHeight="1" x14ac:dyDescent="0.35">
      <c r="A5" s="38">
        <v>2011</v>
      </c>
      <c r="B5" s="39">
        <v>43099477.537233301</v>
      </c>
      <c r="C5" s="74" t="s">
        <v>80</v>
      </c>
      <c r="D5" s="51">
        <v>0</v>
      </c>
      <c r="E5" s="42">
        <v>0</v>
      </c>
    </row>
    <row r="6" spans="1:5" ht="18" customHeight="1" x14ac:dyDescent="0.35">
      <c r="A6" s="43">
        <v>2012</v>
      </c>
      <c r="B6" s="44">
        <v>45000360</v>
      </c>
      <c r="C6" s="45">
        <v>4.4104536096163605E-2</v>
      </c>
      <c r="D6" s="46">
        <v>0</v>
      </c>
      <c r="E6" s="47">
        <v>0</v>
      </c>
    </row>
    <row r="7" spans="1:5" ht="18" customHeight="1" x14ac:dyDescent="0.35">
      <c r="A7" s="43">
        <v>2013</v>
      </c>
      <c r="B7" s="44">
        <v>48298262.639202163</v>
      </c>
      <c r="C7" s="46">
        <v>7.3286139026491393E-2</v>
      </c>
      <c r="D7" s="46">
        <v>0</v>
      </c>
      <c r="E7" s="47">
        <v>0</v>
      </c>
    </row>
    <row r="8" spans="1:5" ht="18" customHeight="1" x14ac:dyDescent="0.35">
      <c r="A8" s="43">
        <v>2014</v>
      </c>
      <c r="B8" s="44">
        <v>52288413.001330756</v>
      </c>
      <c r="C8" s="45">
        <v>8.2614780410132482E-2</v>
      </c>
      <c r="D8" s="46">
        <v>0</v>
      </c>
      <c r="E8" s="47">
        <v>0</v>
      </c>
    </row>
    <row r="9" spans="1:5" ht="18" customHeight="1" x14ac:dyDescent="0.35">
      <c r="A9" s="43">
        <v>2015</v>
      </c>
      <c r="B9" s="44">
        <v>57487652.461434349</v>
      </c>
      <c r="C9" s="45">
        <v>9.9433873810078621E-2</v>
      </c>
      <c r="D9" s="46">
        <v>0</v>
      </c>
      <c r="E9" s="47">
        <v>0</v>
      </c>
    </row>
    <row r="10" spans="1:5" ht="18" customHeight="1" x14ac:dyDescent="0.35">
      <c r="A10" s="43">
        <v>2016</v>
      </c>
      <c r="B10" s="44">
        <v>61907549.661434352</v>
      </c>
      <c r="C10" s="45">
        <v>7.6884287507914761E-2</v>
      </c>
      <c r="D10" s="46">
        <v>0</v>
      </c>
      <c r="E10" s="47">
        <v>0</v>
      </c>
    </row>
    <row r="11" spans="1:5" ht="18" customHeight="1" x14ac:dyDescent="0.35">
      <c r="A11" s="43">
        <v>2017</v>
      </c>
      <c r="B11" s="44">
        <v>64979113.680000007</v>
      </c>
      <c r="C11" s="45">
        <v>4.9615338280447174E-2</v>
      </c>
      <c r="D11" s="46">
        <v>0</v>
      </c>
      <c r="E11" s="47">
        <v>0</v>
      </c>
    </row>
    <row r="12" spans="1:5" ht="18" customHeight="1" x14ac:dyDescent="0.35">
      <c r="A12" s="43">
        <v>2018</v>
      </c>
      <c r="B12" s="44">
        <v>71198451.760000005</v>
      </c>
      <c r="C12" s="45">
        <v>9.5712879535847728E-2</v>
      </c>
      <c r="D12" s="46">
        <v>0</v>
      </c>
      <c r="E12" s="47">
        <v>0</v>
      </c>
    </row>
    <row r="13" spans="1:5" ht="18" customHeight="1" x14ac:dyDescent="0.35">
      <c r="A13" s="43">
        <v>2019</v>
      </c>
      <c r="B13" s="44">
        <v>74773246.499999985</v>
      </c>
      <c r="C13" s="45">
        <v>5.0208883081476419E-2</v>
      </c>
      <c r="D13" s="46">
        <v>0</v>
      </c>
      <c r="E13" s="47">
        <v>0</v>
      </c>
    </row>
    <row r="14" spans="1:5" ht="18" customHeight="1" thickBot="1" x14ac:dyDescent="0.4">
      <c r="A14" s="48">
        <v>2020</v>
      </c>
      <c r="B14" s="49">
        <v>70393210</v>
      </c>
      <c r="C14" s="50">
        <v>-5.8577588977629658E-2</v>
      </c>
      <c r="D14" s="55">
        <v>8.7328601020531638E-2</v>
      </c>
      <c r="E14" s="77">
        <v>5653618</v>
      </c>
    </row>
    <row r="15" spans="1:5" ht="18" customHeight="1" thickTop="1" x14ac:dyDescent="0.35">
      <c r="A15" s="43">
        <v>2021</v>
      </c>
      <c r="B15" s="44">
        <v>71327317.152266055</v>
      </c>
      <c r="C15" s="45">
        <v>1.3269847365478205E-2</v>
      </c>
      <c r="D15" s="46">
        <v>5.4795286644960361E-2</v>
      </c>
      <c r="E15" s="47">
        <v>3705364.2905497402</v>
      </c>
    </row>
    <row r="16" spans="1:5" ht="18" customHeight="1" x14ac:dyDescent="0.35">
      <c r="A16" s="43">
        <v>2022</v>
      </c>
      <c r="B16" s="44">
        <v>74953445.609284863</v>
      </c>
      <c r="C16" s="45">
        <v>5.0837864114220421E-2</v>
      </c>
      <c r="D16" s="46">
        <v>3.5263195823688864E-2</v>
      </c>
      <c r="E16" s="47">
        <v>2553068.6697284579</v>
      </c>
    </row>
    <row r="17" spans="1:5" ht="18" customHeight="1" x14ac:dyDescent="0.35">
      <c r="A17" s="43">
        <v>2023</v>
      </c>
      <c r="B17" s="44">
        <v>78645249.219430208</v>
      </c>
      <c r="C17" s="45">
        <v>4.9254621720659308E-2</v>
      </c>
      <c r="D17" s="46">
        <v>2.6467753913587799E-2</v>
      </c>
      <c r="E17" s="47">
        <v>2027889.4245594591</v>
      </c>
    </row>
    <row r="18" spans="1:5" ht="18" customHeight="1" x14ac:dyDescent="0.35">
      <c r="A18" s="43">
        <v>2024</v>
      </c>
      <c r="B18" s="44">
        <v>82367260.383385018</v>
      </c>
      <c r="C18" s="45">
        <v>4.7326586168859652E-2</v>
      </c>
      <c r="D18" s="46">
        <v>3.71300155960399E-2</v>
      </c>
      <c r="E18" s="47">
        <v>2948808.362161383</v>
      </c>
    </row>
    <row r="19" spans="1:5" s="100" customFormat="1" ht="18" customHeight="1" x14ac:dyDescent="0.35">
      <c r="A19" s="43">
        <v>2025</v>
      </c>
      <c r="B19" s="44">
        <v>86847125.624187022</v>
      </c>
      <c r="C19" s="45">
        <v>5.4388906708200624E-2</v>
      </c>
      <c r="D19" s="46">
        <v>5.5167104701957959E-2</v>
      </c>
      <c r="E19" s="47">
        <v>4540612.0518957227</v>
      </c>
    </row>
    <row r="20" spans="1:5" s="135" customFormat="1" ht="18" customHeight="1" x14ac:dyDescent="0.35">
      <c r="A20" s="43">
        <v>2026</v>
      </c>
      <c r="B20" s="44">
        <v>91256604.06798099</v>
      </c>
      <c r="C20" s="45">
        <v>5.0772877191987531E-2</v>
      </c>
      <c r="D20" s="46">
        <v>6.3663936284653833E-2</v>
      </c>
      <c r="E20" s="47">
        <v>5462020.8777888268</v>
      </c>
    </row>
    <row r="21" spans="1:5" s="155" customFormat="1" ht="18" customHeight="1" x14ac:dyDescent="0.35">
      <c r="A21" s="43">
        <v>2027</v>
      </c>
      <c r="B21" s="44">
        <v>94875868.786324471</v>
      </c>
      <c r="C21" s="45">
        <v>3.9660304646525368E-2</v>
      </c>
      <c r="D21" s="46">
        <v>6.1236697436479526E-2</v>
      </c>
      <c r="E21" s="47">
        <v>5474636.2285865396</v>
      </c>
    </row>
    <row r="22" spans="1:5" s="157" customFormat="1" ht="18" customHeight="1" x14ac:dyDescent="0.35">
      <c r="A22" s="43">
        <v>2028</v>
      </c>
      <c r="B22" s="44">
        <v>98783339.810165167</v>
      </c>
      <c r="C22" s="45">
        <v>4.1185088198148145E-2</v>
      </c>
      <c r="D22" s="46">
        <v>6.3788479581559976E-2</v>
      </c>
      <c r="E22" s="47">
        <v>5923394.7118487358</v>
      </c>
    </row>
    <row r="23" spans="1:5" s="168" customFormat="1" ht="18" customHeight="1" x14ac:dyDescent="0.35">
      <c r="A23" s="43">
        <v>2029</v>
      </c>
      <c r="B23" s="44">
        <v>102926910.28391074</v>
      </c>
      <c r="C23" s="45">
        <v>4.1946045575178781E-2</v>
      </c>
      <c r="D23" s="46">
        <v>6.3693745843702354E-2</v>
      </c>
      <c r="E23" s="47">
        <v>6163240.5847239643</v>
      </c>
    </row>
    <row r="24" spans="1:5" s="171" customFormat="1" ht="18" customHeight="1" x14ac:dyDescent="0.35">
      <c r="A24" s="43">
        <v>2030</v>
      </c>
      <c r="B24" s="44">
        <v>107349189.13070974</v>
      </c>
      <c r="C24" s="45">
        <v>4.2965234598033808E-2</v>
      </c>
      <c r="D24" s="75" t="s">
        <v>257</v>
      </c>
      <c r="E24" s="76" t="s">
        <v>257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25</v>
      </c>
      <c r="B26" s="3"/>
      <c r="C26" s="3"/>
    </row>
    <row r="27" spans="1:5" ht="21.75" customHeight="1" x14ac:dyDescent="0.35">
      <c r="A27" s="72" t="s">
        <v>179</v>
      </c>
      <c r="B27" s="3"/>
      <c r="C27" s="3"/>
    </row>
    <row r="28" spans="1:5" ht="21.75" customHeight="1" x14ac:dyDescent="0.35">
      <c r="A28" s="119" t="s">
        <v>225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33" t="str">
        <f>Headings!F9</f>
        <v>Page 9</v>
      </c>
      <c r="B30" s="236"/>
      <c r="C30" s="236"/>
      <c r="D30" s="236"/>
      <c r="E30" s="235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Seattle TBD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'Seattle TBD Sales Tax'!Print_Area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2021-03-11T23:39:49Z</cp:lastPrinted>
  <dcterms:created xsi:type="dcterms:W3CDTF">2010-06-11T22:06:58Z</dcterms:created>
  <dcterms:modified xsi:type="dcterms:W3CDTF">2021-03-15T19:01:18Z</dcterms:modified>
</cp:coreProperties>
</file>