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ate1904="1"/>
  <mc:AlternateContent xmlns:mc="http://schemas.openxmlformats.org/markup-compatibility/2006">
    <mc:Choice Requires="x15">
      <x15ac:absPath xmlns:x15ac="http://schemas.microsoft.com/office/spreadsheetml/2010/11/ac" url="C:\Users\cacalla\Dropbox\Economics\Forecast History\2024_1 March\"/>
    </mc:Choice>
  </mc:AlternateContent>
  <xr:revisionPtr revIDLastSave="0" documentId="13_ncr:1_{E7C48D10-085C-4425-BE6F-74EE7E6A112D}" xr6:coauthVersionLast="47" xr6:coauthVersionMax="47" xr10:uidLastSave="{00000000-0000-0000-0000-000000000000}"/>
  <bookViews>
    <workbookView xWindow="-108" yWindow="-108" windowWidth="23256" windowHeight="12576" tabRatio="681" xr2:uid="{00000000-000D-0000-FFFF-FFFF00000000}"/>
  </bookViews>
  <sheets>
    <sheet name="Contents" sheetId="20" r:id="rId1"/>
    <sheet name="Countywide AV" sheetId="16" r:id="rId2"/>
    <sheet name="Unincorporated AV" sheetId="18" r:id="rId3"/>
    <sheet name="Countywide NC" sheetId="17" r:id="rId4"/>
    <sheet name="Unincorporated NC" sheetId="19" r:id="rId5"/>
    <sheet name="Sales and Use Taxbase" sheetId="26" r:id="rId6"/>
    <sheet name="Local Sales Tax" sheetId="1" r:id="rId7"/>
    <sheet name="Transit Sales Tax" sheetId="8" r:id="rId8"/>
    <sheet name="Mental Health Sales Tax" sheetId="21" r:id="rId9"/>
    <sheet name="CJ Sales Tax" sheetId="9" r:id="rId10"/>
    <sheet name="Health Thru Housing Sales Tax" sheetId="85" r:id="rId11"/>
    <sheet name="Hotel Sales Tax" sheetId="10" r:id="rId12"/>
    <sheet name="Hotel Tax (HB 2015)" sheetId="80" r:id="rId13"/>
    <sheet name="Rental Car Sales Tax" sheetId="11" r:id="rId14"/>
    <sheet name="REET" sheetId="4" r:id="rId15"/>
    <sheet name="Investment Pool Nom" sheetId="5" r:id="rId16"/>
    <sheet name="Investment Pool Real" sheetId="35" r:id="rId17"/>
    <sheet name="CPI-U" sheetId="34" r:id="rId18"/>
    <sheet name="CPI-W" sheetId="7" r:id="rId19"/>
    <sheet name="Seattle CPI-U" sheetId="33" r:id="rId20"/>
    <sheet name="Seattle CPI-W" sheetId="13" r:id="rId21"/>
    <sheet name="COLA(new)" sheetId="62" r:id="rId22"/>
    <sheet name="Pharmaceuticals PPI" sheetId="14" r:id="rId23"/>
    <sheet name="Transportation CPI" sheetId="15" r:id="rId24"/>
    <sheet name="Retail Gas" sheetId="37" r:id="rId25"/>
    <sheet name="Diesel and Gas" sheetId="32" r:id="rId26"/>
    <sheet name="Docs" sheetId="81" r:id="rId27"/>
    <sheet name="Gambling" sheetId="69" r:id="rId28"/>
    <sheet name="E911" sheetId="82" r:id="rId29"/>
    <sheet name="Delinquencies" sheetId="83" r:id="rId30"/>
    <sheet name="CX" sheetId="39" r:id="rId31"/>
    <sheet name="DD-MH" sheetId="40" r:id="rId32"/>
    <sheet name="Veterans" sheetId="41" r:id="rId33"/>
    <sheet name="AFIS" sheetId="42" r:id="rId34"/>
    <sheet name="Parks" sheetId="43" r:id="rId35"/>
    <sheet name="VSHSL" sheetId="46" r:id="rId36"/>
    <sheet name="PSERN" sheetId="63" r:id="rId37"/>
    <sheet name="BSFK" sheetId="64" r:id="rId38"/>
    <sheet name="CCC" sheetId="87" r:id="rId39"/>
    <sheet name="EMS" sheetId="48" r:id="rId40"/>
    <sheet name="CF" sheetId="49" r:id="rId41"/>
    <sheet name="Roads" sheetId="50" r:id="rId42"/>
    <sheet name="Roads2" sheetId="68" r:id="rId43"/>
    <sheet name="Flood" sheetId="56" r:id="rId44"/>
    <sheet name="Marine" sheetId="70" r:id="rId45"/>
    <sheet name="Transit " sheetId="53" r:id="rId46"/>
    <sheet name="UTGO" sheetId="54" r:id="rId47"/>
    <sheet name="KC I+P Index" sheetId="78" r:id="rId48"/>
    <sheet name="Appendix" sheetId="77" r:id="rId49"/>
    <sheet name="Headings" sheetId="29" r:id="rId50"/>
  </sheets>
  <definedNames>
    <definedName name="_xlnm.Print_Area" localSheetId="33">AFIS!$A$1:$E$30</definedName>
    <definedName name="_xlnm.Print_Area" localSheetId="48">Appendix!$A$1:$C$30</definedName>
    <definedName name="_xlnm.Print_Area" localSheetId="37">BSFK!$A$1:$E$30</definedName>
    <definedName name="_xlnm.Print_Area" localSheetId="38">CCC!$A$1:$E$30</definedName>
    <definedName name="_xlnm.Print_Area" localSheetId="40">CF!$A$1:$E$30</definedName>
    <definedName name="_xlnm.Print_Area" localSheetId="9">'CJ Sales Tax'!$A$1:$E$30</definedName>
    <definedName name="_xlnm.Print_Area" localSheetId="21">'COLA(new)'!$A$1:$D$31</definedName>
    <definedName name="_xlnm.Print_Area" localSheetId="0">Contents!$A$1:$F$30</definedName>
    <definedName name="_xlnm.Print_Area" localSheetId="1">'Countywide AV'!$A$1:$E$30</definedName>
    <definedName name="_xlnm.Print_Area" localSheetId="3">'Countywide NC'!$A$1:$E$30</definedName>
    <definedName name="_xlnm.Print_Area" localSheetId="17">'CPI-U'!$A$1:$D$30</definedName>
    <definedName name="_xlnm.Print_Area" localSheetId="18">'CPI-W'!$A$1:$D$30</definedName>
    <definedName name="_xlnm.Print_Area" localSheetId="30">CX!$A$1:$E$30</definedName>
    <definedName name="_xlnm.Print_Area" localSheetId="31">'DD-MH'!$A$1:$E$30</definedName>
    <definedName name="_xlnm.Print_Area" localSheetId="29">Delinquencies!$A$1:$E$30</definedName>
    <definedName name="_xlnm.Print_Area" localSheetId="25">'Diesel and Gas'!$A$1:$E$30</definedName>
    <definedName name="_xlnm.Print_Area" localSheetId="26">Docs!$A$1:$E$30</definedName>
    <definedName name="_xlnm.Print_Area" localSheetId="28">'E911'!$A$1:$E$30</definedName>
    <definedName name="_xlnm.Print_Area" localSheetId="39">EMS!$A$1:$E$30</definedName>
    <definedName name="_xlnm.Print_Area" localSheetId="43">Flood!$A$1:$E$30</definedName>
    <definedName name="_xlnm.Print_Area" localSheetId="27">Gambling!$A$1:$E$30</definedName>
    <definedName name="_xlnm.Print_Area" localSheetId="10">'Health Thru Housing Sales Tax'!$A$1:$E$30</definedName>
    <definedName name="_xlnm.Print_Area" localSheetId="11">'Hotel Sales Tax'!$A$1:$E$30</definedName>
    <definedName name="_xlnm.Print_Area" localSheetId="12">'Hotel Tax (HB 2015)'!$A$1:$E$31</definedName>
    <definedName name="_xlnm.Print_Area" localSheetId="15">'Investment Pool Nom'!$A$1:$D$30</definedName>
    <definedName name="_xlnm.Print_Area" localSheetId="16">'Investment Pool Real'!$A$1:$D$30</definedName>
    <definedName name="_xlnm.Print_Area" localSheetId="47">'KC I+P Index'!$A$1:$D$30</definedName>
    <definedName name="_xlnm.Print_Area" localSheetId="6">'Local Sales Tax'!$A$1:$E$30</definedName>
    <definedName name="_xlnm.Print_Area" localSheetId="44">Marine!$A$1:$E$30</definedName>
    <definedName name="_xlnm.Print_Area" localSheetId="8">'Mental Health Sales Tax'!$A$1:$E$30</definedName>
    <definedName name="_xlnm.Print_Area" localSheetId="34">Parks!$A$1:$E$30</definedName>
    <definedName name="_xlnm.Print_Area" localSheetId="22">'Pharmaceuticals PPI'!$A$1:$D$30</definedName>
    <definedName name="_xlnm.Print_Area" localSheetId="36">PSERN!$A$1:$E$30</definedName>
    <definedName name="_xlnm.Print_Area" localSheetId="14">REET!$A$1:$E$30</definedName>
    <definedName name="_xlnm.Print_Area" localSheetId="13">'Rental Car Sales Tax'!$A$1:$E$30</definedName>
    <definedName name="_xlnm.Print_Area" localSheetId="24">'Retail Gas'!$A$1:$E$31</definedName>
    <definedName name="_xlnm.Print_Area" localSheetId="41">Roads!$A$1:$E$30</definedName>
    <definedName name="_xlnm.Print_Area" localSheetId="42">Roads2!$A$1:$E$27</definedName>
    <definedName name="_xlnm.Print_Area" localSheetId="5">'Sales and Use Taxbase'!$A$1:$E$30</definedName>
    <definedName name="_xlnm.Print_Area" localSheetId="19">'Seattle CPI-U'!$A$1:$D$30</definedName>
    <definedName name="_xlnm.Print_Area" localSheetId="20">'Seattle CPI-W'!$A$1:$D$30</definedName>
    <definedName name="_xlnm.Print_Area" localSheetId="45">'Transit '!$A$1:$E$30</definedName>
    <definedName name="_xlnm.Print_Area" localSheetId="7">'Transit Sales Tax'!$A$1:$E$30</definedName>
    <definedName name="_xlnm.Print_Area" localSheetId="23">'Transportation CPI'!$A$1:$D$30</definedName>
    <definedName name="_xlnm.Print_Area" localSheetId="2">'Unincorporated AV'!$A$1:$E$30</definedName>
    <definedName name="_xlnm.Print_Area" localSheetId="4">'Unincorporated NC'!$A$1:$E$30</definedName>
    <definedName name="_xlnm.Print_Area" localSheetId="46">UTGO!$A$1:$E$30</definedName>
    <definedName name="_xlnm.Print_Area" localSheetId="32">Veterans!$A$1:$E$30</definedName>
    <definedName name="_xlnm.Print_Area" localSheetId="35">VSHSL!$A$1:$E$30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87" l="1"/>
  <c r="A1" i="64"/>
  <c r="A30" i="87" l="1"/>
  <c r="F39" i="29"/>
  <c r="E4" i="87"/>
  <c r="D4" i="87"/>
  <c r="E4" i="49" l="1"/>
  <c r="D4" i="49"/>
  <c r="F43" i="29"/>
  <c r="A2" i="29"/>
  <c r="G2" i="29" s="1"/>
  <c r="A24" i="68"/>
  <c r="F11" i="29"/>
  <c r="A30" i="85" s="1"/>
  <c r="E4" i="85"/>
  <c r="D4" i="85"/>
  <c r="F49" i="29"/>
  <c r="D4" i="78"/>
  <c r="A30" i="78"/>
  <c r="D4" i="81"/>
  <c r="E4" i="81"/>
  <c r="E4" i="83"/>
  <c r="D4" i="83"/>
  <c r="E4" i="82"/>
  <c r="D4" i="82"/>
  <c r="E4" i="80"/>
  <c r="D4" i="80"/>
  <c r="F13" i="29"/>
  <c r="A31" i="80" s="1"/>
  <c r="F48" i="29"/>
  <c r="F47" i="29"/>
  <c r="A30" i="54" s="1"/>
  <c r="A30" i="77"/>
  <c r="F45" i="29"/>
  <c r="A30" i="70" s="1"/>
  <c r="F46" i="29"/>
  <c r="E4" i="70"/>
  <c r="D4" i="70"/>
  <c r="E4" i="69"/>
  <c r="D4" i="69"/>
  <c r="F3" i="29"/>
  <c r="A30" i="18"/>
  <c r="F4" i="29"/>
  <c r="A30" i="17" s="1"/>
  <c r="F5" i="29"/>
  <c r="A30" i="19" s="1"/>
  <c r="F6" i="29"/>
  <c r="F7" i="29"/>
  <c r="F8" i="29"/>
  <c r="A30" i="8" s="1"/>
  <c r="F9" i="29"/>
  <c r="A30" i="21" s="1"/>
  <c r="F10" i="29"/>
  <c r="A30" i="9" s="1"/>
  <c r="F12" i="29"/>
  <c r="F14" i="29"/>
  <c r="A30" i="11" s="1"/>
  <c r="F15" i="29"/>
  <c r="A30" i="4"/>
  <c r="F16" i="29"/>
  <c r="A30" i="5" s="1"/>
  <c r="F17" i="29"/>
  <c r="A30" i="35" s="1"/>
  <c r="F18" i="29"/>
  <c r="A30" i="34" s="1"/>
  <c r="F19" i="29"/>
  <c r="A30" i="7" s="1"/>
  <c r="F20" i="29"/>
  <c r="F21" i="29"/>
  <c r="A30" i="13" s="1"/>
  <c r="F22" i="29"/>
  <c r="A31" i="62" s="1"/>
  <c r="F23" i="29"/>
  <c r="A30" i="14" s="1"/>
  <c r="F24" i="29"/>
  <c r="F25" i="29"/>
  <c r="F26" i="29"/>
  <c r="A30" i="32"/>
  <c r="F27" i="29"/>
  <c r="A30" i="81" s="1"/>
  <c r="F28" i="29"/>
  <c r="A30" i="69" s="1"/>
  <c r="F29" i="29"/>
  <c r="A30" i="82" s="1"/>
  <c r="F30" i="29"/>
  <c r="A30" i="83" s="1"/>
  <c r="F31" i="29"/>
  <c r="F32" i="29"/>
  <c r="F33" i="29"/>
  <c r="A30" i="41" s="1"/>
  <c r="F34" i="29"/>
  <c r="A30" i="42" s="1"/>
  <c r="F35" i="29"/>
  <c r="A30" i="43"/>
  <c r="F36" i="29"/>
  <c r="A30" i="46" s="1"/>
  <c r="F37" i="29"/>
  <c r="A30" i="63" s="1"/>
  <c r="F38" i="29"/>
  <c r="F40" i="29"/>
  <c r="A30" i="48" s="1"/>
  <c r="F41" i="29"/>
  <c r="A30" i="49" s="1"/>
  <c r="F42" i="29"/>
  <c r="A30" i="50" s="1"/>
  <c r="F44" i="29"/>
  <c r="A30" i="56" s="1"/>
  <c r="F2" i="29"/>
  <c r="D4" i="15"/>
  <c r="E4" i="64"/>
  <c r="D4" i="64"/>
  <c r="E4" i="63"/>
  <c r="D4" i="63"/>
  <c r="D4" i="16"/>
  <c r="E4" i="16"/>
  <c r="A30" i="16"/>
  <c r="D4" i="18"/>
  <c r="E4" i="18"/>
  <c r="D4" i="17"/>
  <c r="E4" i="17"/>
  <c r="D4" i="19"/>
  <c r="E4" i="19"/>
  <c r="D4" i="26"/>
  <c r="E4" i="26"/>
  <c r="A30" i="26"/>
  <c r="D4" i="1"/>
  <c r="E4" i="1"/>
  <c r="A30" i="1"/>
  <c r="D4" i="8"/>
  <c r="E4" i="8"/>
  <c r="D4" i="21"/>
  <c r="E4" i="21"/>
  <c r="D4" i="9"/>
  <c r="E4" i="9"/>
  <c r="D4" i="10"/>
  <c r="E4" i="10"/>
  <c r="A30" i="10"/>
  <c r="D4" i="11"/>
  <c r="E4" i="11"/>
  <c r="D4" i="4"/>
  <c r="E4" i="4"/>
  <c r="D4" i="5"/>
  <c r="D4" i="35"/>
  <c r="D4" i="34"/>
  <c r="D4" i="7"/>
  <c r="D4" i="33"/>
  <c r="A30" i="33"/>
  <c r="D4" i="13"/>
  <c r="D4" i="14"/>
  <c r="A30" i="15"/>
  <c r="D4" i="37"/>
  <c r="E4" i="37"/>
  <c r="A31" i="37"/>
  <c r="D4" i="39"/>
  <c r="E4" i="39"/>
  <c r="A30" i="39"/>
  <c r="D4" i="40"/>
  <c r="E4" i="40"/>
  <c r="A30" i="40"/>
  <c r="D4" i="41"/>
  <c r="E4" i="41"/>
  <c r="D4" i="42"/>
  <c r="E4" i="42"/>
  <c r="D4" i="43"/>
  <c r="E4" i="43"/>
  <c r="D4" i="46"/>
  <c r="E4" i="46"/>
  <c r="D4" i="48"/>
  <c r="E4" i="48"/>
  <c r="D4" i="50"/>
  <c r="E4" i="50"/>
  <c r="D4" i="56"/>
  <c r="E4" i="56"/>
  <c r="D4" i="53"/>
  <c r="E4" i="53"/>
  <c r="A30" i="53"/>
  <c r="D4" i="54"/>
  <c r="E4" i="54"/>
  <c r="E2" i="29"/>
  <c r="A1" i="16" s="1"/>
  <c r="A30" i="64" l="1"/>
  <c r="A3" i="29"/>
  <c r="A4" i="29" l="1"/>
  <c r="G3" i="29"/>
  <c r="E3" i="29"/>
  <c r="A1" i="18" s="1"/>
  <c r="A5" i="29" l="1"/>
  <c r="E4" i="29"/>
  <c r="A1" i="17" s="1"/>
  <c r="G4" i="29"/>
  <c r="E5" i="29" l="1"/>
  <c r="A1" i="19" s="1"/>
  <c r="A6" i="29"/>
  <c r="G5" i="29"/>
  <c r="E6" i="29" l="1"/>
  <c r="A1" i="26" s="1"/>
  <c r="A7" i="29"/>
  <c r="G6" i="29"/>
  <c r="A8" i="29" l="1"/>
  <c r="E7" i="29"/>
  <c r="A1" i="1" s="1"/>
  <c r="G7" i="29"/>
  <c r="A9" i="29" l="1"/>
  <c r="E8" i="29"/>
  <c r="A1" i="8" s="1"/>
  <c r="G8" i="29"/>
  <c r="G9" i="29" l="1"/>
  <c r="A10" i="29"/>
  <c r="E9" i="29"/>
  <c r="A1" i="21" s="1"/>
  <c r="E10" i="29" l="1"/>
  <c r="A1" i="9" s="1"/>
  <c r="A11" i="29"/>
  <c r="G10" i="29"/>
  <c r="E11" i="29" l="1"/>
  <c r="A1" i="85" s="1"/>
  <c r="A12" i="29"/>
  <c r="G11" i="29"/>
  <c r="E12" i="29" l="1"/>
  <c r="A1" i="10" s="1"/>
  <c r="G12" i="29"/>
  <c r="A13" i="29"/>
  <c r="A14" i="29" l="1"/>
  <c r="E13" i="29"/>
  <c r="A1" i="80" s="1"/>
  <c r="G13" i="29"/>
  <c r="A15" i="29" l="1"/>
  <c r="E14" i="29"/>
  <c r="A1" i="11" s="1"/>
  <c r="G14" i="29"/>
  <c r="A16" i="29" l="1"/>
  <c r="G15" i="29"/>
  <c r="E15" i="29"/>
  <c r="A1" i="4" s="1"/>
  <c r="G16" i="29" l="1"/>
  <c r="E16" i="29"/>
  <c r="A1" i="5" s="1"/>
  <c r="A17" i="29"/>
  <c r="A18" i="29" l="1"/>
  <c r="G17" i="29"/>
  <c r="E17" i="29"/>
  <c r="A1" i="35" s="1"/>
  <c r="E18" i="29" l="1"/>
  <c r="A1" i="34" s="1"/>
  <c r="A19" i="29"/>
  <c r="G18" i="29"/>
  <c r="E19" i="29" l="1"/>
  <c r="A1" i="7" s="1"/>
  <c r="A20" i="29"/>
  <c r="G19" i="29"/>
  <c r="E20" i="29" l="1"/>
  <c r="A1" i="33" s="1"/>
  <c r="A21" i="29"/>
  <c r="G20" i="29"/>
  <c r="G21" i="29" l="1"/>
  <c r="E21" i="29"/>
  <c r="A1" i="13" s="1"/>
  <c r="A22" i="29"/>
  <c r="G22" i="29" l="1"/>
  <c r="E22" i="29"/>
  <c r="A1" i="62" s="1"/>
  <c r="A23" i="29"/>
  <c r="G23" i="29" l="1"/>
  <c r="E23" i="29"/>
  <c r="A1" i="14" s="1"/>
  <c r="A24" i="29"/>
  <c r="G24" i="29" l="1"/>
  <c r="A25" i="29"/>
  <c r="E24" i="29"/>
  <c r="A1" i="15" s="1"/>
  <c r="E25" i="29" l="1"/>
  <c r="A1" i="37" s="1"/>
  <c r="G25" i="29"/>
  <c r="A26" i="29"/>
  <c r="A27" i="29" l="1"/>
  <c r="E26" i="29"/>
  <c r="A1" i="32" s="1"/>
  <c r="G26" i="29"/>
  <c r="A28" i="29" l="1"/>
  <c r="E27" i="29"/>
  <c r="A1" i="81" s="1"/>
  <c r="G27" i="29"/>
  <c r="E28" i="29" l="1"/>
  <c r="A1" i="69" s="1"/>
  <c r="A29" i="29"/>
  <c r="G28" i="29"/>
  <c r="A30" i="29" l="1"/>
  <c r="G29" i="29"/>
  <c r="E29" i="29"/>
  <c r="A1" i="82" s="1"/>
  <c r="A31" i="29" l="1"/>
  <c r="E30" i="29"/>
  <c r="A1" i="83" s="1"/>
  <c r="G30" i="29"/>
  <c r="G31" i="29" l="1"/>
  <c r="E31" i="29"/>
  <c r="A1" i="39" s="1"/>
  <c r="A32" i="29"/>
  <c r="A33" i="29" l="1"/>
  <c r="E32" i="29"/>
  <c r="A1" i="40" s="1"/>
  <c r="G32" i="29"/>
  <c r="A34" i="29" l="1"/>
  <c r="G33" i="29"/>
  <c r="E33" i="29"/>
  <c r="A1" i="41" s="1"/>
  <c r="E34" i="29" l="1"/>
  <c r="A1" i="42" s="1"/>
  <c r="G34" i="29"/>
  <c r="A35" i="29"/>
  <c r="E35" i="29" l="1"/>
  <c r="A1" i="43" s="1"/>
  <c r="A36" i="29"/>
  <c r="G35" i="29"/>
  <c r="G36" i="29" l="1"/>
  <c r="E36" i="29"/>
  <c r="A1" i="46" s="1"/>
  <c r="A37" i="29"/>
  <c r="E37" i="29" l="1"/>
  <c r="A1" i="63" s="1"/>
  <c r="A38" i="29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G37" i="29"/>
  <c r="E39" i="29" l="1"/>
  <c r="G39" i="29"/>
  <c r="G38" i="29"/>
  <c r="E38" i="29"/>
  <c r="G40" i="29" l="1"/>
  <c r="E40" i="29"/>
  <c r="A1" i="48" s="1"/>
  <c r="G41" i="29" l="1"/>
  <c r="E41" i="29"/>
  <c r="A1" i="49" s="1"/>
  <c r="G42" i="29" l="1"/>
  <c r="E42" i="29"/>
  <c r="A1" i="50" s="1"/>
  <c r="E43" i="29" l="1"/>
  <c r="A1" i="68" s="1"/>
  <c r="G44" i="29" l="1"/>
  <c r="E44" i="29"/>
  <c r="A1" i="56" s="1"/>
  <c r="E45" i="29" l="1"/>
  <c r="A1" i="70" s="1"/>
  <c r="G45" i="29"/>
  <c r="E46" i="29" l="1"/>
  <c r="A1" i="53" s="1"/>
  <c r="G46" i="29"/>
  <c r="G47" i="29" l="1"/>
  <c r="E47" i="29"/>
  <c r="A1" i="54" s="1"/>
  <c r="E48" i="29" l="1"/>
  <c r="A1" i="78" s="1"/>
  <c r="G48" i="29"/>
  <c r="E49" i="29" l="1"/>
  <c r="G49" i="29"/>
</calcChain>
</file>

<file path=xl/sharedStrings.xml><?xml version="1.0" encoding="utf-8"?>
<sst xmlns="http://schemas.openxmlformats.org/spreadsheetml/2006/main" count="1064" uniqueCount="298">
  <si>
    <t>Page 37</t>
  </si>
  <si>
    <t>Page 38</t>
  </si>
  <si>
    <t>Page 39</t>
  </si>
  <si>
    <t>Page 40</t>
  </si>
  <si>
    <t>Notes:</t>
  </si>
  <si>
    <t>Seattle Annual CPI-U</t>
  </si>
  <si>
    <t>YOY Change</t>
  </si>
  <si>
    <t>Recorded Documents</t>
  </si>
  <si>
    <t xml:space="preserve">The Investment Pool Real Rate of Return Forecast is deflated by the </t>
  </si>
  <si>
    <t>National CPI-W</t>
  </si>
  <si>
    <t>Retail Gas</t>
  </si>
  <si>
    <t>Veteran's Aid</t>
  </si>
  <si>
    <t>Transit</t>
  </si>
  <si>
    <t>UTGO</t>
  </si>
  <si>
    <t>Seattle CPI-U</t>
  </si>
  <si>
    <t>Page 6</t>
  </si>
  <si>
    <t>1. Values are nominal annual returns for the King County investment pool.</t>
  </si>
  <si>
    <t>Veterans Aid Property Tax</t>
  </si>
  <si>
    <t xml:space="preserve"> </t>
  </si>
  <si>
    <t>Transit Property Tax</t>
  </si>
  <si>
    <t>Unincorporated Area/Roads Property Tax Levy</t>
  </si>
  <si>
    <t>AFIS Lid Lift</t>
  </si>
  <si>
    <t>King County Sales and Use Taxbase</t>
  </si>
  <si>
    <t>Area</t>
  </si>
  <si>
    <t>1. Distribution is 0.1% of countywide taxable sales less sales at lodging establishments with</t>
  </si>
  <si>
    <t>Page 26</t>
  </si>
  <si>
    <t>Diesel &amp; Gas Wholesale</t>
  </si>
  <si>
    <t>Annual Growth</t>
  </si>
  <si>
    <t>The Local Option and Criminal Justice Sales Tax Forecasts</t>
  </si>
  <si>
    <t>Outyear COLA Comparison</t>
  </si>
  <si>
    <t>1. Distribution is 0.9% of countywide taxable sales less sales at lodging establishments with</t>
  </si>
  <si>
    <t>Mental Health Sales Tax</t>
  </si>
  <si>
    <t>Seattle CPI-W</t>
  </si>
  <si>
    <t xml:space="preserve">1. Values are real annual returns for the King County investment pool using </t>
  </si>
  <si>
    <t>EMS</t>
  </si>
  <si>
    <t>Conservation Futures</t>
  </si>
  <si>
    <t>Flood</t>
  </si>
  <si>
    <t>Page 27</t>
  </si>
  <si>
    <t>Page 28</t>
  </si>
  <si>
    <t>Page 29</t>
  </si>
  <si>
    <t>Page 30</t>
  </si>
  <si>
    <t>Page 31</t>
  </si>
  <si>
    <t>Page 32</t>
  </si>
  <si>
    <t>Metro Transit Sales Tax</t>
  </si>
  <si>
    <t>Page 18</t>
  </si>
  <si>
    <t>Page 19</t>
  </si>
  <si>
    <t>Page 20</t>
  </si>
  <si>
    <t>Emergency Medical Services (EMS) Property Tax</t>
  </si>
  <si>
    <t>1. Series CUUR0000SAT. Values are annual growth.</t>
  </si>
  <si>
    <t>Page 16</t>
  </si>
  <si>
    <t>Page 17</t>
  </si>
  <si>
    <t>Page 21</t>
  </si>
  <si>
    <t>Page 22</t>
  </si>
  <si>
    <t xml:space="preserve">1. Distribution is 1% of taxable sales in unincorporated KC and 0.15% of taxable sales in </t>
  </si>
  <si>
    <t>Investment Pool Real Rate of Return</t>
  </si>
  <si>
    <t>1. Values listed are the sum of official public records, recorded maps and marriage records.</t>
  </si>
  <si>
    <t>National CPI-U</t>
  </si>
  <si>
    <t>Parks</t>
  </si>
  <si>
    <t>UTGO Bond Property Tax</t>
  </si>
  <si>
    <t>Current Expense</t>
  </si>
  <si>
    <t>Countywide Assessed Value</t>
  </si>
  <si>
    <t xml:space="preserve">The Uninc Area Assessed Value, Uninc New Construction and UAL/Roads Levy </t>
  </si>
  <si>
    <t>Page 2</t>
  </si>
  <si>
    <t>Page 3</t>
  </si>
  <si>
    <t>Page 4</t>
  </si>
  <si>
    <t>Page 5</t>
  </si>
  <si>
    <t>Conservation Futures Property Tax</t>
  </si>
  <si>
    <t>Flood District Property Tax</t>
  </si>
  <si>
    <t>Investment Pool Real Rate of Return:</t>
  </si>
  <si>
    <t>Page 11</t>
  </si>
  <si>
    <t>Page 12</t>
  </si>
  <si>
    <t>Page 13</t>
  </si>
  <si>
    <t>Page 14</t>
  </si>
  <si>
    <t>Page 15</t>
  </si>
  <si>
    <t>Unincorporated New Construction</t>
  </si>
  <si>
    <t>Unincorporated Assessed Value</t>
  </si>
  <si>
    <t>Quarter</t>
  </si>
  <si>
    <t>Diesel</t>
  </si>
  <si>
    <t>Gasoline</t>
  </si>
  <si>
    <t>-</t>
  </si>
  <si>
    <t>Year</t>
  </si>
  <si>
    <t>Value</t>
  </si>
  <si>
    <t>Date Annexed</t>
  </si>
  <si>
    <t>Page 10</t>
  </si>
  <si>
    <t>1. Distribution is 0.25% of taxable real estate sales in unincorporated King County.</t>
  </si>
  <si>
    <t>Office of Economic and Financial Analysis</t>
  </si>
  <si>
    <t>Criminal Justice Sales Tax</t>
  </si>
  <si>
    <t>Local and Option Sales Tax</t>
  </si>
  <si>
    <t>Category</t>
  </si>
  <si>
    <t>Forecast</t>
  </si>
  <si>
    <t>Type</t>
  </si>
  <si>
    <t>Link</t>
  </si>
  <si>
    <t>1. Series PCU446110446110. Values are annual growth.</t>
  </si>
  <si>
    <t>DD/MH</t>
  </si>
  <si>
    <t>AFIS</t>
  </si>
  <si>
    <t>Rental Car Sales Tax</t>
  </si>
  <si>
    <t>Countywide New Construction</t>
  </si>
  <si>
    <t>New COLA</t>
  </si>
  <si>
    <t>Pharmaceuticals PPI</t>
  </si>
  <si>
    <t>Transportation CPI</t>
  </si>
  <si>
    <t>Hotel Sales Tax</t>
  </si>
  <si>
    <t>Contents</t>
  </si>
  <si>
    <t>Property tax adjustments:</t>
  </si>
  <si>
    <t>Page 41</t>
  </si>
  <si>
    <t>1. Distribution is 1% of taxable sales on rental cars within King County.</t>
  </si>
  <si>
    <t>Investment Pool Nominal Rate of Return</t>
  </si>
  <si>
    <t>Real Estate Excise Tax (REET 1)</t>
  </si>
  <si>
    <t>Sales and Use Taxbase</t>
  </si>
  <si>
    <t>Tax Year</t>
  </si>
  <si>
    <t>1. Unincorporated new construction values are affected by annexations (see appendix).</t>
  </si>
  <si>
    <t>Page 35</t>
  </si>
  <si>
    <t>Page 36</t>
  </si>
  <si>
    <t>Page 43</t>
  </si>
  <si>
    <t>Current Expense Property Tax</t>
  </si>
  <si>
    <t>1. Values are total levy amounts and have not been adjusted for undercollections.</t>
  </si>
  <si>
    <t>Page 7</t>
  </si>
  <si>
    <t>Page 8</t>
  </si>
  <si>
    <t>Page 9</t>
  </si>
  <si>
    <t>1. Values are tax receipts reported for all taxable gambling activities.</t>
  </si>
  <si>
    <t>Sales tax adjustments:</t>
  </si>
  <si>
    <t>Retail Gas Prices</t>
  </si>
  <si>
    <t>UAL/Roads</t>
  </si>
  <si>
    <t>1. Values are for Seattle, WA, regular grades, regular formulations as quoted by the Energy</t>
  </si>
  <si>
    <t>1. Values are total levy amounts and have been adjusted for undercollections.</t>
  </si>
  <si>
    <t>1. Distribution is 2% of taxable sales on accomodations within King County.</t>
  </si>
  <si>
    <t>Page 23</t>
  </si>
  <si>
    <t>Page 24</t>
  </si>
  <si>
    <t>1. Series CUUR0000SAO. Values are annual growth.</t>
  </si>
  <si>
    <t>Parks Lid Lift</t>
  </si>
  <si>
    <t>Gambling Tax</t>
  </si>
  <si>
    <t>E-911 Tax</t>
  </si>
  <si>
    <t>Page 42</t>
  </si>
  <si>
    <t>Page 33</t>
  </si>
  <si>
    <t>Page 34</t>
  </si>
  <si>
    <t>Appendix</t>
  </si>
  <si>
    <t>REET Adjustments:</t>
  </si>
  <si>
    <t>Page 25</t>
  </si>
  <si>
    <t>The REET Forecast has been adjusted for the annexations listed above.</t>
  </si>
  <si>
    <t>1. Includes taxable value only.</t>
  </si>
  <si>
    <t>1. Actual values are taxable sales for King County as reported by the Washington DOR.</t>
  </si>
  <si>
    <t xml:space="preserve">1. Distribution is 0.1% of countywide sales allocated 10% to counties and 90% by population </t>
  </si>
  <si>
    <t>Dev. Disabilities &amp; Mental Health Property Tax</t>
  </si>
  <si>
    <t xml:space="preserve">    between the City of Seattle and King County.</t>
  </si>
  <si>
    <t>1. Values are tax revenues for cellular (regular and prepaid), landline and VOIP accounts.</t>
  </si>
  <si>
    <t>1. Values are the "Grand Recapitulation" amounts as listed by King County Dept. of</t>
  </si>
  <si>
    <t xml:space="preserve">1. Values are local area new construction only. Change in state assessed utility value </t>
  </si>
  <si>
    <t xml:space="preserve">    to cities/counties per WA DOR.</t>
  </si>
  <si>
    <t xml:space="preserve">    incorporated cities per WA DOR. </t>
  </si>
  <si>
    <t>1. Series CWUR0000SAO. Values are annual growth.</t>
  </si>
  <si>
    <t>1. The COLA values are calculated as 95% of the Seattle CPI-W where the CPI-W</t>
  </si>
  <si>
    <t xml:space="preserve">    value is the average of the six most recent July-June tax year values less the</t>
  </si>
  <si>
    <t xml:space="preserve">    average of the six prior July-June values.</t>
  </si>
  <si>
    <t>PSERN</t>
  </si>
  <si>
    <t>Page 44</t>
  </si>
  <si>
    <t xml:space="preserve">    center account per RCW 67.28.180.</t>
  </si>
  <si>
    <t>June-June Seattle CPI-W</t>
  </si>
  <si>
    <t xml:space="preserve">2. There are multiple COLA agreements and this forecast only applies to those </t>
  </si>
  <si>
    <t>Page 45</t>
  </si>
  <si>
    <t>3. The PSERN levy is in effect from 2016-2024.</t>
  </si>
  <si>
    <t>Roads addendum</t>
  </si>
  <si>
    <t>Page 46</t>
  </si>
  <si>
    <t>Annexation Area</t>
  </si>
  <si>
    <t>UAL/Roads Levy Annexation Reduction</t>
  </si>
  <si>
    <t>UAL/Roads
Levy Rate</t>
  </si>
  <si>
    <t xml:space="preserve">Annexation Area 
Assessed Value </t>
  </si>
  <si>
    <t>Best Start For Kids</t>
  </si>
  <si>
    <t>Page 47</t>
  </si>
  <si>
    <t>3. Levy amounts do not reflect forecasted new construction impacts from the TDR/TIF ILA</t>
  </si>
  <si>
    <t xml:space="preserve">    Assessments and include both taxable and non-taxable value.</t>
  </si>
  <si>
    <t>2. Unincorporated assessed values are affected by annexations (see appendix).</t>
  </si>
  <si>
    <t xml:space="preserve">    not included.</t>
  </si>
  <si>
    <t>2. Change in state assessed utility value not included.</t>
  </si>
  <si>
    <t xml:space="preserve">    60 or more rooms, which are capped at 0.6% per WA DOR.</t>
  </si>
  <si>
    <t xml:space="preserve">    60 or more rooms, which do not pay MIDD sales tax per WA DOR.</t>
  </si>
  <si>
    <t>2. King County also collects REET 2 (another identical 0.25%, not shown here).</t>
  </si>
  <si>
    <t xml:space="preserve">    STB CPI-U to adjust nominal values.</t>
  </si>
  <si>
    <t xml:space="preserve">    prior year to June of current year.</t>
  </si>
  <si>
    <t xml:space="preserve">    units on the "new COLA" formula.</t>
  </si>
  <si>
    <t>2. Limited bond debt service included in CX Levy in 2013 and thereafter.</t>
  </si>
  <si>
    <t>2. Values for 2008-2013 include the Parks Operating &amp; Expansion lid lifts (expired in 2013).</t>
  </si>
  <si>
    <t>2. "PSERN" is an acronym for the Puget Sound Emergency Radio Network.</t>
  </si>
  <si>
    <t>2. The UAL/Roads levy values are affected by annexations (see appendix).</t>
  </si>
  <si>
    <t>Marine Levy Property Tax</t>
  </si>
  <si>
    <t>P&amp;I on Property Taxes</t>
  </si>
  <si>
    <t>Penalties and Interest on Delinquent Property Taxes</t>
  </si>
  <si>
    <t>Marine</t>
  </si>
  <si>
    <t>have been adjusted for the annexations listed above (Pages 7 &amp; 10).</t>
  </si>
  <si>
    <t xml:space="preserve">    Information Administration (EIA) in $/gallon (EMM_EPMRU_PTE_Y48SE_DPG.)</t>
  </si>
  <si>
    <t xml:space="preserve">3. Forecast values are total levy amounts and assume large annexations are removed </t>
  </si>
  <si>
    <t xml:space="preserve">    from unincorporated assessed value prior to setting the levy rates in the annexation year.</t>
  </si>
  <si>
    <t>Annexation Assumptions</t>
  </si>
  <si>
    <t xml:space="preserve">    ultra-low sulfur diesel purchases.</t>
  </si>
  <si>
    <t>1. Forecast diesel values are average annual Tacoma rack price for King County's</t>
  </si>
  <si>
    <t xml:space="preserve">    excluding delivery charges and taxes.</t>
  </si>
  <si>
    <t>2. Forecast gasoline values are WA state fuel prices for UNL Regular 9.0 RVP</t>
  </si>
  <si>
    <t>1. Series CUURS49DSA0. Values are annual growth.</t>
  </si>
  <si>
    <t xml:space="preserve">1. Series CWURS49DSA0. Values are year over year change from June of </t>
  </si>
  <si>
    <t>Seattle CPI-U mean forecast. Series CUURS49DSA0.</t>
  </si>
  <si>
    <t xml:space="preserve">    remote sellers and referrers.</t>
  </si>
  <si>
    <t>2. Forecast values include estimated sales associated with marketplace facilitators,</t>
  </si>
  <si>
    <t>2. AFIS is a six-year lid lift in effect from 2019-2024.</t>
  </si>
  <si>
    <t>3. Forecasts are impacted by out-year annexations (see appendix).</t>
  </si>
  <si>
    <t>2. Forecasts are impacted by out-year annexations (see appendix).</t>
  </si>
  <si>
    <t>Q1 2021</t>
  </si>
  <si>
    <t>Q2 2021</t>
  </si>
  <si>
    <t>Q3 2021</t>
  </si>
  <si>
    <t>Q4 2021</t>
  </si>
  <si>
    <t>Page 48</t>
  </si>
  <si>
    <t>KC I+P Index</t>
  </si>
  <si>
    <t>COLA</t>
  </si>
  <si>
    <t>King County Inflation + Population Index</t>
  </si>
  <si>
    <t>Veterans, Seniors, and Human Services Lid Lift</t>
  </si>
  <si>
    <t>VSHSL</t>
  </si>
  <si>
    <t>2. All revenue is allocated to the General Fund (Fund 0010/Acct 31310).</t>
  </si>
  <si>
    <t>2. All revenue is allocated to the General Fund (Fund 0010/Acct 31370).</t>
  </si>
  <si>
    <t>2. All revenue is allocated to the MIDD Fund (Fund 1135/Acct 31314).</t>
  </si>
  <si>
    <t xml:space="preserve">In addition, all sales tax forecasts/actuals have been adjusted for delinquent payments, </t>
  </si>
  <si>
    <t>include mitigation payments, remote sales in outyears, and deduct the 1% DOR admin fee.</t>
  </si>
  <si>
    <t>2. All revenue is allocated to the Public Transit Fund (Fund 4641/Acct 31310).</t>
  </si>
  <si>
    <t>Hotel Tax (HB 2015)</t>
  </si>
  <si>
    <t>Q1 2022</t>
  </si>
  <si>
    <t>Q2 2022</t>
  </si>
  <si>
    <t>Q3 2022</t>
  </si>
  <si>
    <t>Q4 2022</t>
  </si>
  <si>
    <t>Q1 2023</t>
  </si>
  <si>
    <t>Q2 2023</t>
  </si>
  <si>
    <t>Q3 2023</t>
  </si>
  <si>
    <t>Q4 2023</t>
  </si>
  <si>
    <t>Q1 2024</t>
  </si>
  <si>
    <t>Q2 2024</t>
  </si>
  <si>
    <t>Q3 2024</t>
  </si>
  <si>
    <t>Q4 2024</t>
  </si>
  <si>
    <t>Q1 2025</t>
  </si>
  <si>
    <t>Q2 2025</t>
  </si>
  <si>
    <t>Q3 2025</t>
  </si>
  <si>
    <t>Q4 2025</t>
  </si>
  <si>
    <t xml:space="preserve">    (i.e. 1% increase not included).</t>
  </si>
  <si>
    <t>North Highline Y</t>
  </si>
  <si>
    <t xml:space="preserve">    on a 18.32 cent first year levy rate.</t>
  </si>
  <si>
    <t>3. The Parks levy is in effect from 2020-2025 and values for 2020 and beyond are based</t>
  </si>
  <si>
    <t>North Federal Way &amp; 
Lakeland South</t>
  </si>
  <si>
    <t>1. Revenue reflects expanded lodging excise tax per 2SHB 2015 that went into effect in 2019.</t>
  </si>
  <si>
    <t>1. Values shown are one plus the sum of the growth of STB CPI-W values from June</t>
  </si>
  <si>
    <t xml:space="preserve">    population growth forecast for the same period.</t>
  </si>
  <si>
    <t xml:space="preserve">    two-years prior to June of the prior year, and the most recent OEFA King County </t>
  </si>
  <si>
    <t>Health Through Housing Sales Tax</t>
  </si>
  <si>
    <t xml:space="preserve">    Maple Valley, Snoqualmie, Renton, Covington and Kent.</t>
  </si>
  <si>
    <t xml:space="preserve">1. Distribution is 0.1% of countywide sales excluding Bellevue, Issaquah, North Bend, </t>
  </si>
  <si>
    <t>2. From 2016-2020 revenues received were deposited in the State's stadium and exhibition</t>
  </si>
  <si>
    <t xml:space="preserve">2. The 2020 value reflects a June 1 due date for first half property taxes and the waiving </t>
  </si>
  <si>
    <t>2. Actual values are on an accrual basis as listed in EBS, Fund 000001110.</t>
  </si>
  <si>
    <t xml:space="preserve">    </t>
  </si>
  <si>
    <t>1. Actual values are as recorded in EBS, Fund 000000010, Acct. 31911.</t>
  </si>
  <si>
    <t xml:space="preserve">    based on a 26.5 cent first year (and maximum) levy rate.</t>
  </si>
  <si>
    <t xml:space="preserve">2. The current EMS levy is in effect from 2020-2025 and values for 2020 and beyond are </t>
  </si>
  <si>
    <t>2. Values for 2022 and beyond assume increases are based on new construction only</t>
  </si>
  <si>
    <t>2. The first BSFK levy was in effect from 2016 thru 2021.</t>
  </si>
  <si>
    <t xml:space="preserve">    levy rate and 1.03 limit factor.</t>
  </si>
  <si>
    <t xml:space="preserve">3. The BSFK levy is in effect from 2022-2027 and is based on a 19 cent first year </t>
  </si>
  <si>
    <t>Renton West Hill</t>
  </si>
  <si>
    <t>East Renton Plateau</t>
  </si>
  <si>
    <t>Fairwood (Incorporation Area)</t>
  </si>
  <si>
    <t>REET data presents 0.25% of King County's 0.50% real estate tax (Page 15).</t>
  </si>
  <si>
    <t>4. Levy limit factor is inflation plus population (see KC I+P Index tab.)</t>
  </si>
  <si>
    <t xml:space="preserve">1. Values are total levy amounts, have not been adjusted for undercollections, and </t>
  </si>
  <si>
    <t xml:space="preserve">    reflect a 1.01 limit factor.</t>
  </si>
  <si>
    <t xml:space="preserve">3. Values for 2022 and beyond reflect changes made in ESHB 1410 (2021 Session) and </t>
  </si>
  <si>
    <t xml:space="preserve">    Harborview Medical Center bonds approved by voters in 2020.</t>
  </si>
  <si>
    <t xml:space="preserve">2. Values for 2022 and beyond include the estimated amounts to support the </t>
  </si>
  <si>
    <t>Diesel and Gasoline Dollar per Gallon</t>
  </si>
  <si>
    <t>Page 49</t>
  </si>
  <si>
    <t xml:space="preserve">    of the 3% June penalty for late payments.</t>
  </si>
  <si>
    <t xml:space="preserve">    EHB 1982 (2022 Session) that changed the determination of penalties and interest.</t>
  </si>
  <si>
    <t>UAL/Roads Property Tax Annexation Addendum</t>
  </si>
  <si>
    <t>Forecasts have been adjusted for the annexations listed above (Pages 3, 5, 42).</t>
  </si>
  <si>
    <t>March 2023 King County Economic and Revenue Forecast</t>
  </si>
  <si>
    <t>March</t>
  </si>
  <si>
    <t>% Change from August 2022 Forecast</t>
  </si>
  <si>
    <t># Change from August 2022 Forecast</t>
  </si>
  <si>
    <t>new</t>
  </si>
  <si>
    <t>Crisis Care Centers Levy</t>
  </si>
  <si>
    <t>Crisis Care Centers</t>
  </si>
  <si>
    <t xml:space="preserve">3. Values for 2024 and beyond are based on a 10 cent first year levy rate and are provided </t>
  </si>
  <si>
    <t>2. The existing VSHSL levy is in effect from 2018-2023 with a levy limit factor of 1.035.</t>
  </si>
  <si>
    <t>3. If approved, the CCC levy would be in effect from 2024-2032.</t>
  </si>
  <si>
    <t xml:space="preserve">1. Values for 2024 and beyond are based on a 14.5 cent first year levy rate and are provided </t>
  </si>
  <si>
    <t xml:space="preserve">2. The value for 2023 was based on a 6.25 cent levy rate and subsequent years </t>
  </si>
  <si>
    <t xml:space="preserve">    are based on a 6.25 cent maximum levy rate.</t>
  </si>
  <si>
    <t>North Federal Way &amp; Lakeland South
Renton East Hill
Fairwood</t>
  </si>
  <si>
    <t>North Highline</t>
  </si>
  <si>
    <t>2023 Population Est.</t>
  </si>
  <si>
    <t xml:space="preserve">
$4,234,761,346
$1,946,173,363
$5,962,763,639</t>
  </si>
  <si>
    <t>3. 2022 value is estimated.</t>
  </si>
  <si>
    <t xml:space="preserve">    for planning purposes as the proposed levy has not been approved by voters.</t>
  </si>
  <si>
    <t xml:space="preserve">    limit factor.</t>
  </si>
  <si>
    <t xml:space="preserve">2. Values are total levy amounts, not adjusted for undercollections, and reflect a 1.01 </t>
  </si>
  <si>
    <t>These forecasts are presented on an accrual basis.</t>
  </si>
  <si>
    <t>Forecast Adopted by the Forecast Council on March 9th, 2023 (KCFC 2023-01)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</si>
</sst>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"/>
    <numFmt numFmtId="166" formatCode="&quot;$&quot;#,##0.00"/>
    <numFmt numFmtId="167" formatCode="&quot;$&quot;#,##0;\(&quot;$&quot;#,##0\)"/>
    <numFmt numFmtId="168" formatCode="&quot;$&quot;#,##0.00;\(&quot;$&quot;#,##0.00\)"/>
    <numFmt numFmtId="169" formatCode="_(* #,##0_);_(* \(#,##0\);_(* &quot;-&quot;??_);_(@_)"/>
    <numFmt numFmtId="170" formatCode="mm/dd/yy;@"/>
    <numFmt numFmtId="171" formatCode="0.0000"/>
    <numFmt numFmtId="172" formatCode="0.0%"/>
    <numFmt numFmtId="173" formatCode="_(&quot;$&quot;* #,##0_);_(&quot;$&quot;* \(#,##0\);_(&quot;$&quot;* &quot;-&quot;??_);_(@_)"/>
  </numFmts>
  <fonts count="30" x14ac:knownFonts="1">
    <font>
      <sz val="10"/>
      <name val="Verdana"/>
    </font>
    <font>
      <sz val="11"/>
      <color theme="1"/>
      <name val="Calibri"/>
      <family val="2"/>
      <scheme val="minor"/>
    </font>
    <font>
      <sz val="16"/>
      <name val="Arial Narrow"/>
      <family val="2"/>
    </font>
    <font>
      <sz val="18"/>
      <name val="Arial Narrow"/>
      <family val="2"/>
    </font>
    <font>
      <sz val="8"/>
      <name val="Verdana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8"/>
      <name val="Verdana"/>
      <family val="2"/>
    </font>
    <font>
      <b/>
      <sz val="11"/>
      <name val="Arial Narrow"/>
      <family val="2"/>
    </font>
    <font>
      <sz val="14"/>
      <name val="Arial Narrow"/>
      <family val="2"/>
    </font>
    <font>
      <sz val="18"/>
      <name val="Arial Narrow"/>
      <family val="2"/>
    </font>
    <font>
      <u/>
      <sz val="14"/>
      <name val="Arial Narrow"/>
      <family val="2"/>
    </font>
    <font>
      <sz val="14"/>
      <name val="Arial Narrow"/>
      <family val="2"/>
    </font>
    <font>
      <u/>
      <sz val="11"/>
      <name val="Arial Narrow"/>
      <family val="2"/>
    </font>
    <font>
      <sz val="14"/>
      <name val="Arial Narrow"/>
      <family val="2"/>
    </font>
    <font>
      <sz val="10"/>
      <name val="Verdana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4"/>
      <color indexed="55"/>
      <name val="Arial Narrow"/>
      <family val="2"/>
    </font>
    <font>
      <sz val="10"/>
      <name val="Verdana"/>
      <family val="2"/>
    </font>
    <font>
      <sz val="16"/>
      <name val="Verdana"/>
      <family val="2"/>
    </font>
    <font>
      <u/>
      <sz val="10"/>
      <color theme="10"/>
      <name val="Verdana"/>
      <family val="2"/>
    </font>
    <font>
      <b/>
      <sz val="18"/>
      <name val="Arial Narrow"/>
      <family val="2"/>
    </font>
    <font>
      <sz val="8"/>
      <name val="Verdana"/>
      <family val="2"/>
    </font>
    <font>
      <b/>
      <sz val="13"/>
      <name val="Arial Narrow"/>
      <family val="2"/>
    </font>
    <font>
      <sz val="11"/>
      <name val="Calibri"/>
      <family val="2"/>
    </font>
    <font>
      <sz val="10"/>
      <name val="Verdana"/>
      <family val="2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</borders>
  <cellStyleXfs count="13">
    <xf numFmtId="0" fontId="0" fillId="0" borderId="0"/>
    <xf numFmtId="43" fontId="21" fillId="0" borderId="0" applyFont="0" applyFill="0" applyBorder="0" applyAlignment="0" applyProtection="0"/>
    <xf numFmtId="0" fontId="1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44" fontId="29" fillId="0" borderId="0" applyFont="0" applyFill="0" applyBorder="0" applyAlignment="0" applyProtection="0"/>
  </cellStyleXfs>
  <cellXfs count="24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0" fontId="2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/>
    <xf numFmtId="10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Alignment="1"/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/>
    <xf numFmtId="0" fontId="3" fillId="2" borderId="5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6" fillId="2" borderId="0" xfId="0" applyFont="1" applyFill="1" applyBorder="1"/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3" fontId="10" fillId="2" borderId="0" xfId="0" applyNumberFormat="1" applyFont="1" applyFill="1" applyBorder="1" applyAlignment="1"/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2" fillId="2" borderId="0" xfId="0" applyFont="1" applyFill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1" fillId="2" borderId="7" xfId="0" applyFont="1" applyFill="1" applyBorder="1" applyAlignment="1">
      <alignment horizontal="center" vertical="center" wrapText="1"/>
    </xf>
    <xf numFmtId="167" fontId="2" fillId="2" borderId="0" xfId="0" applyNumberFormat="1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10" fontId="18" fillId="2" borderId="6" xfId="0" applyNumberFormat="1" applyFont="1" applyFill="1" applyBorder="1" applyAlignment="1">
      <alignment horizontal="center" vertical="center"/>
    </xf>
    <xf numFmtId="10" fontId="18" fillId="2" borderId="4" xfId="0" applyNumberFormat="1" applyFont="1" applyFill="1" applyBorder="1" applyAlignment="1">
      <alignment horizontal="center" vertical="center"/>
    </xf>
    <xf numFmtId="167" fontId="18" fillId="2" borderId="1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165" fontId="18" fillId="2" borderId="5" xfId="0" applyNumberFormat="1" applyFont="1" applyFill="1" applyBorder="1" applyAlignment="1">
      <alignment horizontal="center" vertical="center"/>
    </xf>
    <xf numFmtId="10" fontId="18" fillId="2" borderId="0" xfId="0" applyNumberFormat="1" applyFont="1" applyFill="1" applyBorder="1" applyAlignment="1">
      <alignment horizontal="center" vertical="center"/>
    </xf>
    <xf numFmtId="10" fontId="18" fillId="2" borderId="7" xfId="0" applyNumberFormat="1" applyFont="1" applyFill="1" applyBorder="1" applyAlignment="1">
      <alignment horizontal="center" vertical="center"/>
    </xf>
    <xf numFmtId="167" fontId="18" fillId="2" borderId="7" xfId="0" applyNumberFormat="1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165" fontId="18" fillId="2" borderId="9" xfId="0" applyNumberFormat="1" applyFont="1" applyFill="1" applyBorder="1" applyAlignment="1">
      <alignment horizontal="center" vertical="center"/>
    </xf>
    <xf numFmtId="10" fontId="18" fillId="2" borderId="8" xfId="0" applyNumberFormat="1" applyFont="1" applyFill="1" applyBorder="1" applyAlignment="1">
      <alignment horizontal="center" vertical="center"/>
    </xf>
    <xf numFmtId="10" fontId="18" fillId="2" borderId="10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0" xfId="0" applyFont="1" applyFill="1" applyAlignment="1"/>
    <xf numFmtId="0" fontId="18" fillId="2" borderId="0" xfId="0" applyFont="1" applyFill="1" applyAlignment="1">
      <alignment vertical="center"/>
    </xf>
    <xf numFmtId="10" fontId="18" fillId="2" borderId="11" xfId="0" applyNumberFormat="1" applyFont="1" applyFill="1" applyBorder="1" applyAlignment="1">
      <alignment horizontal="center" vertical="center"/>
    </xf>
    <xf numFmtId="10" fontId="18" fillId="2" borderId="5" xfId="0" applyNumberFormat="1" applyFont="1" applyFill="1" applyBorder="1" applyAlignment="1">
      <alignment horizontal="center" vertical="center"/>
    </xf>
    <xf numFmtId="10" fontId="18" fillId="2" borderId="9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/>
    <xf numFmtId="0" fontId="18" fillId="2" borderId="2" xfId="0" applyFont="1" applyFill="1" applyBorder="1" applyAlignment="1">
      <alignment horizontal="center" vertical="center"/>
    </xf>
    <xf numFmtId="0" fontId="18" fillId="2" borderId="0" xfId="0" applyFont="1" applyFill="1"/>
    <xf numFmtId="166" fontId="18" fillId="2" borderId="4" xfId="0" applyNumberFormat="1" applyFont="1" applyFill="1" applyBorder="1" applyAlignment="1">
      <alignment horizontal="center" vertical="center"/>
    </xf>
    <xf numFmtId="166" fontId="18" fillId="2" borderId="5" xfId="0" applyNumberFormat="1" applyFont="1" applyFill="1" applyBorder="1" applyAlignment="1">
      <alignment horizontal="center" vertical="center"/>
    </xf>
    <xf numFmtId="168" fontId="18" fillId="2" borderId="7" xfId="0" applyNumberFormat="1" applyFont="1" applyFill="1" applyBorder="1" applyAlignment="1">
      <alignment horizontal="center"/>
    </xf>
    <xf numFmtId="10" fontId="20" fillId="2" borderId="5" xfId="0" applyNumberFormat="1" applyFont="1" applyFill="1" applyBorder="1" applyAlignment="1">
      <alignment horizontal="center" vertical="center"/>
    </xf>
    <xf numFmtId="10" fontId="20" fillId="2" borderId="7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166" fontId="18" fillId="2" borderId="9" xfId="0" applyNumberFormat="1" applyFont="1" applyFill="1" applyBorder="1" applyAlignment="1">
      <alignment horizontal="center" vertical="center"/>
    </xf>
    <xf numFmtId="165" fontId="18" fillId="2" borderId="11" xfId="0" applyNumberFormat="1" applyFont="1" applyFill="1" applyBorder="1" applyAlignment="1">
      <alignment horizontal="center" vertical="center"/>
    </xf>
    <xf numFmtId="165" fontId="18" fillId="2" borderId="7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/>
    <xf numFmtId="167" fontId="18" fillId="2" borderId="0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>
      <alignment vertical="center"/>
    </xf>
    <xf numFmtId="0" fontId="17" fillId="2" borderId="0" xfId="0" applyFont="1" applyFill="1"/>
    <xf numFmtId="10" fontId="10" fillId="2" borderId="6" xfId="0" applyNumberFormat="1" applyFont="1" applyFill="1" applyBorder="1" applyAlignment="1">
      <alignment horizontal="center" vertical="center"/>
    </xf>
    <xf numFmtId="10" fontId="10" fillId="2" borderId="7" xfId="0" applyNumberFormat="1" applyFont="1" applyFill="1" applyBorder="1" applyAlignment="1">
      <alignment horizontal="center" vertical="center"/>
    </xf>
    <xf numFmtId="167" fontId="10" fillId="2" borderId="7" xfId="0" applyNumberFormat="1" applyFont="1" applyFill="1" applyBorder="1" applyAlignment="1">
      <alignment horizontal="center" vertical="center"/>
    </xf>
    <xf numFmtId="167" fontId="18" fillId="2" borderId="11" xfId="0" applyNumberFormat="1" applyFont="1" applyFill="1" applyBorder="1" applyAlignment="1">
      <alignment horizontal="center" vertical="center"/>
    </xf>
    <xf numFmtId="10" fontId="10" fillId="2" borderId="4" xfId="0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0" fontId="10" fillId="2" borderId="10" xfId="0" applyNumberFormat="1" applyFont="1" applyFill="1" applyBorder="1" applyAlignment="1">
      <alignment horizontal="center" vertical="center"/>
    </xf>
    <xf numFmtId="8" fontId="18" fillId="2" borderId="0" xfId="0" applyNumberFormat="1" applyFont="1" applyFill="1"/>
    <xf numFmtId="10" fontId="10" fillId="2" borderId="11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0" fontId="10" fillId="2" borderId="5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/>
    <xf numFmtId="3" fontId="10" fillId="2" borderId="0" xfId="0" quotePrefix="1" applyNumberFormat="1" applyFont="1" applyFill="1" applyBorder="1" applyAlignment="1"/>
    <xf numFmtId="10" fontId="18" fillId="2" borderId="0" xfId="0" applyNumberFormat="1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/>
    <xf numFmtId="0" fontId="5" fillId="3" borderId="0" xfId="0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65" fontId="18" fillId="2" borderId="0" xfId="0" applyNumberFormat="1" applyFont="1" applyFill="1" applyBorder="1" applyAlignment="1">
      <alignment horizontal="center" vertical="center"/>
    </xf>
    <xf numFmtId="166" fontId="18" fillId="2" borderId="0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/>
    <xf numFmtId="0" fontId="2" fillId="2" borderId="0" xfId="0" applyFont="1" applyFill="1" applyAlignment="1"/>
    <xf numFmtId="168" fontId="18" fillId="2" borderId="10" xfId="0" applyNumberFormat="1" applyFont="1" applyFill="1" applyBorder="1" applyAlignment="1">
      <alignment horizontal="center"/>
    </xf>
    <xf numFmtId="166" fontId="10" fillId="2" borderId="5" xfId="0" applyNumberFormat="1" applyFont="1" applyFill="1" applyBorder="1" applyAlignment="1">
      <alignment horizontal="center" vertical="center"/>
    </xf>
    <xf numFmtId="167" fontId="10" fillId="2" borderId="1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/>
    <xf numFmtId="10" fontId="10" fillId="2" borderId="0" xfId="0" applyNumberFormat="1" applyFont="1" applyFill="1" applyBorder="1" applyAlignment="1">
      <alignment horizontal="center" vertical="center"/>
    </xf>
    <xf numFmtId="167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13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3" fontId="10" fillId="2" borderId="0" xfId="0" quotePrefix="1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8" fillId="2" borderId="0" xfId="0" applyNumberFormat="1" applyFont="1" applyFill="1"/>
    <xf numFmtId="169" fontId="18" fillId="2" borderId="0" xfId="1" applyNumberFormat="1" applyFont="1" applyFill="1" applyAlignment="1"/>
    <xf numFmtId="169" fontId="2" fillId="2" borderId="0" xfId="1" applyNumberFormat="1" applyFont="1" applyFill="1" applyAlignment="1"/>
    <xf numFmtId="165" fontId="18" fillId="2" borderId="0" xfId="0" applyNumberFormat="1" applyFont="1" applyFill="1" applyAlignment="1"/>
    <xf numFmtId="0" fontId="2" fillId="2" borderId="0" xfId="0" applyFont="1" applyFill="1" applyAlignment="1"/>
    <xf numFmtId="0" fontId="2" fillId="0" borderId="0" xfId="10" applyFont="1"/>
    <xf numFmtId="0" fontId="2" fillId="2" borderId="0" xfId="10" applyFont="1" applyFill="1" applyBorder="1" applyAlignment="1"/>
    <xf numFmtId="0" fontId="2" fillId="2" borderId="0" xfId="10" applyFont="1" applyFill="1" applyBorder="1"/>
    <xf numFmtId="0" fontId="2" fillId="2" borderId="0" xfId="10" applyFont="1" applyFill="1"/>
    <xf numFmtId="0" fontId="2" fillId="3" borderId="0" xfId="10" applyFont="1" applyFill="1" applyBorder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Alignment="1"/>
    <xf numFmtId="166" fontId="10" fillId="2" borderId="0" xfId="0" applyNumberFormat="1" applyFont="1" applyFill="1" applyBorder="1" applyAlignment="1">
      <alignment horizontal="center" vertical="center" wrapText="1"/>
    </xf>
    <xf numFmtId="166" fontId="10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Border="1" applyAlignment="1">
      <alignment wrapText="1"/>
    </xf>
    <xf numFmtId="165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170" fontId="18" fillId="2" borderId="4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vertical="center"/>
    </xf>
    <xf numFmtId="0" fontId="2" fillId="2" borderId="0" xfId="0" applyFont="1" applyFill="1" applyAlignment="1"/>
    <xf numFmtId="165" fontId="10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10" fontId="18" fillId="2" borderId="0" xfId="0" applyNumberFormat="1" applyFont="1" applyFill="1" applyBorder="1" applyAlignment="1">
      <alignment horizontal="center"/>
    </xf>
    <xf numFmtId="168" fontId="18" fillId="2" borderId="0" xfId="0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0" fillId="2" borderId="1" xfId="0" applyNumberFormat="1" applyFont="1" applyFill="1" applyBorder="1" applyAlignment="1">
      <alignment horizontal="center" vertical="center"/>
    </xf>
    <xf numFmtId="166" fontId="10" fillId="2" borderId="0" xfId="0" quotePrefix="1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3" borderId="0" xfId="10" applyFont="1" applyFill="1"/>
    <xf numFmtId="0" fontId="2" fillId="2" borderId="0" xfId="0" applyFont="1" applyFill="1" applyAlignment="1"/>
    <xf numFmtId="0" fontId="2" fillId="2" borderId="0" xfId="0" applyFont="1" applyFill="1" applyAlignment="1"/>
    <xf numFmtId="166" fontId="10" fillId="2" borderId="8" xfId="0" quotePrefix="1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3" fontId="18" fillId="2" borderId="4" xfId="1" applyNumberFormat="1" applyFont="1" applyFill="1" applyBorder="1" applyAlignment="1">
      <alignment horizontal="center" vertical="center"/>
    </xf>
    <xf numFmtId="3" fontId="18" fillId="2" borderId="5" xfId="1" applyNumberFormat="1" applyFont="1" applyFill="1" applyBorder="1" applyAlignment="1">
      <alignment horizontal="center" vertical="center"/>
    </xf>
    <xf numFmtId="10" fontId="10" fillId="2" borderId="7" xfId="0" applyNumberFormat="1" applyFont="1" applyFill="1" applyBorder="1" applyAlignment="1">
      <alignment horizontal="center"/>
    </xf>
    <xf numFmtId="10" fontId="10" fillId="2" borderId="10" xfId="0" applyNumberFormat="1" applyFont="1" applyFill="1" applyBorder="1" applyAlignment="1">
      <alignment horizontal="center"/>
    </xf>
    <xf numFmtId="37" fontId="18" fillId="2" borderId="10" xfId="1" applyNumberFormat="1" applyFont="1" applyFill="1" applyBorder="1" applyAlignment="1">
      <alignment horizontal="center" vertical="center"/>
    </xf>
    <xf numFmtId="166" fontId="10" fillId="2" borderId="0" xfId="0" applyNumberFormat="1" applyFont="1" applyFill="1" applyBorder="1" applyAlignment="1">
      <alignment horizontal="left" vertical="center"/>
    </xf>
    <xf numFmtId="10" fontId="18" fillId="2" borderId="5" xfId="0" applyNumberFormat="1" applyFont="1" applyFill="1" applyBorder="1" applyAlignment="1">
      <alignment horizontal="center"/>
    </xf>
    <xf numFmtId="10" fontId="18" fillId="2" borderId="4" xfId="0" applyNumberFormat="1" applyFont="1" applyFill="1" applyBorder="1" applyAlignment="1">
      <alignment horizontal="center"/>
    </xf>
    <xf numFmtId="165" fontId="18" fillId="2" borderId="6" xfId="0" applyNumberFormat="1" applyFont="1" applyFill="1" applyBorder="1" applyAlignment="1">
      <alignment horizontal="center" vertical="center"/>
    </xf>
    <xf numFmtId="3" fontId="18" fillId="2" borderId="10" xfId="0" applyNumberFormat="1" applyFont="1" applyFill="1" applyBorder="1" applyAlignment="1">
      <alignment horizontal="center" vertical="center"/>
    </xf>
    <xf numFmtId="3" fontId="18" fillId="2" borderId="7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left" vertical="center"/>
    </xf>
    <xf numFmtId="170" fontId="18" fillId="2" borderId="17" xfId="0" applyNumberFormat="1" applyFont="1" applyFill="1" applyBorder="1" applyAlignment="1">
      <alignment horizontal="center" vertical="center"/>
    </xf>
    <xf numFmtId="37" fontId="18" fillId="2" borderId="18" xfId="1" applyNumberFormat="1" applyFont="1" applyFill="1" applyBorder="1" applyAlignment="1">
      <alignment horizontal="center" vertical="center"/>
    </xf>
    <xf numFmtId="165" fontId="18" fillId="2" borderId="10" xfId="0" applyNumberFormat="1" applyFont="1" applyFill="1" applyBorder="1" applyAlignment="1">
      <alignment horizontal="center" vertical="center"/>
    </xf>
    <xf numFmtId="167" fontId="10" fillId="2" borderId="7" xfId="0" applyNumberFormat="1" applyFont="1" applyFill="1" applyBorder="1" applyAlignment="1">
      <alignment horizontal="center"/>
    </xf>
    <xf numFmtId="167" fontId="10" fillId="2" borderId="10" xfId="0" applyNumberFormat="1" applyFont="1" applyFill="1" applyBorder="1" applyAlignment="1">
      <alignment horizontal="center"/>
    </xf>
    <xf numFmtId="171" fontId="18" fillId="2" borderId="5" xfId="0" applyNumberFormat="1" applyFont="1" applyFill="1" applyBorder="1" applyAlignment="1">
      <alignment horizontal="center" vertical="center"/>
    </xf>
    <xf numFmtId="171" fontId="18" fillId="2" borderId="9" xfId="0" applyNumberFormat="1" applyFont="1" applyFill="1" applyBorder="1" applyAlignment="1">
      <alignment horizontal="center" vertical="center"/>
    </xf>
    <xf numFmtId="43" fontId="2" fillId="2" borderId="0" xfId="1" applyFont="1" applyFill="1" applyAlignment="1"/>
    <xf numFmtId="0" fontId="27" fillId="0" borderId="0" xfId="0" applyFont="1"/>
    <xf numFmtId="172" fontId="18" fillId="2" borderId="0" xfId="11" applyNumberFormat="1" applyFont="1" applyFill="1" applyAlignment="1"/>
    <xf numFmtId="3" fontId="18" fillId="2" borderId="9" xfId="1" applyNumberFormat="1" applyFont="1" applyFill="1" applyBorder="1" applyAlignment="1">
      <alignment horizontal="center" vertical="center"/>
    </xf>
    <xf numFmtId="3" fontId="18" fillId="2" borderId="1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167" fontId="10" fillId="2" borderId="11" xfId="0" applyNumberFormat="1" applyFont="1" applyFill="1" applyBorder="1" applyAlignment="1">
      <alignment horizontal="center" vertical="center"/>
    </xf>
    <xf numFmtId="165" fontId="10" fillId="2" borderId="11" xfId="0" applyNumberFormat="1" applyFont="1" applyFill="1" applyBorder="1" applyAlignment="1">
      <alignment horizontal="center" vertical="center"/>
    </xf>
    <xf numFmtId="10" fontId="18" fillId="3" borderId="4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center" wrapText="1"/>
    </xf>
    <xf numFmtId="166" fontId="18" fillId="2" borderId="0" xfId="0" applyNumberFormat="1" applyFont="1" applyFill="1" applyAlignment="1"/>
    <xf numFmtId="166" fontId="2" fillId="2" borderId="0" xfId="0" applyNumberFormat="1" applyFont="1" applyFill="1" applyAlignment="1"/>
    <xf numFmtId="166" fontId="10" fillId="2" borderId="0" xfId="0" applyNumberFormat="1" applyFont="1" applyFill="1" applyBorder="1" applyAlignment="1">
      <alignment horizontal="left" vertical="center" wrapText="1"/>
    </xf>
    <xf numFmtId="173" fontId="18" fillId="2" borderId="0" xfId="12" applyNumberFormat="1" applyFont="1" applyFill="1" applyAlignment="1"/>
    <xf numFmtId="165" fontId="10" fillId="2" borderId="5" xfId="0" applyNumberFormat="1" applyFont="1" applyFill="1" applyBorder="1" applyAlignment="1">
      <alignment horizontal="center" vertical="center" wrapText="1"/>
    </xf>
    <xf numFmtId="10" fontId="10" fillId="2" borderId="11" xfId="0" applyNumberFormat="1" applyFont="1" applyFill="1" applyBorder="1" applyAlignment="1">
      <alignment horizontal="center"/>
    </xf>
    <xf numFmtId="167" fontId="10" fillId="2" borderId="11" xfId="0" applyNumberFormat="1" applyFont="1" applyFill="1" applyBorder="1" applyAlignment="1">
      <alignment horizontal="center"/>
    </xf>
    <xf numFmtId="0" fontId="2" fillId="5" borderId="0" xfId="0" applyFont="1" applyFill="1" applyBorder="1"/>
    <xf numFmtId="169" fontId="2" fillId="2" borderId="0" xfId="1" applyNumberFormat="1" applyFont="1" applyFill="1" applyAlignment="1">
      <alignment wrapText="1"/>
    </xf>
    <xf numFmtId="3" fontId="10" fillId="2" borderId="7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166" fontId="10" fillId="2" borderId="9" xfId="0" applyNumberFormat="1" applyFont="1" applyFill="1" applyBorder="1" applyAlignment="1">
      <alignment horizontal="center" vertical="center"/>
    </xf>
    <xf numFmtId="165" fontId="10" fillId="2" borderId="19" xfId="0" applyNumberFormat="1" applyFont="1" applyFill="1" applyBorder="1" applyAlignment="1">
      <alignment horizontal="center" vertical="center"/>
    </xf>
    <xf numFmtId="10" fontId="10" fillId="2" borderId="20" xfId="0" applyNumberFormat="1" applyFont="1" applyFill="1" applyBorder="1" applyAlignment="1">
      <alignment horizontal="center" vertical="center"/>
    </xf>
    <xf numFmtId="167" fontId="10" fillId="2" borderId="19" xfId="0" applyNumberFormat="1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166" fontId="18" fillId="2" borderId="20" xfId="0" applyNumberFormat="1" applyFont="1" applyFill="1" applyBorder="1" applyAlignment="1">
      <alignment horizontal="center" vertical="center"/>
    </xf>
    <xf numFmtId="10" fontId="18" fillId="2" borderId="20" xfId="0" applyNumberFormat="1" applyFont="1" applyFill="1" applyBorder="1" applyAlignment="1">
      <alignment horizontal="center" vertical="center"/>
    </xf>
    <xf numFmtId="10" fontId="18" fillId="2" borderId="20" xfId="0" applyNumberFormat="1" applyFont="1" applyFill="1" applyBorder="1" applyAlignment="1">
      <alignment horizontal="center"/>
    </xf>
    <xf numFmtId="168" fontId="18" fillId="2" borderId="19" xfId="0" applyNumberFormat="1" applyFont="1" applyFill="1" applyBorder="1" applyAlignment="1">
      <alignment horizontal="center"/>
    </xf>
    <xf numFmtId="165" fontId="18" fillId="2" borderId="20" xfId="0" applyNumberFormat="1" applyFont="1" applyFill="1" applyBorder="1" applyAlignment="1">
      <alignment horizontal="center" vertical="center"/>
    </xf>
    <xf numFmtId="10" fontId="18" fillId="2" borderId="19" xfId="0" applyNumberFormat="1" applyFont="1" applyFill="1" applyBorder="1" applyAlignment="1">
      <alignment horizontal="center" vertical="center"/>
    </xf>
    <xf numFmtId="10" fontId="10" fillId="2" borderId="19" xfId="0" applyNumberFormat="1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166" fontId="18" fillId="2" borderId="22" xfId="0" applyNumberFormat="1" applyFont="1" applyFill="1" applyBorder="1" applyAlignment="1">
      <alignment horizontal="center" vertical="center"/>
    </xf>
    <xf numFmtId="166" fontId="10" fillId="2" borderId="21" xfId="0" applyNumberFormat="1" applyFont="1" applyFill="1" applyBorder="1" applyAlignment="1">
      <alignment horizontal="left" vertical="center" wrapText="1"/>
    </xf>
    <xf numFmtId="165" fontId="18" fillId="2" borderId="22" xfId="0" applyNumberFormat="1" applyFont="1" applyFill="1" applyBorder="1" applyAlignment="1">
      <alignment horizontal="center" vertical="center"/>
    </xf>
    <xf numFmtId="165" fontId="18" fillId="2" borderId="23" xfId="0" applyNumberFormat="1" applyFont="1" applyFill="1" applyBorder="1" applyAlignment="1">
      <alignment horizontal="center" vertical="center"/>
    </xf>
    <xf numFmtId="165" fontId="10" fillId="2" borderId="22" xfId="0" applyNumberFormat="1" applyFont="1" applyFill="1" applyBorder="1" applyAlignment="1">
      <alignment horizontal="center" wrapText="1"/>
    </xf>
    <xf numFmtId="165" fontId="10" fillId="2" borderId="23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/>
    <xf numFmtId="165" fontId="10" fillId="2" borderId="22" xfId="0" applyNumberFormat="1" applyFont="1" applyFill="1" applyBorder="1" applyAlignment="1">
      <alignment horizontal="center" vertical="center" wrapText="1"/>
    </xf>
    <xf numFmtId="167" fontId="18" fillId="2" borderId="19" xfId="0" applyNumberFormat="1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 wrapText="1"/>
    </xf>
    <xf numFmtId="0" fontId="26" fillId="4" borderId="13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/>
    <xf numFmtId="0" fontId="2" fillId="0" borderId="0" xfId="0" applyFont="1" applyAlignment="1"/>
    <xf numFmtId="0" fontId="16" fillId="0" borderId="0" xfId="0" applyFont="1" applyAlignment="1"/>
    <xf numFmtId="3" fontId="2" fillId="2" borderId="0" xfId="0" applyNumberFormat="1" applyFont="1" applyFill="1" applyAlignment="1">
      <alignment horizontal="center" vertical="center"/>
    </xf>
    <xf numFmtId="0" fontId="8" fillId="0" borderId="0" xfId="0" applyFont="1" applyAlignment="1"/>
    <xf numFmtId="0" fontId="3" fillId="2" borderId="0" xfId="0" applyFont="1" applyFill="1" applyAlignment="1"/>
    <xf numFmtId="0" fontId="5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2" fillId="0" borderId="0" xfId="0" applyFont="1" applyAlignment="1"/>
    <xf numFmtId="0" fontId="24" fillId="2" borderId="0" xfId="0" applyFont="1" applyFill="1" applyAlignment="1">
      <alignment horizontal="left" vertical="center"/>
    </xf>
  </cellXfs>
  <cellStyles count="13">
    <cellStyle name="Comma" xfId="1" builtinId="3"/>
    <cellStyle name="Comma 2" xfId="8" xr:uid="{00000000-0005-0000-0000-000001000000}"/>
    <cellStyle name="Comma 3" xfId="4" xr:uid="{00000000-0005-0000-0000-000002000000}"/>
    <cellStyle name="Currency" xfId="12" builtinId="4"/>
    <cellStyle name="Hyperlink" xfId="10" builtinId="8"/>
    <cellStyle name="Normal" xfId="0" builtinId="0"/>
    <cellStyle name="Normal 2" xfId="7" xr:uid="{00000000-0005-0000-0000-000006000000}"/>
    <cellStyle name="Normal 3" xfId="6" xr:uid="{00000000-0005-0000-0000-000007000000}"/>
    <cellStyle name="Normal 4" xfId="3" xr:uid="{00000000-0005-0000-0000-000008000000}"/>
    <cellStyle name="Normal 5" xfId="2" xr:uid="{00000000-0005-0000-0000-000009000000}"/>
    <cellStyle name="Percent" xfId="11" builtinId="5"/>
    <cellStyle name="Percent 2" xfId="9" xr:uid="{00000000-0005-0000-0000-00000B000000}"/>
    <cellStyle name="Percent 3" xfId="5" xr:uid="{00000000-0005-0000-0000-00000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tabSelected="1" zoomScale="75" zoomScaleNormal="75" workbookViewId="0">
      <selection activeCell="A30" sqref="A30:F30"/>
    </sheetView>
  </sheetViews>
  <sheetFormatPr defaultColWidth="10.7265625" defaultRowHeight="21" customHeight="1" x14ac:dyDescent="0.3"/>
  <cols>
    <col min="1" max="1" width="3.6328125" style="9" bestFit="1" customWidth="1"/>
    <col min="2" max="2" width="7.7265625" style="9" customWidth="1"/>
    <col min="3" max="3" width="9.36328125" style="9" customWidth="1"/>
    <col min="4" max="4" width="23.6328125" style="9" customWidth="1"/>
    <col min="5" max="5" width="3.6328125" style="9" bestFit="1" customWidth="1"/>
    <col min="6" max="6" width="26.7265625" style="9" customWidth="1"/>
    <col min="7" max="16384" width="10.7265625" style="9"/>
  </cols>
  <sheetData>
    <row r="1" spans="1:8" ht="21.9" customHeight="1" thickBot="1" x14ac:dyDescent="0.35">
      <c r="A1" s="231" t="s">
        <v>297</v>
      </c>
      <c r="B1" s="232"/>
      <c r="C1" s="232"/>
      <c r="D1" s="232"/>
      <c r="E1" s="232"/>
      <c r="F1" s="233"/>
    </row>
    <row r="2" spans="1:8" ht="21.9" customHeight="1" x14ac:dyDescent="0.3">
      <c r="A2" s="235" t="s">
        <v>275</v>
      </c>
      <c r="B2" s="235"/>
      <c r="C2" s="235"/>
      <c r="D2" s="235"/>
      <c r="E2" s="235"/>
      <c r="F2" s="235"/>
    </row>
    <row r="3" spans="1:8" s="12" customFormat="1" ht="21" customHeight="1" x14ac:dyDescent="0.35">
      <c r="A3" s="235" t="s">
        <v>85</v>
      </c>
      <c r="B3" s="235"/>
      <c r="C3" s="235"/>
      <c r="D3" s="235"/>
      <c r="E3" s="235"/>
      <c r="F3" s="235"/>
      <c r="H3" s="10"/>
    </row>
    <row r="4" spans="1:8" s="12" customFormat="1" ht="21" customHeight="1" x14ac:dyDescent="0.35">
      <c r="A4" s="234">
        <v>43524</v>
      </c>
      <c r="B4" s="234"/>
      <c r="C4" s="234"/>
      <c r="D4" s="234"/>
      <c r="E4" s="234"/>
      <c r="F4" s="234"/>
      <c r="G4" s="10"/>
      <c r="H4" s="10"/>
    </row>
    <row r="5" spans="1:8" s="12" customFormat="1" ht="21" customHeight="1" x14ac:dyDescent="0.35">
      <c r="A5" s="11">
        <v>1</v>
      </c>
      <c r="B5" s="10" t="s">
        <v>101</v>
      </c>
      <c r="C5" s="10"/>
      <c r="D5" s="10"/>
      <c r="E5" s="11">
        <v>25</v>
      </c>
      <c r="F5" s="128" t="s">
        <v>120</v>
      </c>
      <c r="G5" s="131"/>
      <c r="H5" s="9"/>
    </row>
    <row r="6" spans="1:8" s="12" customFormat="1" ht="21" customHeight="1" x14ac:dyDescent="0.35">
      <c r="A6" s="11">
        <v>2</v>
      </c>
      <c r="B6" s="124" t="s">
        <v>60</v>
      </c>
      <c r="C6" s="10"/>
      <c r="D6" s="10"/>
      <c r="E6" s="11">
        <v>26</v>
      </c>
      <c r="F6" s="128" t="s">
        <v>26</v>
      </c>
      <c r="G6" s="132"/>
      <c r="H6" s="10"/>
    </row>
    <row r="7" spans="1:8" s="12" customFormat="1" ht="21" customHeight="1" x14ac:dyDescent="0.35">
      <c r="A7" s="11">
        <v>3</v>
      </c>
      <c r="B7" s="125" t="s">
        <v>75</v>
      </c>
      <c r="C7" s="10"/>
      <c r="D7" s="10"/>
      <c r="E7" s="11">
        <v>27</v>
      </c>
      <c r="F7" s="125" t="s">
        <v>7</v>
      </c>
      <c r="G7" s="10"/>
      <c r="H7" s="10"/>
    </row>
    <row r="8" spans="1:8" s="12" customFormat="1" ht="21" customHeight="1" x14ac:dyDescent="0.35">
      <c r="A8" s="11">
        <v>4</v>
      </c>
      <c r="B8" s="125" t="s">
        <v>96</v>
      </c>
      <c r="C8" s="10"/>
      <c r="D8" s="10"/>
      <c r="E8" s="11">
        <v>28</v>
      </c>
      <c r="F8" s="126" t="s">
        <v>129</v>
      </c>
      <c r="G8" s="10"/>
      <c r="H8" s="10"/>
    </row>
    <row r="9" spans="1:8" s="12" customFormat="1" ht="21" customHeight="1" x14ac:dyDescent="0.35">
      <c r="A9" s="11">
        <v>5</v>
      </c>
      <c r="B9" s="125" t="s">
        <v>74</v>
      </c>
      <c r="C9" s="10"/>
      <c r="D9" s="10"/>
      <c r="E9" s="11">
        <v>29</v>
      </c>
      <c r="F9" s="126" t="s">
        <v>130</v>
      </c>
      <c r="G9" s="10"/>
      <c r="H9" s="10"/>
    </row>
    <row r="10" spans="1:8" s="12" customFormat="1" ht="21" customHeight="1" x14ac:dyDescent="0.35">
      <c r="A10" s="11">
        <v>6</v>
      </c>
      <c r="B10" s="125" t="s">
        <v>107</v>
      </c>
      <c r="C10" s="10"/>
      <c r="D10" s="10"/>
      <c r="E10" s="11">
        <v>30</v>
      </c>
      <c r="F10" s="126" t="s">
        <v>183</v>
      </c>
      <c r="G10" s="10"/>
      <c r="H10" s="10"/>
    </row>
    <row r="11" spans="1:8" s="12" customFormat="1" ht="21" customHeight="1" x14ac:dyDescent="0.35">
      <c r="A11" s="11">
        <v>7</v>
      </c>
      <c r="B11" s="125" t="s">
        <v>87</v>
      </c>
      <c r="C11" s="10"/>
      <c r="D11" s="10"/>
      <c r="E11" s="11">
        <v>31</v>
      </c>
      <c r="F11" s="125" t="s">
        <v>59</v>
      </c>
      <c r="G11" s="10"/>
      <c r="H11" s="10"/>
    </row>
    <row r="12" spans="1:8" ht="21" customHeight="1" x14ac:dyDescent="0.35">
      <c r="A12" s="11">
        <v>8</v>
      </c>
      <c r="B12" s="125" t="s">
        <v>43</v>
      </c>
      <c r="C12" s="10"/>
      <c r="D12" s="10"/>
      <c r="E12" s="11">
        <v>32</v>
      </c>
      <c r="F12" s="125" t="s">
        <v>93</v>
      </c>
      <c r="G12" s="10"/>
      <c r="H12" s="8"/>
    </row>
    <row r="13" spans="1:8" ht="21" customHeight="1" x14ac:dyDescent="0.35">
      <c r="A13" s="11">
        <v>9</v>
      </c>
      <c r="B13" s="125" t="s">
        <v>31</v>
      </c>
      <c r="C13" s="10"/>
      <c r="D13" s="10"/>
      <c r="E13" s="11">
        <v>33</v>
      </c>
      <c r="F13" s="125" t="s">
        <v>11</v>
      </c>
      <c r="G13" s="10"/>
      <c r="H13" s="8"/>
    </row>
    <row r="14" spans="1:8" ht="21" customHeight="1" x14ac:dyDescent="0.35">
      <c r="A14" s="11">
        <v>10</v>
      </c>
      <c r="B14" s="125" t="s">
        <v>86</v>
      </c>
      <c r="C14" s="10"/>
      <c r="D14" s="10"/>
      <c r="E14" s="11">
        <v>34</v>
      </c>
      <c r="F14" s="125" t="s">
        <v>94</v>
      </c>
      <c r="G14" s="10"/>
      <c r="H14" s="8"/>
    </row>
    <row r="15" spans="1:8" ht="21" customHeight="1" x14ac:dyDescent="0.35">
      <c r="A15" s="11">
        <v>11</v>
      </c>
      <c r="B15" s="125" t="s">
        <v>245</v>
      </c>
      <c r="C15" s="10"/>
      <c r="D15" s="10"/>
      <c r="E15" s="11">
        <v>35</v>
      </c>
      <c r="F15" s="125" t="s">
        <v>57</v>
      </c>
      <c r="G15" s="10"/>
      <c r="H15" s="8"/>
    </row>
    <row r="16" spans="1:8" ht="21" customHeight="1" x14ac:dyDescent="0.35">
      <c r="A16" s="11">
        <v>12</v>
      </c>
      <c r="B16" s="125" t="s">
        <v>100</v>
      </c>
      <c r="C16" s="10"/>
      <c r="D16" s="10"/>
      <c r="E16" s="11">
        <v>36</v>
      </c>
      <c r="F16" s="125" t="s">
        <v>212</v>
      </c>
      <c r="G16" s="10"/>
      <c r="H16" s="8"/>
    </row>
    <row r="17" spans="1:8" ht="21" customHeight="1" x14ac:dyDescent="0.35">
      <c r="A17" s="11">
        <v>13</v>
      </c>
      <c r="B17" s="125" t="s">
        <v>219</v>
      </c>
      <c r="C17" s="10"/>
      <c r="D17" s="10"/>
      <c r="E17" s="11">
        <v>37</v>
      </c>
      <c r="F17" s="125" t="s">
        <v>152</v>
      </c>
      <c r="H17" s="8"/>
    </row>
    <row r="18" spans="1:8" ht="21" customHeight="1" x14ac:dyDescent="0.35">
      <c r="A18" s="11">
        <v>14</v>
      </c>
      <c r="B18" s="125" t="s">
        <v>95</v>
      </c>
      <c r="C18" s="10"/>
      <c r="D18" s="10"/>
      <c r="E18" s="11">
        <v>38</v>
      </c>
      <c r="F18" s="125" t="s">
        <v>165</v>
      </c>
      <c r="G18" s="10"/>
      <c r="H18" s="8"/>
    </row>
    <row r="19" spans="1:8" ht="21" customHeight="1" x14ac:dyDescent="0.35">
      <c r="A19" s="11">
        <v>15</v>
      </c>
      <c r="B19" s="125" t="s">
        <v>106</v>
      </c>
      <c r="C19" s="10"/>
      <c r="D19" s="10"/>
      <c r="E19" s="11">
        <v>39</v>
      </c>
      <c r="F19" s="125" t="s">
        <v>281</v>
      </c>
      <c r="G19" s="10"/>
      <c r="H19" s="13"/>
    </row>
    <row r="20" spans="1:8" ht="21" customHeight="1" x14ac:dyDescent="0.35">
      <c r="A20" s="11">
        <v>16</v>
      </c>
      <c r="B20" s="125" t="s">
        <v>105</v>
      </c>
      <c r="C20" s="10"/>
      <c r="D20" s="10"/>
      <c r="E20" s="11">
        <v>40</v>
      </c>
      <c r="F20" s="125" t="s">
        <v>34</v>
      </c>
      <c r="G20" s="10"/>
      <c r="H20" s="8"/>
    </row>
    <row r="21" spans="1:8" ht="21" customHeight="1" x14ac:dyDescent="0.35">
      <c r="A21" s="11">
        <v>17</v>
      </c>
      <c r="B21" s="125" t="s">
        <v>54</v>
      </c>
      <c r="C21" s="10"/>
      <c r="D21" s="10"/>
      <c r="E21" s="11">
        <v>41</v>
      </c>
      <c r="F21" s="125" t="s">
        <v>35</v>
      </c>
      <c r="G21" s="10"/>
    </row>
    <row r="22" spans="1:8" ht="21" customHeight="1" x14ac:dyDescent="0.35">
      <c r="A22" s="11">
        <v>18</v>
      </c>
      <c r="B22" s="125" t="s">
        <v>56</v>
      </c>
      <c r="C22" s="10"/>
      <c r="D22" s="10"/>
      <c r="E22" s="11">
        <v>42</v>
      </c>
      <c r="F22" s="127" t="s">
        <v>121</v>
      </c>
      <c r="G22" s="13"/>
      <c r="H22" s="13"/>
    </row>
    <row r="23" spans="1:8" ht="21" customHeight="1" x14ac:dyDescent="0.35">
      <c r="A23" s="11">
        <v>19</v>
      </c>
      <c r="B23" s="125" t="s">
        <v>9</v>
      </c>
      <c r="C23" s="10"/>
      <c r="D23" s="10"/>
      <c r="E23" s="11">
        <v>43</v>
      </c>
      <c r="F23" s="127" t="s">
        <v>159</v>
      </c>
      <c r="G23" s="13"/>
    </row>
    <row r="24" spans="1:8" ht="21" customHeight="1" x14ac:dyDescent="0.35">
      <c r="A24" s="11">
        <v>20</v>
      </c>
      <c r="B24" s="126" t="s">
        <v>14</v>
      </c>
      <c r="C24" s="10"/>
      <c r="D24" s="10"/>
      <c r="E24" s="11">
        <v>44</v>
      </c>
      <c r="F24" s="125" t="s">
        <v>36</v>
      </c>
    </row>
    <row r="25" spans="1:8" ht="21" customHeight="1" x14ac:dyDescent="0.35">
      <c r="A25" s="11">
        <v>21</v>
      </c>
      <c r="B25" s="125" t="s">
        <v>32</v>
      </c>
      <c r="C25" s="10"/>
      <c r="D25" s="123"/>
      <c r="E25" s="11">
        <v>45</v>
      </c>
      <c r="F25" s="125" t="s">
        <v>185</v>
      </c>
    </row>
    <row r="26" spans="1:8" ht="21" customHeight="1" x14ac:dyDescent="0.35">
      <c r="A26" s="11">
        <v>22</v>
      </c>
      <c r="B26" s="125" t="s">
        <v>209</v>
      </c>
      <c r="C26" s="12"/>
      <c r="D26" s="10"/>
      <c r="E26" s="11">
        <v>46</v>
      </c>
      <c r="F26" s="125" t="s">
        <v>12</v>
      </c>
    </row>
    <row r="27" spans="1:8" ht="21" customHeight="1" x14ac:dyDescent="0.35">
      <c r="A27" s="11">
        <v>23</v>
      </c>
      <c r="B27" s="125" t="s">
        <v>98</v>
      </c>
      <c r="C27" s="12"/>
      <c r="D27" s="12"/>
      <c r="E27" s="11">
        <v>47</v>
      </c>
      <c r="F27" s="128" t="s">
        <v>13</v>
      </c>
    </row>
    <row r="28" spans="1:8" ht="21" customHeight="1" x14ac:dyDescent="0.35">
      <c r="A28" s="11">
        <v>24</v>
      </c>
      <c r="B28" s="128" t="s">
        <v>99</v>
      </c>
      <c r="C28" s="131"/>
      <c r="D28" s="131"/>
      <c r="E28" s="11">
        <v>48</v>
      </c>
      <c r="F28" s="160" t="s">
        <v>208</v>
      </c>
    </row>
    <row r="29" spans="1:8" ht="21" customHeight="1" x14ac:dyDescent="0.35">
      <c r="C29" s="131"/>
      <c r="D29" s="131"/>
      <c r="E29" s="11">
        <v>49</v>
      </c>
      <c r="F29" s="160" t="s">
        <v>134</v>
      </c>
    </row>
    <row r="30" spans="1:8" ht="21" customHeight="1" x14ac:dyDescent="0.3">
      <c r="A30" s="236"/>
      <c r="B30" s="236"/>
      <c r="C30" s="236"/>
      <c r="D30" s="236"/>
      <c r="E30" s="236"/>
      <c r="F30" s="236"/>
    </row>
    <row r="31" spans="1:8" ht="21" customHeight="1" x14ac:dyDescent="0.35">
      <c r="D31" s="132"/>
      <c r="E31" s="207"/>
      <c r="F31" s="207"/>
    </row>
    <row r="33" spans="4:6" ht="21" customHeight="1" x14ac:dyDescent="0.3">
      <c r="D33" s="93"/>
      <c r="E33" s="93"/>
      <c r="F33" s="93"/>
    </row>
  </sheetData>
  <mergeCells count="5">
    <mergeCell ref="A1:F1"/>
    <mergeCell ref="A4:F4"/>
    <mergeCell ref="A3:F3"/>
    <mergeCell ref="A2:F2"/>
    <mergeCell ref="A30:F30"/>
  </mergeCells>
  <phoneticPr fontId="4"/>
  <hyperlinks>
    <hyperlink ref="B6" location="'Countywide AV'!A1" display="Countywide Assessed Value" xr:uid="{00000000-0004-0000-0000-000000000000}"/>
    <hyperlink ref="B7" location="'Unincorporated AV'!A1" display="Unincorporated Assessed Value" xr:uid="{00000000-0004-0000-0000-000001000000}"/>
    <hyperlink ref="B8" location="'Countywide NC'!A1" display="Countywide New Construction" xr:uid="{00000000-0004-0000-0000-000002000000}"/>
    <hyperlink ref="B9" location="'Unincorporated NC'!A1" display="Unincorporated New Construction" xr:uid="{00000000-0004-0000-0000-000003000000}"/>
    <hyperlink ref="B10" location="'Sales and Use Taxbase'!A1" display="Sales and Use Taxbase" xr:uid="{00000000-0004-0000-0000-000004000000}"/>
    <hyperlink ref="B11" location="'Local Sales Tax'!A1" display="Local and Option Sales Tax" xr:uid="{00000000-0004-0000-0000-000005000000}"/>
    <hyperlink ref="B12" location="'Transit Sales Tax'!A1" display="Metro Transit Sales Tax" xr:uid="{00000000-0004-0000-0000-000006000000}"/>
    <hyperlink ref="B13" location="'Mental Health Sales Tax'!A1" display="Mental Health Sales Tax" xr:uid="{00000000-0004-0000-0000-000007000000}"/>
    <hyperlink ref="B14" location="'CJ Sales Tax'!A1" display="Criminal Justice Sales Tax" xr:uid="{00000000-0004-0000-0000-000008000000}"/>
    <hyperlink ref="B16" location="'Hotel Sales Tax'!A1" display="Hotel Sales Tax" xr:uid="{00000000-0004-0000-0000-000009000000}"/>
    <hyperlink ref="B18" location="'Rental Car Sales Tax'!A1" display="Rental Car Sales Tax" xr:uid="{00000000-0004-0000-0000-00000A000000}"/>
    <hyperlink ref="B19" location="REET!A1" display="Real Estate Excise Tax (REET 1)" xr:uid="{00000000-0004-0000-0000-00000B000000}"/>
    <hyperlink ref="B20" location="'Investment Pool Nom'!A1" display="Investment Pool Nominal Rate of Return" xr:uid="{00000000-0004-0000-0000-00000C000000}"/>
    <hyperlink ref="B21" location="'Investment Pool Real'!A1" display="Investment Pool Real Rate of Return" xr:uid="{00000000-0004-0000-0000-00000D000000}"/>
    <hyperlink ref="B22" location="'CPI-U'!A1" display="National CPI-U" xr:uid="{00000000-0004-0000-0000-00000E000000}"/>
    <hyperlink ref="B23" location="'CPI-W'!A1" display="National CPI-W" xr:uid="{00000000-0004-0000-0000-00000F000000}"/>
    <hyperlink ref="B24" location="'Seattle CPI-U'!A1" display="Seattle CPI-U" xr:uid="{00000000-0004-0000-0000-000010000000}"/>
    <hyperlink ref="B25" location="'Seattle CPI-W'!A1" display="Seattle CPI-W" xr:uid="{00000000-0004-0000-0000-000011000000}"/>
    <hyperlink ref="B26" location="'COLA(new)'!A1" display="COLA Comparison" xr:uid="{00000000-0004-0000-0000-000012000000}"/>
    <hyperlink ref="B27" location="'Pharmaceuticals PPI'!A1" display="Pharmaceuticals PPI" xr:uid="{00000000-0004-0000-0000-000013000000}"/>
    <hyperlink ref="B28" location="'Transportation CPI'!A1" display="Transportation CPI" xr:uid="{00000000-0004-0000-0000-000014000000}"/>
    <hyperlink ref="F5" location="'Retail Gas'!A1" display="Retail Gas Prices" xr:uid="{00000000-0004-0000-0000-000015000000}"/>
    <hyperlink ref="F6" location="'Diesel and Gas'!A1" display="Diesel &amp; Gas Wholesale" xr:uid="{00000000-0004-0000-0000-000016000000}"/>
    <hyperlink ref="F8" location="Gambling!A1" display="Gambling Tax" xr:uid="{00000000-0004-0000-0000-000017000000}"/>
    <hyperlink ref="F9" location="'E911'!A1" display="E-911 Tax" xr:uid="{00000000-0004-0000-0000-000018000000}"/>
    <hyperlink ref="F10" location="Delinquencies!A1" display="P&amp;I on Property Taxes" xr:uid="{00000000-0004-0000-0000-000019000000}"/>
    <hyperlink ref="F11" location="CX!A1" display="Current Expense" xr:uid="{00000000-0004-0000-0000-00001A000000}"/>
    <hyperlink ref="F12" location="'DD-MH'!A1" display="DD/MH" xr:uid="{00000000-0004-0000-0000-00001B000000}"/>
    <hyperlink ref="F13" location="Veterans!A1" display="Veteran's Aid" xr:uid="{00000000-0004-0000-0000-00001C000000}"/>
    <hyperlink ref="F14" location="AFIS!A1" display="AFIS" xr:uid="{00000000-0004-0000-0000-00001E000000}"/>
    <hyperlink ref="F15" location="Parks!A1" display="Parks" xr:uid="{00000000-0004-0000-0000-00001F000000}"/>
    <hyperlink ref="F16" location="VSHSL!Print_Area" display="VSHSL" xr:uid="{00000000-0004-0000-0000-000021000000}"/>
    <hyperlink ref="F17" location="PSERN!A1" display="PSERN" xr:uid="{00000000-0004-0000-0000-000022000000}"/>
    <hyperlink ref="F18" location="BSFK!A1" display="BSFK" xr:uid="{00000000-0004-0000-0000-000023000000}"/>
    <hyperlink ref="F20" location="EMS!A1" display="EMS" xr:uid="{00000000-0004-0000-0000-000024000000}"/>
    <hyperlink ref="F21" location="CF!A1" display="Conservation Futures" xr:uid="{00000000-0004-0000-0000-000025000000}"/>
    <hyperlink ref="F22" location="Roads!A1" display="UAL/Roads" xr:uid="{00000000-0004-0000-0000-000026000000}"/>
    <hyperlink ref="F23" location="Roads2!A1" display="Roads addendum" xr:uid="{00000000-0004-0000-0000-000027000000}"/>
    <hyperlink ref="F24" location="Flood!A1" display="Flood" xr:uid="{00000000-0004-0000-0000-000028000000}"/>
    <hyperlink ref="F25" location="'Marine(Base)'!A1" display="Marine (Base)" xr:uid="{00000000-0004-0000-0000-000029000000}"/>
    <hyperlink ref="F26" location="Transit!A1" display="Transit" xr:uid="{00000000-0004-0000-0000-00002A000000}"/>
    <hyperlink ref="F27" location="UTGO!A1" display="UTGO" xr:uid="{00000000-0004-0000-0000-00002B000000}"/>
    <hyperlink ref="F7" location="Docs!A1" display="Recorded Documents" xr:uid="{00000000-0004-0000-0000-00002C000000}"/>
    <hyperlink ref="F29" location="Appendix!A1" display="Appendix" xr:uid="{00000000-0004-0000-0000-00002D000000}"/>
    <hyperlink ref="F28" location="'KC I+P Index'!Print_Area" display="KC I+P Index" xr:uid="{00000000-0004-0000-0000-00002E000000}"/>
    <hyperlink ref="B17" location="'Hotel Sales Tax'!A1" display="Hotel Sales Tax" xr:uid="{D3B9421C-4F39-47BB-9696-FA089357E5C4}"/>
    <hyperlink ref="B15" location="'Health Thru Housing Sales Tax'!A1" display="Health Through Housing Sales Tax" xr:uid="{EF038C11-8F8A-4590-8348-7E161A621851}"/>
    <hyperlink ref="F19" location="CCC!Print_Area" display="Crisis Care Centers" xr:uid="{4C8B8304-E1C4-472B-93D2-C482D8A9EB5A}"/>
  </hyperlinks>
  <pageMargins left="0.75" right="0.75" top="1" bottom="1" header="0.5" footer="0.5"/>
  <pageSetup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8" t="str">
        <f>Headings!E10</f>
        <v>March 2023 Criminal Justice Sales Tax Forecast</v>
      </c>
      <c r="B1" s="239"/>
      <c r="C1" s="239"/>
      <c r="D1" s="239"/>
      <c r="E1" s="239"/>
    </row>
    <row r="2" spans="1:5" ht="21.75" customHeight="1" x14ac:dyDescent="0.35">
      <c r="A2" s="238" t="s">
        <v>85</v>
      </c>
      <c r="B2" s="239"/>
      <c r="C2" s="239"/>
      <c r="D2" s="239"/>
      <c r="E2" s="239"/>
    </row>
    <row r="4" spans="1:5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August 2022 Forecast</v>
      </c>
      <c r="E4" s="35" t="str">
        <f>Headings!F51</f>
        <v>% Change from August 2022 Forecast</v>
      </c>
    </row>
    <row r="5" spans="1:5" s="53" customFormat="1" ht="18" customHeight="1" x14ac:dyDescent="0.35">
      <c r="A5" s="38">
        <v>2014</v>
      </c>
      <c r="B5" s="39">
        <v>11528619.639012897</v>
      </c>
      <c r="C5" s="74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2015</v>
      </c>
      <c r="B6" s="44">
        <v>12564407.029012896</v>
      </c>
      <c r="C6" s="45">
        <v>8.9844874966200639E-2</v>
      </c>
      <c r="D6" s="46">
        <v>0</v>
      </c>
      <c r="E6" s="47">
        <v>0</v>
      </c>
    </row>
    <row r="7" spans="1:5" s="53" customFormat="1" ht="18" customHeight="1" x14ac:dyDescent="0.35">
      <c r="A7" s="43">
        <v>2016</v>
      </c>
      <c r="B7" s="44">
        <v>13243627.939012896</v>
      </c>
      <c r="C7" s="45">
        <v>5.4059129764865821E-2</v>
      </c>
      <c r="D7" s="46">
        <v>0</v>
      </c>
      <c r="E7" s="47">
        <v>0</v>
      </c>
    </row>
    <row r="8" spans="1:5" s="53" customFormat="1" ht="18" customHeight="1" x14ac:dyDescent="0.35">
      <c r="A8" s="43">
        <v>2017</v>
      </c>
      <c r="B8" s="44">
        <v>13671507.870000001</v>
      </c>
      <c r="C8" s="45">
        <v>3.2308362403224988E-2</v>
      </c>
      <c r="D8" s="46">
        <v>0</v>
      </c>
      <c r="E8" s="47">
        <v>0</v>
      </c>
    </row>
    <row r="9" spans="1:5" s="53" customFormat="1" ht="18" customHeight="1" x14ac:dyDescent="0.35">
      <c r="A9" s="43">
        <v>2018</v>
      </c>
      <c r="B9" s="44">
        <v>14808959.630000001</v>
      </c>
      <c r="C9" s="45">
        <v>8.3198705718186439E-2</v>
      </c>
      <c r="D9" s="46">
        <v>0</v>
      </c>
      <c r="E9" s="47">
        <v>0</v>
      </c>
    </row>
    <row r="10" spans="1:5" s="53" customFormat="1" ht="18" customHeight="1" x14ac:dyDescent="0.35">
      <c r="A10" s="43">
        <v>2019</v>
      </c>
      <c r="B10" s="44">
        <v>15478453.23</v>
      </c>
      <c r="C10" s="45">
        <v>4.5208685601636711E-2</v>
      </c>
      <c r="D10" s="46">
        <v>0</v>
      </c>
      <c r="E10" s="47">
        <v>0</v>
      </c>
    </row>
    <row r="11" spans="1:5" s="53" customFormat="1" ht="18" customHeight="1" x14ac:dyDescent="0.35">
      <c r="A11" s="43">
        <v>2020</v>
      </c>
      <c r="B11" s="44">
        <v>14206604.679898031</v>
      </c>
      <c r="C11" s="45">
        <v>-8.2168969418526916E-2</v>
      </c>
      <c r="D11" s="46">
        <v>0</v>
      </c>
      <c r="E11" s="47">
        <v>0</v>
      </c>
    </row>
    <row r="12" spans="1:5" s="53" customFormat="1" ht="18" customHeight="1" x14ac:dyDescent="0.35">
      <c r="A12" s="43">
        <v>2021</v>
      </c>
      <c r="B12" s="44">
        <v>17023395.650000002</v>
      </c>
      <c r="C12" s="45">
        <v>0.19827334071508695</v>
      </c>
      <c r="D12" s="46">
        <v>0</v>
      </c>
      <c r="E12" s="47">
        <v>0</v>
      </c>
    </row>
    <row r="13" spans="1:5" s="53" customFormat="1" ht="18" customHeight="1" thickBot="1" x14ac:dyDescent="0.4">
      <c r="A13" s="48">
        <v>2022</v>
      </c>
      <c r="B13" s="49">
        <v>18779645</v>
      </c>
      <c r="C13" s="50">
        <v>0.10316680561906555</v>
      </c>
      <c r="D13" s="55">
        <v>5.8463118348759169E-2</v>
      </c>
      <c r="E13" s="77">
        <v>1037274.3170262501</v>
      </c>
    </row>
    <row r="14" spans="1:5" s="53" customFormat="1" ht="18" customHeight="1" thickTop="1" x14ac:dyDescent="0.35">
      <c r="A14" s="43">
        <v>2023</v>
      </c>
      <c r="B14" s="44">
        <v>19045979.927924674</v>
      </c>
      <c r="C14" s="45">
        <v>1.4182106633255032E-2</v>
      </c>
      <c r="D14" s="46">
        <v>5.5626860525418875E-2</v>
      </c>
      <c r="E14" s="47">
        <v>1003638.7938189283</v>
      </c>
    </row>
    <row r="15" spans="1:5" s="53" customFormat="1" ht="18" customHeight="1" x14ac:dyDescent="0.35">
      <c r="A15" s="43">
        <v>2024</v>
      </c>
      <c r="B15" s="44">
        <v>19609240.515226558</v>
      </c>
      <c r="C15" s="45">
        <v>2.9573725764356462E-2</v>
      </c>
      <c r="D15" s="46">
        <v>3.941053792835536E-2</v>
      </c>
      <c r="E15" s="47">
        <v>743508.64155357331</v>
      </c>
    </row>
    <row r="16" spans="1:5" s="53" customFormat="1" ht="18" customHeight="1" x14ac:dyDescent="0.35">
      <c r="A16" s="43">
        <v>2025</v>
      </c>
      <c r="B16" s="44">
        <v>20593119.677825633</v>
      </c>
      <c r="C16" s="45">
        <v>5.0174261559752686E-2</v>
      </c>
      <c r="D16" s="46">
        <v>4.4160617317277939E-2</v>
      </c>
      <c r="E16" s="47">
        <v>870943.4759164378</v>
      </c>
    </row>
    <row r="17" spans="1:5" s="53" customFormat="1" ht="18" customHeight="1" x14ac:dyDescent="0.35">
      <c r="A17" s="43">
        <v>2026</v>
      </c>
      <c r="B17" s="44">
        <v>21601258.10592616</v>
      </c>
      <c r="C17" s="45">
        <v>4.8955109467269109E-2</v>
      </c>
      <c r="D17" s="46">
        <v>4.4774748952173926E-2</v>
      </c>
      <c r="E17" s="47">
        <v>925741.08410829306</v>
      </c>
    </row>
    <row r="18" spans="1:5" s="53" customFormat="1" ht="18" customHeight="1" x14ac:dyDescent="0.35">
      <c r="A18" s="43">
        <v>2027</v>
      </c>
      <c r="B18" s="44">
        <v>22529311.652194351</v>
      </c>
      <c r="C18" s="45">
        <v>4.2962939552746882E-2</v>
      </c>
      <c r="D18" s="46">
        <v>0.12617785100160983</v>
      </c>
      <c r="E18" s="47">
        <v>2524201.7735397182</v>
      </c>
    </row>
    <row r="19" spans="1:5" s="53" customFormat="1" ht="18" customHeight="1" x14ac:dyDescent="0.35">
      <c r="A19" s="43">
        <v>2028</v>
      </c>
      <c r="B19" s="44">
        <v>22780501.074495986</v>
      </c>
      <c r="C19" s="45">
        <v>1.1149449489601615E-2</v>
      </c>
      <c r="D19" s="46">
        <v>0.14623879231164572</v>
      </c>
      <c r="E19" s="47">
        <v>2906369.0635264106</v>
      </c>
    </row>
    <row r="20" spans="1:5" s="53" customFormat="1" ht="18" customHeight="1" x14ac:dyDescent="0.35">
      <c r="A20" s="43">
        <v>2029</v>
      </c>
      <c r="B20" s="44">
        <v>23007034.899378661</v>
      </c>
      <c r="C20" s="45">
        <v>9.9441985117829645E-3</v>
      </c>
      <c r="D20" s="46">
        <v>0.18767523776087303</v>
      </c>
      <c r="E20" s="47">
        <v>3635548.3448943906</v>
      </c>
    </row>
    <row r="21" spans="1:5" s="53" customFormat="1" ht="18" customHeight="1" x14ac:dyDescent="0.35">
      <c r="A21" s="43">
        <v>2030</v>
      </c>
      <c r="B21" s="44">
        <v>21295891.882477086</v>
      </c>
      <c r="C21" s="45">
        <v>-7.4374773819627982E-2</v>
      </c>
      <c r="D21" s="46">
        <v>5.0077062258645055E-2</v>
      </c>
      <c r="E21" s="47">
        <v>1015578.5151218772</v>
      </c>
    </row>
    <row r="22" spans="1:5" s="53" customFormat="1" ht="18" customHeight="1" x14ac:dyDescent="0.35">
      <c r="A22" s="43">
        <v>2031</v>
      </c>
      <c r="B22" s="44">
        <v>22307909.534845829</v>
      </c>
      <c r="C22" s="45">
        <v>4.7521731325160577E-2</v>
      </c>
      <c r="D22" s="46">
        <v>5.4101830679679885E-2</v>
      </c>
      <c r="E22" s="47">
        <v>1144954.6043323353</v>
      </c>
    </row>
    <row r="23" spans="1:5" s="53" customFormat="1" ht="18" customHeight="1" x14ac:dyDescent="0.35">
      <c r="A23" s="43">
        <v>2032</v>
      </c>
      <c r="B23" s="44">
        <v>23377640.36381676</v>
      </c>
      <c r="C23" s="45">
        <v>4.7952983998790666E-2</v>
      </c>
      <c r="D23" s="75" t="s">
        <v>279</v>
      </c>
      <c r="E23" s="76" t="s">
        <v>279</v>
      </c>
    </row>
    <row r="24" spans="1:5" ht="18" customHeight="1" x14ac:dyDescent="0.35">
      <c r="A24" s="25" t="s">
        <v>4</v>
      </c>
      <c r="B24" s="3"/>
      <c r="C24" s="3"/>
    </row>
    <row r="25" spans="1:5" s="29" customFormat="1" ht="21.75" customHeight="1" x14ac:dyDescent="0.35">
      <c r="A25" s="54" t="s">
        <v>140</v>
      </c>
      <c r="B25" s="30"/>
      <c r="C25" s="30"/>
    </row>
    <row r="26" spans="1:5" ht="21.75" customHeight="1" x14ac:dyDescent="0.35">
      <c r="A26" s="72" t="s">
        <v>146</v>
      </c>
      <c r="B26" s="3"/>
      <c r="C26" s="3"/>
    </row>
    <row r="27" spans="1:5" ht="21.75" customHeight="1" x14ac:dyDescent="0.35">
      <c r="A27" s="113" t="s">
        <v>214</v>
      </c>
      <c r="B27" s="3"/>
      <c r="C27" s="3"/>
    </row>
    <row r="28" spans="1:5" ht="21.75" customHeight="1" x14ac:dyDescent="0.35">
      <c r="A28" s="113"/>
    </row>
    <row r="29" spans="1:5" ht="21.75" customHeight="1" x14ac:dyDescent="0.35">
      <c r="A29" s="113"/>
    </row>
    <row r="30" spans="1:5" ht="21.75" customHeight="1" x14ac:dyDescent="0.35">
      <c r="A30" s="237" t="str">
        <f>Headings!F10</f>
        <v>Page 10</v>
      </c>
      <c r="B30" s="240"/>
      <c r="C30" s="240"/>
      <c r="D30" s="240"/>
      <c r="E30" s="239"/>
    </row>
    <row r="32" spans="1:5" ht="21.75" customHeight="1" x14ac:dyDescent="0.35">
      <c r="A32" s="113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01E25-571F-41DD-B575-7BE923B25736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90" customWidth="1"/>
    <col min="2" max="2" width="20.7265625" style="190" customWidth="1"/>
    <col min="3" max="3" width="10.7265625" style="190" customWidth="1"/>
    <col min="4" max="5" width="17.7265625" style="165" customWidth="1"/>
    <col min="6" max="16384" width="10.7265625" style="165"/>
  </cols>
  <sheetData>
    <row r="1" spans="1:5" ht="23.4" x14ac:dyDescent="0.35">
      <c r="A1" s="238" t="str">
        <f>+Headings!E11</f>
        <v>March 2023 Health Through Housing Sales Tax Forecast</v>
      </c>
      <c r="B1" s="239"/>
      <c r="C1" s="239"/>
      <c r="D1" s="239"/>
      <c r="E1" s="239"/>
    </row>
    <row r="2" spans="1:5" ht="21.75" customHeight="1" x14ac:dyDescent="0.35">
      <c r="A2" s="238" t="s">
        <v>85</v>
      </c>
      <c r="B2" s="239"/>
      <c r="C2" s="239"/>
      <c r="D2" s="239"/>
      <c r="E2" s="239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August 2022 Forecast</v>
      </c>
      <c r="E4" s="33" t="str">
        <f>Headings!F51</f>
        <v>% Change from August 2022 Forecast</v>
      </c>
    </row>
    <row r="5" spans="1:5" s="53" customFormat="1" ht="18" customHeight="1" x14ac:dyDescent="0.35">
      <c r="A5" s="38">
        <v>2013</v>
      </c>
      <c r="B5" s="105" t="s">
        <v>79</v>
      </c>
      <c r="C5" s="78" t="s">
        <v>79</v>
      </c>
      <c r="D5" s="82" t="s">
        <v>79</v>
      </c>
      <c r="E5" s="102" t="s">
        <v>79</v>
      </c>
    </row>
    <row r="6" spans="1:5" s="53" customFormat="1" ht="18" customHeight="1" x14ac:dyDescent="0.35">
      <c r="A6" s="43">
        <v>2014</v>
      </c>
      <c r="B6" s="85" t="s">
        <v>79</v>
      </c>
      <c r="C6" s="86" t="s">
        <v>79</v>
      </c>
      <c r="D6" s="75" t="s">
        <v>79</v>
      </c>
      <c r="E6" s="76" t="s">
        <v>79</v>
      </c>
    </row>
    <row r="7" spans="1:5" s="53" customFormat="1" ht="18" customHeight="1" x14ac:dyDescent="0.35">
      <c r="A7" s="43">
        <v>2015</v>
      </c>
      <c r="B7" s="85" t="s">
        <v>79</v>
      </c>
      <c r="C7" s="86" t="s">
        <v>79</v>
      </c>
      <c r="D7" s="75" t="s">
        <v>79</v>
      </c>
      <c r="E7" s="76" t="s">
        <v>79</v>
      </c>
    </row>
    <row r="8" spans="1:5" s="53" customFormat="1" ht="18" customHeight="1" x14ac:dyDescent="0.35">
      <c r="A8" s="43">
        <v>2016</v>
      </c>
      <c r="B8" s="85" t="s">
        <v>79</v>
      </c>
      <c r="C8" s="86" t="s">
        <v>79</v>
      </c>
      <c r="D8" s="75" t="s">
        <v>79</v>
      </c>
      <c r="E8" s="76" t="s">
        <v>79</v>
      </c>
    </row>
    <row r="9" spans="1:5" s="53" customFormat="1" ht="18" customHeight="1" x14ac:dyDescent="0.35">
      <c r="A9" s="43">
        <v>2017</v>
      </c>
      <c r="B9" s="85" t="s">
        <v>79</v>
      </c>
      <c r="C9" s="86" t="s">
        <v>79</v>
      </c>
      <c r="D9" s="75" t="s">
        <v>79</v>
      </c>
      <c r="E9" s="76" t="s">
        <v>79</v>
      </c>
    </row>
    <row r="10" spans="1:5" s="53" customFormat="1" ht="18" customHeight="1" x14ac:dyDescent="0.35">
      <c r="A10" s="43">
        <v>2018</v>
      </c>
      <c r="B10" s="85" t="s">
        <v>79</v>
      </c>
      <c r="C10" s="86" t="s">
        <v>79</v>
      </c>
      <c r="D10" s="75" t="s">
        <v>79</v>
      </c>
      <c r="E10" s="76" t="s">
        <v>79</v>
      </c>
    </row>
    <row r="11" spans="1:5" s="53" customFormat="1" ht="18" customHeight="1" x14ac:dyDescent="0.35">
      <c r="A11" s="43">
        <v>2019</v>
      </c>
      <c r="B11" s="85" t="s">
        <v>79</v>
      </c>
      <c r="C11" s="86" t="s">
        <v>79</v>
      </c>
      <c r="D11" s="75" t="s">
        <v>79</v>
      </c>
      <c r="E11" s="76" t="s">
        <v>79</v>
      </c>
    </row>
    <row r="12" spans="1:5" s="53" customFormat="1" ht="18" customHeight="1" x14ac:dyDescent="0.35">
      <c r="A12" s="43">
        <v>2020</v>
      </c>
      <c r="B12" s="85" t="s">
        <v>79</v>
      </c>
      <c r="C12" s="86" t="s">
        <v>79</v>
      </c>
      <c r="D12" s="75" t="s">
        <v>79</v>
      </c>
      <c r="E12" s="76" t="s">
        <v>79</v>
      </c>
    </row>
    <row r="13" spans="1:5" s="53" customFormat="1" ht="18" customHeight="1" x14ac:dyDescent="0.35">
      <c r="A13" s="43">
        <v>2021</v>
      </c>
      <c r="B13" s="44">
        <v>61167274.009999998</v>
      </c>
      <c r="C13" s="86" t="s">
        <v>79</v>
      </c>
      <c r="D13" s="46">
        <v>0</v>
      </c>
      <c r="E13" s="76">
        <v>0</v>
      </c>
    </row>
    <row r="14" spans="1:5" s="53" customFormat="1" ht="18" customHeight="1" thickBot="1" x14ac:dyDescent="0.4">
      <c r="A14" s="48">
        <v>2022</v>
      </c>
      <c r="B14" s="49">
        <v>67978676</v>
      </c>
      <c r="C14" s="57">
        <v>0.11135696498239289</v>
      </c>
      <c r="D14" s="55">
        <v>3.2369599951523664E-2</v>
      </c>
      <c r="E14" s="192">
        <v>2131448.4148482978</v>
      </c>
    </row>
    <row r="15" spans="1:5" s="53" customFormat="1" ht="18" customHeight="1" thickTop="1" x14ac:dyDescent="0.35">
      <c r="A15" s="43">
        <v>2023</v>
      </c>
      <c r="B15" s="44">
        <v>70108460.804060757</v>
      </c>
      <c r="C15" s="56">
        <v>3.1330189544449993E-2</v>
      </c>
      <c r="D15" s="46">
        <v>2.9214991514915578E-2</v>
      </c>
      <c r="E15" s="76">
        <v>1990077.9763221592</v>
      </c>
    </row>
    <row r="16" spans="1:5" s="53" customFormat="1" ht="18" customHeight="1" x14ac:dyDescent="0.35">
      <c r="A16" s="43">
        <v>2024</v>
      </c>
      <c r="B16" s="44">
        <v>72180368.587877467</v>
      </c>
      <c r="C16" s="56">
        <v>2.9552892190962243E-2</v>
      </c>
      <c r="D16" s="46">
        <v>1.3415965116868822E-2</v>
      </c>
      <c r="E16" s="76">
        <v>955549.68584497273</v>
      </c>
    </row>
    <row r="17" spans="1:5" ht="18" customHeight="1" x14ac:dyDescent="0.35">
      <c r="A17" s="43">
        <v>2025</v>
      </c>
      <c r="B17" s="44">
        <v>75799487.236119673</v>
      </c>
      <c r="C17" s="56">
        <v>5.0139930275308053E-2</v>
      </c>
      <c r="D17" s="46">
        <v>1.8044624424375044E-2</v>
      </c>
      <c r="E17" s="76">
        <v>1343529.788303107</v>
      </c>
    </row>
    <row r="18" spans="1:5" ht="18" customHeight="1" x14ac:dyDescent="0.35">
      <c r="A18" s="43">
        <v>2026</v>
      </c>
      <c r="B18" s="44">
        <v>79507841.598976493</v>
      </c>
      <c r="C18" s="56">
        <v>4.8923211727080584E-2</v>
      </c>
      <c r="D18" s="46">
        <v>1.8643575811176261E-2</v>
      </c>
      <c r="E18" s="76">
        <v>1455180.7007206678</v>
      </c>
    </row>
    <row r="19" spans="1:5" ht="18" customHeight="1" x14ac:dyDescent="0.35">
      <c r="A19" s="43">
        <v>2027</v>
      </c>
      <c r="B19" s="44">
        <v>82921610.305078462</v>
      </c>
      <c r="C19" s="56">
        <v>4.2936251789105429E-2</v>
      </c>
      <c r="D19" s="46">
        <v>1.9537735537920264E-2</v>
      </c>
      <c r="E19" s="76">
        <v>1589053.9761770815</v>
      </c>
    </row>
    <row r="20" spans="1:5" ht="18" customHeight="1" x14ac:dyDescent="0.35">
      <c r="A20" s="43">
        <v>2028</v>
      </c>
      <c r="B20" s="44">
        <v>87140727.469431475</v>
      </c>
      <c r="C20" s="56">
        <v>5.0880791494887445E-2</v>
      </c>
      <c r="D20" s="46">
        <v>2.0885080786437582E-2</v>
      </c>
      <c r="E20" s="76">
        <v>1782709.1092231721</v>
      </c>
    </row>
    <row r="21" spans="1:5" ht="18" customHeight="1" x14ac:dyDescent="0.35">
      <c r="A21" s="43">
        <v>2029</v>
      </c>
      <c r="B21" s="44">
        <v>91192729.997064948</v>
      </c>
      <c r="C21" s="56">
        <v>4.6499526057490081E-2</v>
      </c>
      <c r="D21" s="46">
        <v>2.2965726911000406E-2</v>
      </c>
      <c r="E21" s="76">
        <v>2047289.8341425955</v>
      </c>
    </row>
    <row r="22" spans="1:5" ht="18" customHeight="1" x14ac:dyDescent="0.35">
      <c r="A22" s="43">
        <v>2030</v>
      </c>
      <c r="B22" s="44">
        <v>95547758.267041117</v>
      </c>
      <c r="C22" s="56">
        <v>4.775630985185253E-2</v>
      </c>
      <c r="D22" s="46">
        <v>2.3812527200572919E-2</v>
      </c>
      <c r="E22" s="76">
        <v>2222314.6642959118</v>
      </c>
    </row>
    <row r="23" spans="1:5" ht="18" customHeight="1" x14ac:dyDescent="0.35">
      <c r="A23" s="43">
        <v>2031</v>
      </c>
      <c r="B23" s="44">
        <v>100086006.12455344</v>
      </c>
      <c r="C23" s="56">
        <v>4.7497167278677921E-2</v>
      </c>
      <c r="D23" s="46">
        <v>2.7735211875633103E-2</v>
      </c>
      <c r="E23" s="76">
        <v>2700993.9462756366</v>
      </c>
    </row>
    <row r="24" spans="1:5" ht="18" customHeight="1" x14ac:dyDescent="0.35">
      <c r="A24" s="43">
        <v>2032</v>
      </c>
      <c r="B24" s="44">
        <v>104883060.43613504</v>
      </c>
      <c r="C24" s="56">
        <v>4.7929320964329669E-2</v>
      </c>
      <c r="D24" s="75" t="s">
        <v>279</v>
      </c>
      <c r="E24" s="76" t="s">
        <v>279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247</v>
      </c>
      <c r="B26" s="3"/>
      <c r="C26" s="3"/>
    </row>
    <row r="27" spans="1:5" ht="21.75" customHeight="1" x14ac:dyDescent="0.35">
      <c r="A27" s="30" t="s">
        <v>246</v>
      </c>
      <c r="B27" s="3"/>
      <c r="C27" s="3"/>
    </row>
    <row r="28" spans="1:5" ht="21.75" customHeight="1" x14ac:dyDescent="0.35">
      <c r="A28" s="30"/>
      <c r="B28" s="165"/>
      <c r="C28" s="165"/>
    </row>
    <row r="29" spans="1:5" ht="21.75" customHeight="1" x14ac:dyDescent="0.35">
      <c r="A29" s="3"/>
      <c r="B29" s="165"/>
      <c r="C29" s="165"/>
    </row>
    <row r="30" spans="1:5" ht="21.75" customHeight="1" x14ac:dyDescent="0.35">
      <c r="A30" s="237" t="str">
        <f>+Headings!F11</f>
        <v>Page 11</v>
      </c>
      <c r="B30" s="240"/>
      <c r="C30" s="240"/>
      <c r="D30" s="240"/>
      <c r="E30" s="239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8" t="str">
        <f>Headings!E12</f>
        <v>March 2023 Hotel Sales Tax Forecast</v>
      </c>
      <c r="B1" s="239"/>
      <c r="C1" s="239"/>
      <c r="D1" s="239"/>
      <c r="E1" s="239"/>
    </row>
    <row r="2" spans="1:5" ht="21.75" customHeight="1" x14ac:dyDescent="0.35">
      <c r="A2" s="238" t="s">
        <v>85</v>
      </c>
      <c r="B2" s="239"/>
      <c r="C2" s="239"/>
      <c r="D2" s="239"/>
      <c r="E2" s="239"/>
    </row>
    <row r="4" spans="1:5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August 2022 Forecast</v>
      </c>
      <c r="E4" s="35" t="str">
        <f>Headings!F51</f>
        <v>% Change from August 2022 Forecast</v>
      </c>
    </row>
    <row r="5" spans="1:5" s="53" customFormat="1" ht="18" customHeight="1" x14ac:dyDescent="0.35">
      <c r="A5" s="38">
        <v>2014</v>
      </c>
      <c r="B5" s="39">
        <v>23237103.519999899</v>
      </c>
      <c r="C5" s="74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2015</v>
      </c>
      <c r="B6" s="44">
        <v>26115934.079999898</v>
      </c>
      <c r="C6" s="45">
        <v>0.12388938911952696</v>
      </c>
      <c r="D6" s="46">
        <v>0</v>
      </c>
      <c r="E6" s="47">
        <v>0</v>
      </c>
    </row>
    <row r="7" spans="1:5" s="53" customFormat="1" ht="18" customHeight="1" x14ac:dyDescent="0.35">
      <c r="A7" s="43">
        <v>2016</v>
      </c>
      <c r="B7" s="44">
        <v>28699357.100000001</v>
      </c>
      <c r="C7" s="45">
        <v>9.8921333316526416E-2</v>
      </c>
      <c r="D7" s="46">
        <v>0</v>
      </c>
      <c r="E7" s="47">
        <v>0</v>
      </c>
    </row>
    <row r="8" spans="1:5" s="53" customFormat="1" ht="18" customHeight="1" x14ac:dyDescent="0.35">
      <c r="A8" s="43">
        <v>2017</v>
      </c>
      <c r="B8" s="44">
        <v>31591980.010000002</v>
      </c>
      <c r="C8" s="45">
        <v>0.10079051248154958</v>
      </c>
      <c r="D8" s="46">
        <v>0</v>
      </c>
      <c r="E8" s="47">
        <v>0</v>
      </c>
    </row>
    <row r="9" spans="1:5" s="53" customFormat="1" ht="18" customHeight="1" x14ac:dyDescent="0.35">
      <c r="A9" s="43">
        <v>2018</v>
      </c>
      <c r="B9" s="44">
        <v>34525943.560000002</v>
      </c>
      <c r="C9" s="45">
        <v>9.2870518057788676E-2</v>
      </c>
      <c r="D9" s="46">
        <v>0</v>
      </c>
      <c r="E9" s="47">
        <v>0</v>
      </c>
    </row>
    <row r="10" spans="1:5" s="53" customFormat="1" ht="18" customHeight="1" x14ac:dyDescent="0.35">
      <c r="A10" s="43">
        <v>2019</v>
      </c>
      <c r="B10" s="44">
        <v>35876830.18</v>
      </c>
      <c r="C10" s="45">
        <v>3.912671112528443E-2</v>
      </c>
      <c r="D10" s="46">
        <v>0</v>
      </c>
      <c r="E10" s="47">
        <v>0</v>
      </c>
    </row>
    <row r="11" spans="1:5" s="53" customFormat="1" ht="18" customHeight="1" x14ac:dyDescent="0.35">
      <c r="A11" s="43">
        <v>2020</v>
      </c>
      <c r="B11" s="44">
        <v>9807758.7000000011</v>
      </c>
      <c r="C11" s="45">
        <v>-0.72662694416444118</v>
      </c>
      <c r="D11" s="46">
        <v>0</v>
      </c>
      <c r="E11" s="47">
        <v>0</v>
      </c>
    </row>
    <row r="12" spans="1:5" s="53" customFormat="1" ht="18" customHeight="1" x14ac:dyDescent="0.35">
      <c r="A12" s="43">
        <v>2021</v>
      </c>
      <c r="B12" s="44">
        <v>18928365.68</v>
      </c>
      <c r="C12" s="45">
        <v>0.9299379459651671</v>
      </c>
      <c r="D12" s="46">
        <v>0</v>
      </c>
      <c r="E12" s="47">
        <v>0</v>
      </c>
    </row>
    <row r="13" spans="1:5" s="53" customFormat="1" ht="18" customHeight="1" thickBot="1" x14ac:dyDescent="0.4">
      <c r="A13" s="48">
        <v>2022</v>
      </c>
      <c r="B13" s="49">
        <v>33057655.359999999</v>
      </c>
      <c r="C13" s="50">
        <v>0.74646115353367359</v>
      </c>
      <c r="D13" s="55">
        <v>7.7945578501992241E-2</v>
      </c>
      <c r="E13" s="77">
        <v>2390378.6261041984</v>
      </c>
    </row>
    <row r="14" spans="1:5" s="53" customFormat="1" ht="18" customHeight="1" thickTop="1" x14ac:dyDescent="0.35">
      <c r="A14" s="43">
        <v>2023</v>
      </c>
      <c r="B14" s="44">
        <v>36070657.583436199</v>
      </c>
      <c r="C14" s="45">
        <v>9.1143857319111454E-2</v>
      </c>
      <c r="D14" s="46">
        <v>-4.6475467776740942E-4</v>
      </c>
      <c r="E14" s="47">
        <v>-16771.801615305245</v>
      </c>
    </row>
    <row r="15" spans="1:5" s="53" customFormat="1" ht="18" customHeight="1" x14ac:dyDescent="0.35">
      <c r="A15" s="43">
        <v>2024</v>
      </c>
      <c r="B15" s="44">
        <v>38530951.543168098</v>
      </c>
      <c r="C15" s="45">
        <v>6.8207627045359986E-2</v>
      </c>
      <c r="D15" s="46">
        <v>1.9366339245934672E-2</v>
      </c>
      <c r="E15" s="47">
        <v>732026.79971329868</v>
      </c>
    </row>
    <row r="16" spans="1:5" s="53" customFormat="1" ht="18" customHeight="1" x14ac:dyDescent="0.35">
      <c r="A16" s="43">
        <v>2025</v>
      </c>
      <c r="B16" s="44">
        <v>40559806.999631904</v>
      </c>
      <c r="C16" s="45">
        <v>5.2655212892699588E-2</v>
      </c>
      <c r="D16" s="46">
        <v>1.8519442777594097E-2</v>
      </c>
      <c r="E16" s="47">
        <v>737487.17329490185</v>
      </c>
    </row>
    <row r="17" spans="1:5" s="53" customFormat="1" ht="18" customHeight="1" x14ac:dyDescent="0.35">
      <c r="A17" s="43">
        <v>2026</v>
      </c>
      <c r="B17" s="44">
        <v>42397058.391583994</v>
      </c>
      <c r="C17" s="45">
        <v>4.529734059061874E-2</v>
      </c>
      <c r="D17" s="46">
        <v>1.0343571979467114E-2</v>
      </c>
      <c r="E17" s="47">
        <v>434047.42441409081</v>
      </c>
    </row>
    <row r="18" spans="1:5" s="53" customFormat="1" ht="18" customHeight="1" x14ac:dyDescent="0.35">
      <c r="A18" s="43">
        <v>2027</v>
      </c>
      <c r="B18" s="44">
        <v>44539956.735594206</v>
      </c>
      <c r="C18" s="45">
        <v>5.0543561872103515E-2</v>
      </c>
      <c r="D18" s="46">
        <v>1.1041281928180435E-2</v>
      </c>
      <c r="E18" s="47">
        <v>486407.65533210337</v>
      </c>
    </row>
    <row r="19" spans="1:5" s="53" customFormat="1" ht="18" customHeight="1" x14ac:dyDescent="0.35">
      <c r="A19" s="43">
        <v>2028</v>
      </c>
      <c r="B19" s="44">
        <v>46839419.372185998</v>
      </c>
      <c r="C19" s="45">
        <v>5.1626961612070366E-2</v>
      </c>
      <c r="D19" s="46">
        <v>1.3208195880098028E-2</v>
      </c>
      <c r="E19" s="47">
        <v>610599.31067819893</v>
      </c>
    </row>
    <row r="20" spans="1:5" s="53" customFormat="1" ht="18" customHeight="1" x14ac:dyDescent="0.35">
      <c r="A20" s="43">
        <v>2029</v>
      </c>
      <c r="B20" s="44">
        <v>49031511.474133305</v>
      </c>
      <c r="C20" s="45">
        <v>4.6800155324918657E-2</v>
      </c>
      <c r="D20" s="46">
        <v>1.5137957726747864E-2</v>
      </c>
      <c r="E20" s="47">
        <v>731168.54938230664</v>
      </c>
    </row>
    <row r="21" spans="1:5" s="53" customFormat="1" ht="18" customHeight="1" x14ac:dyDescent="0.35">
      <c r="A21" s="43">
        <v>2030</v>
      </c>
      <c r="B21" s="44">
        <v>51473655.014742598</v>
      </c>
      <c r="C21" s="45">
        <v>4.9807633238017734E-2</v>
      </c>
      <c r="D21" s="46">
        <v>1.6681112618490923E-2</v>
      </c>
      <c r="E21" s="47">
        <v>844549.80576439202</v>
      </c>
    </row>
    <row r="22" spans="1:5" s="53" customFormat="1" ht="18" customHeight="1" x14ac:dyDescent="0.35">
      <c r="A22" s="43">
        <v>2031</v>
      </c>
      <c r="B22" s="44">
        <v>54028358.293282598</v>
      </c>
      <c r="C22" s="45">
        <v>4.9631277938360974E-2</v>
      </c>
      <c r="D22" s="46">
        <v>1.9137177414248807E-2</v>
      </c>
      <c r="E22" s="47">
        <v>1014534.9428645968</v>
      </c>
    </row>
    <row r="23" spans="1:5" s="53" customFormat="1" ht="18" customHeight="1" x14ac:dyDescent="0.35">
      <c r="A23" s="43">
        <v>2032</v>
      </c>
      <c r="B23" s="44">
        <v>56512462.196030401</v>
      </c>
      <c r="C23" s="45">
        <v>4.5977778729890728E-2</v>
      </c>
      <c r="D23" s="75" t="s">
        <v>279</v>
      </c>
      <c r="E23" s="76" t="s">
        <v>279</v>
      </c>
    </row>
    <row r="24" spans="1:5" ht="18" customHeight="1" x14ac:dyDescent="0.35">
      <c r="A24" s="25" t="s">
        <v>4</v>
      </c>
      <c r="B24" s="3"/>
      <c r="C24" s="3"/>
    </row>
    <row r="25" spans="1:5" ht="21.75" customHeight="1" x14ac:dyDescent="0.35">
      <c r="A25" s="26" t="s">
        <v>124</v>
      </c>
      <c r="B25" s="3"/>
      <c r="C25" s="3"/>
    </row>
    <row r="26" spans="1:5" ht="21.75" customHeight="1" x14ac:dyDescent="0.35">
      <c r="A26" s="113" t="s">
        <v>248</v>
      </c>
      <c r="B26" s="3"/>
      <c r="C26" s="3"/>
    </row>
    <row r="27" spans="1:5" ht="21.75" customHeight="1" x14ac:dyDescent="0.35">
      <c r="A27" s="116" t="s">
        <v>154</v>
      </c>
      <c r="B27" s="3"/>
      <c r="C27" s="3"/>
    </row>
    <row r="28" spans="1:5" ht="21.75" customHeight="1" x14ac:dyDescent="0.35">
      <c r="B28" s="3"/>
      <c r="C28" s="3"/>
    </row>
    <row r="29" spans="1:5" s="92" customFormat="1" ht="21.75" customHeight="1" x14ac:dyDescent="0.35">
      <c r="A29" s="113"/>
    </row>
    <row r="30" spans="1:5" ht="21.75" customHeight="1" x14ac:dyDescent="0.35">
      <c r="A30" s="237" t="str">
        <f>Headings!F12</f>
        <v>Page 12</v>
      </c>
      <c r="B30" s="240"/>
      <c r="C30" s="240"/>
      <c r="D30" s="240"/>
      <c r="E30" s="239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ED208-C056-4ECC-B265-305A2BC307CD}">
  <sheetPr>
    <pageSetUpPr fitToPage="1"/>
  </sheetPr>
  <dimension ref="A1:E31"/>
  <sheetViews>
    <sheetView zoomScale="75" zoomScaleNormal="75" workbookViewId="0">
      <selection activeCell="A31" sqref="A31:E31"/>
    </sheetView>
  </sheetViews>
  <sheetFormatPr defaultColWidth="10.7265625" defaultRowHeight="21.75" customHeight="1" x14ac:dyDescent="0.35"/>
  <cols>
    <col min="1" max="1" width="10.7265625" style="164" customWidth="1"/>
    <col min="2" max="2" width="17.7265625" style="164" customWidth="1"/>
    <col min="3" max="3" width="10.7265625" style="164" customWidth="1"/>
    <col min="4" max="4" width="17.7265625" style="28" customWidth="1"/>
    <col min="5" max="5" width="17.7265625" style="165" customWidth="1"/>
    <col min="6" max="16384" width="10.7265625" style="165"/>
  </cols>
  <sheetData>
    <row r="1" spans="1:5" ht="23.4" x14ac:dyDescent="0.35">
      <c r="A1" s="238" t="str">
        <f>Headings!E13</f>
        <v>March 2023 Hotel Tax (HB 2015) Forecast</v>
      </c>
      <c r="B1" s="241"/>
      <c r="C1" s="241"/>
      <c r="D1" s="241"/>
      <c r="E1" s="241"/>
    </row>
    <row r="2" spans="1:5" ht="21.75" customHeight="1" x14ac:dyDescent="0.35">
      <c r="A2" s="238" t="s">
        <v>85</v>
      </c>
      <c r="B2" s="239"/>
      <c r="C2" s="239"/>
      <c r="D2" s="239"/>
      <c r="E2" s="239"/>
    </row>
    <row r="4" spans="1:5" ht="66" customHeight="1" x14ac:dyDescent="0.35">
      <c r="A4" s="37" t="s">
        <v>76</v>
      </c>
      <c r="B4" s="32" t="s">
        <v>81</v>
      </c>
      <c r="C4" s="32" t="s">
        <v>6</v>
      </c>
      <c r="D4" s="35" t="str">
        <f>Headings!E51</f>
        <v>% Change from August 2022 Forecast</v>
      </c>
      <c r="E4" s="35" t="str">
        <f>Headings!F51</f>
        <v>% Change from August 2022 Forecast</v>
      </c>
    </row>
    <row r="5" spans="1:5" s="53" customFormat="1" ht="18" customHeight="1" x14ac:dyDescent="0.35">
      <c r="A5" s="59" t="s">
        <v>203</v>
      </c>
      <c r="B5" s="180">
        <v>295118.25</v>
      </c>
      <c r="C5" s="194">
        <v>0.17449402674791492</v>
      </c>
      <c r="D5" s="169">
        <v>0</v>
      </c>
      <c r="E5" s="182">
        <v>0</v>
      </c>
    </row>
    <row r="6" spans="1:5" s="53" customFormat="1" ht="18" customHeight="1" x14ac:dyDescent="0.35">
      <c r="A6" s="52" t="s">
        <v>204</v>
      </c>
      <c r="B6" s="69">
        <v>505972.97</v>
      </c>
      <c r="C6" s="56">
        <v>2.6167307896302643</v>
      </c>
      <c r="D6" s="168">
        <v>0</v>
      </c>
      <c r="E6" s="181">
        <v>0</v>
      </c>
    </row>
    <row r="7" spans="1:5" s="53" customFormat="1" ht="18" customHeight="1" x14ac:dyDescent="0.35">
      <c r="A7" s="52" t="s">
        <v>205</v>
      </c>
      <c r="B7" s="69">
        <v>738166.09000000008</v>
      </c>
      <c r="C7" s="56">
        <v>1.614705607001754</v>
      </c>
      <c r="D7" s="168">
        <v>0</v>
      </c>
      <c r="E7" s="181">
        <v>0</v>
      </c>
    </row>
    <row r="8" spans="1:5" s="53" customFormat="1" ht="18" customHeight="1" x14ac:dyDescent="0.35">
      <c r="A8" s="52" t="s">
        <v>206</v>
      </c>
      <c r="B8" s="69">
        <v>679748.47</v>
      </c>
      <c r="C8" s="56">
        <v>1.9548240616200978</v>
      </c>
      <c r="D8" s="168">
        <v>0</v>
      </c>
      <c r="E8" s="181">
        <v>0</v>
      </c>
    </row>
    <row r="9" spans="1:5" s="53" customFormat="1" ht="18" customHeight="1" x14ac:dyDescent="0.35">
      <c r="A9" s="52" t="s">
        <v>220</v>
      </c>
      <c r="B9" s="69">
        <v>707009.49</v>
      </c>
      <c r="C9" s="56">
        <v>1.3956820359296653</v>
      </c>
      <c r="D9" s="168">
        <v>0</v>
      </c>
      <c r="E9" s="181">
        <v>0</v>
      </c>
    </row>
    <row r="10" spans="1:5" s="53" customFormat="1" ht="18" customHeight="1" x14ac:dyDescent="0.35">
      <c r="A10" s="52" t="s">
        <v>221</v>
      </c>
      <c r="B10" s="69">
        <v>1181506.98</v>
      </c>
      <c r="C10" s="56">
        <v>1.3351187712655879</v>
      </c>
      <c r="D10" s="168">
        <v>0.13815316828195634</v>
      </c>
      <c r="E10" s="181">
        <v>143415.61152146186</v>
      </c>
    </row>
    <row r="11" spans="1:5" s="53" customFormat="1" ht="18" customHeight="1" x14ac:dyDescent="0.35">
      <c r="A11" s="52" t="s">
        <v>222</v>
      </c>
      <c r="B11" s="69">
        <v>1593635.7200000002</v>
      </c>
      <c r="C11" s="56">
        <v>1.1589121223382124</v>
      </c>
      <c r="D11" s="168">
        <v>0.16130383175272267</v>
      </c>
      <c r="E11" s="181">
        <v>221354.25805496261</v>
      </c>
    </row>
    <row r="12" spans="1:5" s="53" customFormat="1" ht="18" customHeight="1" thickBot="1" x14ac:dyDescent="0.4">
      <c r="A12" s="66" t="s">
        <v>223</v>
      </c>
      <c r="B12" s="68">
        <v>924768</v>
      </c>
      <c r="C12" s="57">
        <v>0.36045616991237961</v>
      </c>
      <c r="D12" s="202">
        <v>0.48393295890808519</v>
      </c>
      <c r="E12" s="203">
        <v>301580.81728490803</v>
      </c>
    </row>
    <row r="13" spans="1:5" s="53" customFormat="1" ht="18" customHeight="1" thickTop="1" x14ac:dyDescent="0.35">
      <c r="A13" s="52" t="s">
        <v>224</v>
      </c>
      <c r="B13" s="69">
        <v>796627.93500786321</v>
      </c>
      <c r="C13" s="56">
        <v>0.12675706093826711</v>
      </c>
      <c r="D13" s="168">
        <v>1.5580210378380865E-2</v>
      </c>
      <c r="E13" s="181">
        <v>12221.221616846276</v>
      </c>
    </row>
    <row r="14" spans="1:5" s="53" customFormat="1" ht="18" customHeight="1" x14ac:dyDescent="0.35">
      <c r="A14" s="52" t="s">
        <v>225</v>
      </c>
      <c r="B14" s="69">
        <v>1265232.6026595475</v>
      </c>
      <c r="C14" s="56">
        <v>7.0863417717216937E-2</v>
      </c>
      <c r="D14" s="168">
        <v>9.8547235861270899E-2</v>
      </c>
      <c r="E14" s="181">
        <v>113500.05866238941</v>
      </c>
    </row>
    <row r="15" spans="1:5" s="53" customFormat="1" ht="18" customHeight="1" x14ac:dyDescent="0.35">
      <c r="A15" s="52" t="s">
        <v>226</v>
      </c>
      <c r="B15" s="69">
        <v>1733837.2703112315</v>
      </c>
      <c r="C15" s="56">
        <v>8.7975908516427559E-2</v>
      </c>
      <c r="D15" s="168">
        <v>0.13880424939819203</v>
      </c>
      <c r="E15" s="181">
        <v>211330.4204926712</v>
      </c>
    </row>
    <row r="16" spans="1:5" s="53" customFormat="1" ht="18" customHeight="1" x14ac:dyDescent="0.35">
      <c r="A16" s="52" t="s">
        <v>227</v>
      </c>
      <c r="B16" s="69">
        <v>890348.86853819969</v>
      </c>
      <c r="C16" s="56">
        <v>-3.7219206830037654E-2</v>
      </c>
      <c r="D16" s="168">
        <v>0.28773245056383434</v>
      </c>
      <c r="E16" s="181">
        <v>198940.59646401228</v>
      </c>
    </row>
    <row r="17" spans="1:5" s="53" customFormat="1" ht="18" customHeight="1" x14ac:dyDescent="0.35">
      <c r="A17" s="52" t="s">
        <v>228</v>
      </c>
      <c r="B17" s="69">
        <v>851786.96341339825</v>
      </c>
      <c r="C17" s="56">
        <v>6.9240640431458944E-2</v>
      </c>
      <c r="D17" s="168">
        <v>3.6731246912631299E-2</v>
      </c>
      <c r="E17" s="181">
        <v>30178.696131008561</v>
      </c>
    </row>
    <row r="18" spans="1:5" s="53" customFormat="1" ht="18" customHeight="1" x14ac:dyDescent="0.35">
      <c r="A18" s="52" t="s">
        <v>229</v>
      </c>
      <c r="B18" s="69">
        <v>1352838.1183624561</v>
      </c>
      <c r="C18" s="56">
        <v>6.9240640431458944E-2</v>
      </c>
      <c r="D18" s="168">
        <v>0.12142618966802599</v>
      </c>
      <c r="E18" s="181">
        <v>146483.09399573016</v>
      </c>
    </row>
    <row r="19" spans="1:5" s="53" customFormat="1" ht="18" customHeight="1" x14ac:dyDescent="0.35">
      <c r="A19" s="52" t="s">
        <v>230</v>
      </c>
      <c r="B19" s="69">
        <v>1853889.2733115137</v>
      </c>
      <c r="C19" s="56">
        <v>6.9240640431458944E-2</v>
      </c>
      <c r="D19" s="168">
        <v>0.16252161808875232</v>
      </c>
      <c r="E19" s="181">
        <v>259175.46802382637</v>
      </c>
    </row>
    <row r="20" spans="1:5" s="53" customFormat="1" ht="18" customHeight="1" x14ac:dyDescent="0.35">
      <c r="A20" s="52" t="s">
        <v>231</v>
      </c>
      <c r="B20" s="69">
        <v>951997.19440320949</v>
      </c>
      <c r="C20" s="56">
        <v>6.9240640431458944E-2</v>
      </c>
      <c r="D20" s="168">
        <v>0.31455148054283311</v>
      </c>
      <c r="E20" s="181">
        <v>227797.94584271172</v>
      </c>
    </row>
    <row r="21" spans="1:5" s="53" customFormat="1" ht="18" customHeight="1" x14ac:dyDescent="0.35">
      <c r="A21" s="52" t="s">
        <v>232</v>
      </c>
      <c r="B21" s="69">
        <v>896643.43124285818</v>
      </c>
      <c r="C21" s="56">
        <v>5.266160408197007E-2</v>
      </c>
      <c r="D21" s="168" t="s">
        <v>279</v>
      </c>
      <c r="E21" s="181" t="s">
        <v>279</v>
      </c>
    </row>
    <row r="22" spans="1:5" s="53" customFormat="1" ht="18" customHeight="1" x14ac:dyDescent="0.35">
      <c r="A22" s="52" t="s">
        <v>233</v>
      </c>
      <c r="B22" s="69">
        <v>1424080.7437386571</v>
      </c>
      <c r="C22" s="56">
        <v>5.266160408197007E-2</v>
      </c>
      <c r="D22" s="168" t="s">
        <v>279</v>
      </c>
      <c r="E22" s="181" t="s">
        <v>279</v>
      </c>
    </row>
    <row r="23" spans="1:5" s="53" customFormat="1" ht="18" customHeight="1" x14ac:dyDescent="0.35">
      <c r="A23" s="52" t="s">
        <v>234</v>
      </c>
      <c r="B23" s="69">
        <v>1951518.0562344559</v>
      </c>
      <c r="C23" s="56">
        <v>5.266160408197007E-2</v>
      </c>
      <c r="D23" s="168" t="s">
        <v>279</v>
      </c>
      <c r="E23" s="181" t="s">
        <v>279</v>
      </c>
    </row>
    <row r="24" spans="1:5" s="53" customFormat="1" ht="18" customHeight="1" x14ac:dyDescent="0.35">
      <c r="A24" s="52" t="s">
        <v>235</v>
      </c>
      <c r="B24" s="69">
        <v>1002130.8937420177</v>
      </c>
      <c r="C24" s="56">
        <v>5.266160408197007E-2</v>
      </c>
      <c r="D24" s="168" t="s">
        <v>279</v>
      </c>
      <c r="E24" s="181" t="s">
        <v>279</v>
      </c>
    </row>
    <row r="25" spans="1:5" s="53" customFormat="1" ht="18" customHeight="1" x14ac:dyDescent="0.35">
      <c r="A25" s="43"/>
      <c r="B25" s="97"/>
      <c r="C25" s="45"/>
      <c r="D25" s="152"/>
      <c r="E25" s="153"/>
    </row>
    <row r="26" spans="1:5" ht="21.75" customHeight="1" x14ac:dyDescent="0.35">
      <c r="A26" s="25" t="s">
        <v>4</v>
      </c>
      <c r="C26" s="165"/>
      <c r="D26" s="165"/>
    </row>
    <row r="27" spans="1:5" ht="21.75" customHeight="1" x14ac:dyDescent="0.35">
      <c r="A27" s="30" t="s">
        <v>241</v>
      </c>
      <c r="B27" s="3"/>
    </row>
    <row r="28" spans="1:5" ht="21.75" customHeight="1" x14ac:dyDescent="0.35">
      <c r="A28" s="30"/>
      <c r="B28" s="3"/>
      <c r="C28" s="3"/>
    </row>
    <row r="29" spans="1:5" ht="21.75" customHeight="1" x14ac:dyDescent="0.35">
      <c r="C29" s="3"/>
    </row>
    <row r="30" spans="1:5" ht="21.75" customHeight="1" x14ac:dyDescent="0.35">
      <c r="A30" s="3"/>
      <c r="B30" s="165"/>
      <c r="C30" s="165"/>
      <c r="D30" s="165"/>
    </row>
    <row r="31" spans="1:5" ht="21.75" customHeight="1" x14ac:dyDescent="0.35">
      <c r="A31" s="242" t="str">
        <f>Headings!F13</f>
        <v>Page 13</v>
      </c>
      <c r="B31" s="240"/>
      <c r="C31" s="240"/>
      <c r="D31" s="240"/>
      <c r="E31" s="239"/>
    </row>
  </sheetData>
  <mergeCells count="3">
    <mergeCell ref="A1:E1"/>
    <mergeCell ref="A2:E2"/>
    <mergeCell ref="A31:E31"/>
  </mergeCells>
  <phoneticPr fontId="4" type="noConversion"/>
  <pageMargins left="0.75" right="0.75" top="1" bottom="1" header="0.5" footer="0.5"/>
  <pageSetup scale="9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8" t="str">
        <f>Headings!E14</f>
        <v>March 2023 Rental Car Sales Tax Forecast</v>
      </c>
      <c r="B1" s="239"/>
      <c r="C1" s="239"/>
      <c r="D1" s="239"/>
      <c r="E1" s="239"/>
    </row>
    <row r="2" spans="1:5" ht="21.75" customHeight="1" x14ac:dyDescent="0.35">
      <c r="A2" s="238" t="s">
        <v>85</v>
      </c>
      <c r="B2" s="239"/>
      <c r="C2" s="239"/>
      <c r="D2" s="239"/>
      <c r="E2" s="239"/>
    </row>
    <row r="4" spans="1:5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August 2022 Forecast</v>
      </c>
      <c r="E4" s="35" t="str">
        <f>Headings!F51</f>
        <v>% Change from August 2022 Forecast</v>
      </c>
    </row>
    <row r="5" spans="1:5" s="53" customFormat="1" ht="18" customHeight="1" x14ac:dyDescent="0.35">
      <c r="A5" s="38">
        <v>2013</v>
      </c>
      <c r="B5" s="39">
        <v>3112670.25</v>
      </c>
      <c r="C5" s="82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3494071.77</v>
      </c>
      <c r="C6" s="45">
        <v>0.12253193861444212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3734599.0666999999</v>
      </c>
      <c r="C7" s="45">
        <v>6.8838682354827485E-2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3938032.52</v>
      </c>
      <c r="C8" s="45">
        <v>5.4472635393164159E-2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3990916.1599999997</v>
      </c>
      <c r="C9" s="45">
        <v>1.3428949540518209E-2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4267531.57</v>
      </c>
      <c r="C10" s="45">
        <v>6.9311255588992537E-2</v>
      </c>
      <c r="D10" s="46">
        <v>0</v>
      </c>
      <c r="E10" s="47">
        <v>0</v>
      </c>
    </row>
    <row r="11" spans="1:5" s="53" customFormat="1" ht="18" customHeight="1" x14ac:dyDescent="0.35">
      <c r="A11" s="43">
        <v>2019</v>
      </c>
      <c r="B11" s="44">
        <v>4229569.63</v>
      </c>
      <c r="C11" s="45">
        <v>-8.8955264600422135E-3</v>
      </c>
      <c r="D11" s="46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2104431.4700000002</v>
      </c>
      <c r="C12" s="45">
        <v>-0.50244784834054146</v>
      </c>
      <c r="D12" s="46">
        <v>0</v>
      </c>
      <c r="E12" s="47">
        <v>0</v>
      </c>
    </row>
    <row r="13" spans="1:5" s="53" customFormat="1" ht="18" customHeight="1" x14ac:dyDescent="0.35">
      <c r="A13" s="43">
        <v>2021</v>
      </c>
      <c r="B13" s="44">
        <v>3686218.65</v>
      </c>
      <c r="C13" s="45">
        <v>0.75164584950822833</v>
      </c>
      <c r="D13" s="46">
        <v>0</v>
      </c>
      <c r="E13" s="47">
        <v>0</v>
      </c>
    </row>
    <row r="14" spans="1:5" s="53" customFormat="1" ht="18" customHeight="1" thickBot="1" x14ac:dyDescent="0.4">
      <c r="A14" s="48">
        <v>2022</v>
      </c>
      <c r="B14" s="49">
        <v>5023576.26</v>
      </c>
      <c r="C14" s="50">
        <v>0.36279931739806037</v>
      </c>
      <c r="D14" s="55">
        <v>0.12733733077233844</v>
      </c>
      <c r="E14" s="77">
        <v>567433.34441114962</v>
      </c>
    </row>
    <row r="15" spans="1:5" s="53" customFormat="1" ht="18" customHeight="1" thickTop="1" x14ac:dyDescent="0.35">
      <c r="A15" s="43">
        <v>2023</v>
      </c>
      <c r="B15" s="44">
        <v>5264836.7650612397</v>
      </c>
      <c r="C15" s="45">
        <v>4.8025647979561104E-2</v>
      </c>
      <c r="D15" s="46">
        <v>0.13430984682287739</v>
      </c>
      <c r="E15" s="47">
        <v>623391.7667588098</v>
      </c>
    </row>
    <row r="16" spans="1:5" s="53" customFormat="1" ht="18" customHeight="1" x14ac:dyDescent="0.35">
      <c r="A16" s="43">
        <v>2024</v>
      </c>
      <c r="B16" s="44">
        <v>5435845.1602278408</v>
      </c>
      <c r="C16" s="45">
        <v>3.2481234043466367E-2</v>
      </c>
      <c r="D16" s="46">
        <v>0.13460329151738559</v>
      </c>
      <c r="E16" s="47">
        <v>644879.71806162037</v>
      </c>
    </row>
    <row r="17" spans="1:5" s="53" customFormat="1" ht="18" customHeight="1" x14ac:dyDescent="0.35">
      <c r="A17" s="43">
        <v>2025</v>
      </c>
      <c r="B17" s="44">
        <v>5601950.3861613702</v>
      </c>
      <c r="C17" s="45">
        <v>3.0557387312806883E-2</v>
      </c>
      <c r="D17" s="46">
        <v>0.13473784336217975</v>
      </c>
      <c r="E17" s="47">
        <v>665171.00673833955</v>
      </c>
    </row>
    <row r="18" spans="1:5" s="53" customFormat="1" ht="18" customHeight="1" x14ac:dyDescent="0.35">
      <c r="A18" s="43">
        <v>2026</v>
      </c>
      <c r="B18" s="44">
        <v>5777279.1969174799</v>
      </c>
      <c r="C18" s="45">
        <v>3.1297815701693654E-2</v>
      </c>
      <c r="D18" s="46">
        <v>0.14018654244840789</v>
      </c>
      <c r="E18" s="47">
        <v>710319.55318102986</v>
      </c>
    </row>
    <row r="19" spans="1:5" s="53" customFormat="1" ht="18" customHeight="1" x14ac:dyDescent="0.35">
      <c r="A19" s="43">
        <v>2027</v>
      </c>
      <c r="B19" s="44">
        <v>5965127.2916033501</v>
      </c>
      <c r="C19" s="45">
        <v>3.2514976043757526E-2</v>
      </c>
      <c r="D19" s="46">
        <v>0.14275333428364911</v>
      </c>
      <c r="E19" s="47">
        <v>745166.76937685069</v>
      </c>
    </row>
    <row r="20" spans="1:5" s="53" customFormat="1" ht="18" customHeight="1" x14ac:dyDescent="0.35">
      <c r="A20" s="43">
        <v>2028</v>
      </c>
      <c r="B20" s="44">
        <v>6161766.8150386903</v>
      </c>
      <c r="C20" s="45">
        <v>3.2964849503234417E-2</v>
      </c>
      <c r="D20" s="46">
        <v>0.15099235816595469</v>
      </c>
      <c r="E20" s="47">
        <v>808328.3049367303</v>
      </c>
    </row>
    <row r="21" spans="1:5" s="53" customFormat="1" ht="18" customHeight="1" x14ac:dyDescent="0.35">
      <c r="A21" s="43">
        <v>2029</v>
      </c>
      <c r="B21" s="44">
        <v>6356309.97112602</v>
      </c>
      <c r="C21" s="45">
        <v>3.1572625502886309E-2</v>
      </c>
      <c r="D21" s="46">
        <v>0.15407939518889946</v>
      </c>
      <c r="E21" s="47">
        <v>848621.33408418018</v>
      </c>
    </row>
    <row r="22" spans="1:5" s="53" customFormat="1" ht="18" customHeight="1" x14ac:dyDescent="0.35">
      <c r="A22" s="43">
        <v>2030</v>
      </c>
      <c r="B22" s="44">
        <v>6567553.3765544994</v>
      </c>
      <c r="C22" s="45">
        <v>3.3233653863336876E-2</v>
      </c>
      <c r="D22" s="46">
        <v>0.16492862218176096</v>
      </c>
      <c r="E22" s="47">
        <v>929823.08862121869</v>
      </c>
    </row>
    <row r="23" spans="1:5" s="53" customFormat="1" ht="18" customHeight="1" x14ac:dyDescent="0.35">
      <c r="A23" s="43">
        <v>2031</v>
      </c>
      <c r="B23" s="44">
        <v>6784754.3109029401</v>
      </c>
      <c r="C23" s="45">
        <v>3.3071818665962649E-2</v>
      </c>
      <c r="D23" s="46">
        <v>0.16765329421663266</v>
      </c>
      <c r="E23" s="47">
        <v>974164.51981708035</v>
      </c>
    </row>
    <row r="24" spans="1:5" s="53" customFormat="1" ht="18" customHeight="1" x14ac:dyDescent="0.35">
      <c r="A24" s="43">
        <v>2032</v>
      </c>
      <c r="B24" s="44">
        <v>6994193.4978696601</v>
      </c>
      <c r="C24" s="45">
        <v>3.0869089339043088E-2</v>
      </c>
      <c r="D24" s="75" t="s">
        <v>279</v>
      </c>
      <c r="E24" s="76" t="s">
        <v>279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26" t="s">
        <v>104</v>
      </c>
      <c r="B26" s="3"/>
      <c r="C26" s="3"/>
    </row>
    <row r="27" spans="1:5" ht="21.75" customHeight="1" x14ac:dyDescent="0.35">
      <c r="A27" s="30"/>
      <c r="B27" s="3"/>
      <c r="C27" s="3"/>
    </row>
    <row r="28" spans="1:5" ht="21.75" customHeight="1" x14ac:dyDescent="0.35">
      <c r="A28" s="114"/>
      <c r="B28" s="3"/>
      <c r="C28" s="3"/>
    </row>
    <row r="29" spans="1:5" ht="21.75" customHeight="1" x14ac:dyDescent="0.35">
      <c r="A29" s="114"/>
      <c r="B29" s="3"/>
      <c r="C29" s="3"/>
    </row>
    <row r="30" spans="1:5" ht="21.75" customHeight="1" x14ac:dyDescent="0.35">
      <c r="A30" s="237" t="str">
        <f>Headings!F14</f>
        <v>Page 14</v>
      </c>
      <c r="B30" s="240"/>
      <c r="C30" s="240"/>
      <c r="D30" s="240"/>
      <c r="E30" s="239"/>
    </row>
    <row r="32" spans="1:5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7" width="10.7265625" style="19"/>
    <col min="8" max="8" width="15.90625" style="19" bestFit="1" customWidth="1"/>
    <col min="9" max="16384" width="10.7265625" style="19"/>
  </cols>
  <sheetData>
    <row r="1" spans="1:9" ht="23.4" x14ac:dyDescent="0.35">
      <c r="A1" s="238" t="str">
        <f>Headings!E15</f>
        <v>March 2023 Real Estate Excise Tax (REET 1) Forecast</v>
      </c>
      <c r="B1" s="239"/>
      <c r="C1" s="239"/>
      <c r="D1" s="239"/>
      <c r="E1" s="239"/>
    </row>
    <row r="2" spans="1:9" ht="21.75" customHeight="1" x14ac:dyDescent="0.35">
      <c r="A2" s="238" t="s">
        <v>85</v>
      </c>
      <c r="B2" s="239"/>
      <c r="C2" s="239"/>
      <c r="D2" s="239"/>
      <c r="E2" s="239"/>
    </row>
    <row r="4" spans="1:9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August 2022 Forecast</v>
      </c>
      <c r="E4" s="35" t="str">
        <f>Headings!F51</f>
        <v>% Change from August 2022 Forecast</v>
      </c>
    </row>
    <row r="5" spans="1:9" s="53" customFormat="1" ht="18" customHeight="1" x14ac:dyDescent="0.35">
      <c r="A5" s="38">
        <v>2013</v>
      </c>
      <c r="B5" s="39">
        <v>5650866.3900000043</v>
      </c>
      <c r="C5" s="82" t="s">
        <v>79</v>
      </c>
      <c r="D5" s="51">
        <v>0</v>
      </c>
      <c r="E5" s="42">
        <v>0</v>
      </c>
    </row>
    <row r="6" spans="1:9" s="53" customFormat="1" ht="18" customHeight="1" x14ac:dyDescent="0.35">
      <c r="A6" s="43">
        <v>2014</v>
      </c>
      <c r="B6" s="44">
        <v>5460691.6899999995</v>
      </c>
      <c r="C6" s="45">
        <v>-3.365407830851308E-2</v>
      </c>
      <c r="D6" s="46">
        <v>0</v>
      </c>
      <c r="E6" s="47">
        <v>0</v>
      </c>
      <c r="H6" s="120"/>
      <c r="I6" s="122"/>
    </row>
    <row r="7" spans="1:9" s="53" customFormat="1" ht="18" customHeight="1" x14ac:dyDescent="0.35">
      <c r="A7" s="43">
        <v>2015</v>
      </c>
      <c r="B7" s="44">
        <v>7300582.5899999999</v>
      </c>
      <c r="C7" s="45">
        <v>0.33693367149244802</v>
      </c>
      <c r="D7" s="46">
        <v>0</v>
      </c>
      <c r="E7" s="47">
        <v>0</v>
      </c>
      <c r="H7" s="120"/>
      <c r="I7" s="122"/>
    </row>
    <row r="8" spans="1:9" s="53" customFormat="1" ht="18" customHeight="1" x14ac:dyDescent="0.35">
      <c r="A8" s="43">
        <v>2016</v>
      </c>
      <c r="B8" s="44">
        <v>7431560.2699999996</v>
      </c>
      <c r="C8" s="45">
        <v>1.7940716153174829E-2</v>
      </c>
      <c r="D8" s="46">
        <v>0</v>
      </c>
      <c r="E8" s="47">
        <v>0</v>
      </c>
      <c r="H8" s="120"/>
      <c r="I8" s="122"/>
    </row>
    <row r="9" spans="1:9" s="53" customFormat="1" ht="18" customHeight="1" x14ac:dyDescent="0.35">
      <c r="A9" s="43">
        <v>2017</v>
      </c>
      <c r="B9" s="44">
        <v>7943445.1999999993</v>
      </c>
      <c r="C9" s="45">
        <v>6.887987332436718E-2</v>
      </c>
      <c r="D9" s="46">
        <v>0</v>
      </c>
      <c r="E9" s="47">
        <v>0</v>
      </c>
      <c r="H9" s="120"/>
      <c r="I9" s="122"/>
    </row>
    <row r="10" spans="1:9" s="53" customFormat="1" ht="18" customHeight="1" x14ac:dyDescent="0.35">
      <c r="A10" s="43">
        <v>2018</v>
      </c>
      <c r="B10" s="44">
        <v>7997142.709999999</v>
      </c>
      <c r="C10" s="45">
        <v>6.7599773962059295E-3</v>
      </c>
      <c r="D10" s="46">
        <v>0</v>
      </c>
      <c r="E10" s="47">
        <v>0</v>
      </c>
      <c r="H10" s="120"/>
      <c r="I10" s="122"/>
    </row>
    <row r="11" spans="1:9" s="53" customFormat="1" ht="18" customHeight="1" x14ac:dyDescent="0.35">
      <c r="A11" s="43">
        <v>2019</v>
      </c>
      <c r="B11" s="44">
        <v>7768147.6199999992</v>
      </c>
      <c r="C11" s="45">
        <v>-2.8634613424323829E-2</v>
      </c>
      <c r="D11" s="46">
        <v>0</v>
      </c>
      <c r="E11" s="47">
        <v>0</v>
      </c>
      <c r="H11" s="120"/>
      <c r="I11" s="122"/>
    </row>
    <row r="12" spans="1:9" s="53" customFormat="1" ht="18" customHeight="1" x14ac:dyDescent="0.35">
      <c r="A12" s="43">
        <v>2020</v>
      </c>
      <c r="B12" s="44">
        <v>8959798.1999999993</v>
      </c>
      <c r="C12" s="45">
        <v>0.15340215432208804</v>
      </c>
      <c r="D12" s="46">
        <v>0</v>
      </c>
      <c r="E12" s="47">
        <v>0</v>
      </c>
      <c r="H12" s="120"/>
      <c r="I12" s="122"/>
    </row>
    <row r="13" spans="1:9" s="53" customFormat="1" ht="18" customHeight="1" x14ac:dyDescent="0.35">
      <c r="A13" s="43">
        <v>2021</v>
      </c>
      <c r="B13" s="44">
        <v>12316448.349999998</v>
      </c>
      <c r="C13" s="45">
        <v>0.37463457045271387</v>
      </c>
      <c r="D13" s="46">
        <v>0</v>
      </c>
      <c r="E13" s="47">
        <v>0</v>
      </c>
      <c r="H13" s="120"/>
      <c r="I13" s="122"/>
    </row>
    <row r="14" spans="1:9" s="53" customFormat="1" ht="18" customHeight="1" thickBot="1" x14ac:dyDescent="0.4">
      <c r="A14" s="48">
        <v>2022</v>
      </c>
      <c r="B14" s="49">
        <v>10945278.854100002</v>
      </c>
      <c r="C14" s="50">
        <v>-0.11132831940954768</v>
      </c>
      <c r="D14" s="55">
        <v>-5.5602139245913951E-2</v>
      </c>
      <c r="E14" s="77">
        <v>-644411.58141239733</v>
      </c>
      <c r="H14" s="120"/>
      <c r="I14" s="122"/>
    </row>
    <row r="15" spans="1:9" s="53" customFormat="1" ht="18" customHeight="1" thickTop="1" x14ac:dyDescent="0.35">
      <c r="A15" s="43">
        <v>2023</v>
      </c>
      <c r="B15" s="44">
        <v>8709938.537151549</v>
      </c>
      <c r="C15" s="45">
        <v>-0.20422872242410839</v>
      </c>
      <c r="D15" s="46">
        <v>-0.17992218641071756</v>
      </c>
      <c r="E15" s="47">
        <v>-1910929.8643849492</v>
      </c>
      <c r="H15" s="120"/>
      <c r="I15" s="122"/>
    </row>
    <row r="16" spans="1:9" s="53" customFormat="1" ht="18" customHeight="1" x14ac:dyDescent="0.35">
      <c r="A16" s="43">
        <v>2024</v>
      </c>
      <c r="B16" s="44">
        <v>9103325.3561432045</v>
      </c>
      <c r="C16" s="45">
        <v>4.5165280709352329E-2</v>
      </c>
      <c r="D16" s="46">
        <v>-0.16467537673139032</v>
      </c>
      <c r="E16" s="47">
        <v>-1794623.8992277943</v>
      </c>
      <c r="H16" s="121"/>
      <c r="I16" s="122"/>
    </row>
    <row r="17" spans="1:9" s="53" customFormat="1" ht="18" customHeight="1" x14ac:dyDescent="0.35">
      <c r="A17" s="43">
        <v>2025</v>
      </c>
      <c r="B17" s="44">
        <v>9670508.9825082775</v>
      </c>
      <c r="C17" s="45">
        <v>6.2305103264525208E-2</v>
      </c>
      <c r="D17" s="46">
        <v>-0.1441422034006079</v>
      </c>
      <c r="E17" s="47">
        <v>-1628691.6801864225</v>
      </c>
      <c r="H17" s="121"/>
      <c r="I17" s="122"/>
    </row>
    <row r="18" spans="1:9" s="53" customFormat="1" ht="18" customHeight="1" x14ac:dyDescent="0.35">
      <c r="A18" s="43">
        <v>2026</v>
      </c>
      <c r="B18" s="44">
        <v>10075986.33598261</v>
      </c>
      <c r="C18" s="45">
        <v>4.1929267033177675E-2</v>
      </c>
      <c r="D18" s="46">
        <v>-7.1264495402693973E-2</v>
      </c>
      <c r="E18" s="47">
        <v>-773158.85778436624</v>
      </c>
      <c r="H18" s="121"/>
      <c r="I18" s="122"/>
    </row>
    <row r="19" spans="1:9" s="53" customFormat="1" ht="18" customHeight="1" x14ac:dyDescent="0.35">
      <c r="A19" s="43">
        <v>2027</v>
      </c>
      <c r="B19" s="44">
        <v>9835400.4647399765</v>
      </c>
      <c r="C19" s="45">
        <v>-2.3877153384326388E-2</v>
      </c>
      <c r="D19" s="46">
        <v>-4.7648886730429885E-2</v>
      </c>
      <c r="E19" s="47">
        <v>-492093.59464481287</v>
      </c>
      <c r="H19" s="121"/>
      <c r="I19" s="122"/>
    </row>
    <row r="20" spans="1:9" s="53" customFormat="1" ht="18" customHeight="1" x14ac:dyDescent="0.35">
      <c r="A20" s="43">
        <v>2028</v>
      </c>
      <c r="B20" s="44">
        <v>9910052.8052513711</v>
      </c>
      <c r="C20" s="45">
        <v>7.5901678613925494E-3</v>
      </c>
      <c r="D20" s="46">
        <v>-1.4488899743260175E-3</v>
      </c>
      <c r="E20" s="47">
        <v>-14379.410338046029</v>
      </c>
      <c r="H20" s="121"/>
      <c r="I20" s="122"/>
    </row>
    <row r="21" spans="1:9" s="53" customFormat="1" ht="18" customHeight="1" x14ac:dyDescent="0.35">
      <c r="A21" s="43">
        <v>2029</v>
      </c>
      <c r="B21" s="44">
        <v>8650811.0880396161</v>
      </c>
      <c r="C21" s="45">
        <v>-0.12706710468227556</v>
      </c>
      <c r="D21" s="46">
        <v>-0.16480997377201112</v>
      </c>
      <c r="E21" s="47">
        <v>-1707084.5002371185</v>
      </c>
      <c r="H21" s="121"/>
      <c r="I21" s="122"/>
    </row>
    <row r="22" spans="1:9" s="53" customFormat="1" ht="18" customHeight="1" x14ac:dyDescent="0.35">
      <c r="A22" s="43">
        <v>2030</v>
      </c>
      <c r="B22" s="44">
        <v>9006032.8680956867</v>
      </c>
      <c r="C22" s="45">
        <v>4.1062251439889952E-2</v>
      </c>
      <c r="D22" s="46">
        <v>-0.15835587001988416</v>
      </c>
      <c r="E22" s="47">
        <v>-1694490.7229242586</v>
      </c>
      <c r="H22" s="121"/>
      <c r="I22" s="122"/>
    </row>
    <row r="23" spans="1:9" s="53" customFormat="1" ht="18" customHeight="1" x14ac:dyDescent="0.35">
      <c r="A23" s="43">
        <v>2031</v>
      </c>
      <c r="B23" s="44">
        <v>9332189.159076361</v>
      </c>
      <c r="C23" s="45">
        <v>3.6215312086645746E-2</v>
      </c>
      <c r="D23" s="46">
        <v>-0.15220346899234138</v>
      </c>
      <c r="E23" s="47">
        <v>-1675392.0443811212</v>
      </c>
      <c r="H23" s="121"/>
      <c r="I23" s="122"/>
    </row>
    <row r="24" spans="1:9" s="53" customFormat="1" ht="18" customHeight="1" x14ac:dyDescent="0.35">
      <c r="A24" s="43">
        <v>2032</v>
      </c>
      <c r="B24" s="44">
        <v>9678741.4874730445</v>
      </c>
      <c r="C24" s="45">
        <v>3.7135159016749242E-2</v>
      </c>
      <c r="D24" s="75" t="s">
        <v>279</v>
      </c>
      <c r="E24" s="76" t="s">
        <v>279</v>
      </c>
      <c r="H24" s="121"/>
      <c r="I24" s="122"/>
    </row>
    <row r="25" spans="1:9" ht="21.75" customHeight="1" x14ac:dyDescent="0.35">
      <c r="A25" s="25" t="s">
        <v>4</v>
      </c>
      <c r="B25" s="3"/>
      <c r="C25" s="3"/>
    </row>
    <row r="26" spans="1:9" ht="21.75" customHeight="1" x14ac:dyDescent="0.35">
      <c r="A26" s="26" t="s">
        <v>84</v>
      </c>
      <c r="B26" s="3"/>
      <c r="C26" s="3"/>
    </row>
    <row r="27" spans="1:9" ht="21.75" customHeight="1" x14ac:dyDescent="0.35">
      <c r="A27" s="30" t="s">
        <v>174</v>
      </c>
      <c r="B27" s="3"/>
      <c r="C27" s="3"/>
    </row>
    <row r="28" spans="1:9" ht="21.75" customHeight="1" x14ac:dyDescent="0.35">
      <c r="A28" s="113" t="s">
        <v>201</v>
      </c>
      <c r="B28" s="3"/>
      <c r="C28" s="3"/>
    </row>
    <row r="29" spans="1:9" ht="21.75" customHeight="1" x14ac:dyDescent="0.35">
      <c r="A29" s="111"/>
      <c r="B29" s="3"/>
      <c r="C29" s="3"/>
    </row>
    <row r="30" spans="1:9" ht="21.75" customHeight="1" x14ac:dyDescent="0.35">
      <c r="A30" s="237" t="str">
        <f>Headings!F15</f>
        <v>Page 15</v>
      </c>
      <c r="B30" s="240"/>
      <c r="C30" s="240"/>
      <c r="D30" s="240"/>
      <c r="E30" s="239"/>
    </row>
    <row r="32" spans="1:9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38" t="str">
        <f>Headings!E16</f>
        <v>March 2023 Investment Pool Nominal Rate of Return Forecast</v>
      </c>
      <c r="B1" s="243"/>
      <c r="C1" s="243"/>
      <c r="D1" s="243"/>
    </row>
    <row r="2" spans="1:4" ht="21.75" customHeight="1" x14ac:dyDescent="0.35">
      <c r="A2" s="238" t="s">
        <v>85</v>
      </c>
      <c r="B2" s="239"/>
      <c r="C2" s="239"/>
      <c r="D2" s="239"/>
    </row>
    <row r="4" spans="1:4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August 2022 Forecast</v>
      </c>
    </row>
    <row r="5" spans="1:4" s="53" customFormat="1" ht="18" customHeight="1" x14ac:dyDescent="0.35">
      <c r="A5" s="38">
        <v>2013</v>
      </c>
      <c r="B5" s="41">
        <v>5.1000000000000004E-3</v>
      </c>
      <c r="C5" s="74" t="s">
        <v>79</v>
      </c>
      <c r="D5" s="51">
        <v>0</v>
      </c>
    </row>
    <row r="6" spans="1:4" s="53" customFormat="1" ht="18" customHeight="1" x14ac:dyDescent="0.35">
      <c r="A6" s="43">
        <v>2014</v>
      </c>
      <c r="B6" s="56">
        <v>5.0556999999999894E-3</v>
      </c>
      <c r="C6" s="45">
        <v>-4.4300000000010997E-5</v>
      </c>
      <c r="D6" s="46">
        <v>0</v>
      </c>
    </row>
    <row r="7" spans="1:4" s="53" customFormat="1" ht="18" customHeight="1" x14ac:dyDescent="0.35">
      <c r="A7" s="43">
        <v>2015</v>
      </c>
      <c r="B7" s="56">
        <v>5.9749E-3</v>
      </c>
      <c r="C7" s="45">
        <v>9.1920000000001063E-4</v>
      </c>
      <c r="D7" s="46">
        <v>0</v>
      </c>
    </row>
    <row r="8" spans="1:4" s="53" customFormat="1" ht="18" customHeight="1" x14ac:dyDescent="0.35">
      <c r="A8" s="43">
        <v>2016</v>
      </c>
      <c r="B8" s="56">
        <v>8.2862999999999999E-3</v>
      </c>
      <c r="C8" s="45">
        <v>2.3113999999999999E-3</v>
      </c>
      <c r="D8" s="46">
        <v>0</v>
      </c>
    </row>
    <row r="9" spans="1:4" s="53" customFormat="1" ht="18" customHeight="1" x14ac:dyDescent="0.35">
      <c r="A9" s="43">
        <v>2017</v>
      </c>
      <c r="B9" s="56">
        <v>1.1222000000000001E-2</v>
      </c>
      <c r="C9" s="45">
        <v>2.9357000000000012E-3</v>
      </c>
      <c r="D9" s="46">
        <v>0</v>
      </c>
    </row>
    <row r="10" spans="1:4" s="53" customFormat="1" ht="18" customHeight="1" x14ac:dyDescent="0.35">
      <c r="A10" s="43">
        <v>2018</v>
      </c>
      <c r="B10" s="56">
        <v>1.7256000000000001E-2</v>
      </c>
      <c r="C10" s="45">
        <v>6.0339999999999994E-3</v>
      </c>
      <c r="D10" s="46">
        <v>0</v>
      </c>
    </row>
    <row r="11" spans="1:4" s="53" customFormat="1" ht="18" customHeight="1" x14ac:dyDescent="0.35">
      <c r="A11" s="43">
        <v>2019</v>
      </c>
      <c r="B11" s="56">
        <v>2.23456E-2</v>
      </c>
      <c r="C11" s="45">
        <v>5.0895999999999997E-3</v>
      </c>
      <c r="D11" s="46">
        <v>0</v>
      </c>
    </row>
    <row r="12" spans="1:4" s="53" customFormat="1" ht="18" customHeight="1" x14ac:dyDescent="0.35">
      <c r="A12" s="43">
        <v>2020</v>
      </c>
      <c r="B12" s="56">
        <v>1.3897E-2</v>
      </c>
      <c r="C12" s="45">
        <v>-8.4486000000000006E-3</v>
      </c>
      <c r="D12" s="46">
        <v>0</v>
      </c>
    </row>
    <row r="13" spans="1:4" s="53" customFormat="1" ht="18" customHeight="1" x14ac:dyDescent="0.35">
      <c r="A13" s="43">
        <v>2021</v>
      </c>
      <c r="B13" s="56">
        <v>6.7288599999999997E-3</v>
      </c>
      <c r="C13" s="45">
        <v>-7.1681399999999999E-3</v>
      </c>
      <c r="D13" s="46">
        <v>0</v>
      </c>
    </row>
    <row r="14" spans="1:4" s="53" customFormat="1" ht="18" customHeight="1" thickBot="1" x14ac:dyDescent="0.4">
      <c r="A14" s="48">
        <v>2022</v>
      </c>
      <c r="B14" s="57">
        <v>1.11E-2</v>
      </c>
      <c r="C14" s="50">
        <v>4.3711400000000008E-3</v>
      </c>
      <c r="D14" s="55">
        <v>9.9999999999999395E-5</v>
      </c>
    </row>
    <row r="15" spans="1:4" s="53" customFormat="1" ht="18" customHeight="1" thickTop="1" x14ac:dyDescent="0.35">
      <c r="A15" s="43">
        <v>2023</v>
      </c>
      <c r="B15" s="56">
        <v>2.7999999999999997E-2</v>
      </c>
      <c r="C15" s="45">
        <v>1.6899999999999998E-2</v>
      </c>
      <c r="D15" s="46">
        <v>3.9999999999999966E-3</v>
      </c>
    </row>
    <row r="16" spans="1:4" s="53" customFormat="1" ht="18" customHeight="1" x14ac:dyDescent="0.35">
      <c r="A16" s="43">
        <v>2024</v>
      </c>
      <c r="B16" s="56">
        <v>3.6000000000000004E-2</v>
      </c>
      <c r="C16" s="45">
        <v>8.0000000000000071E-3</v>
      </c>
      <c r="D16" s="46">
        <v>9.0000000000000011E-3</v>
      </c>
    </row>
    <row r="17" spans="1:4" ht="18" customHeight="1" x14ac:dyDescent="0.35">
      <c r="A17" s="43">
        <v>2025</v>
      </c>
      <c r="B17" s="56">
        <v>3.4000000000000002E-2</v>
      </c>
      <c r="C17" s="45">
        <v>-2.0000000000000018E-3</v>
      </c>
      <c r="D17" s="46">
        <v>4.9666690612976995E-3</v>
      </c>
    </row>
    <row r="18" spans="1:4" s="129" customFormat="1" ht="18" customHeight="1" x14ac:dyDescent="0.35">
      <c r="A18" s="43">
        <v>2026</v>
      </c>
      <c r="B18" s="56">
        <v>2.7852599113870599E-2</v>
      </c>
      <c r="C18" s="45">
        <v>-6.1474008861294033E-3</v>
      </c>
      <c r="D18" s="46">
        <v>-9.8809437815099849E-4</v>
      </c>
    </row>
    <row r="19" spans="1:4" s="149" customFormat="1" ht="18" customHeight="1" x14ac:dyDescent="0.35">
      <c r="A19" s="43">
        <v>2027</v>
      </c>
      <c r="B19" s="56">
        <v>2.7809364707968898E-2</v>
      </c>
      <c r="C19" s="45">
        <v>-4.3234405901700773E-5</v>
      </c>
      <c r="D19" s="46">
        <v>-2.8373183980840225E-4</v>
      </c>
    </row>
    <row r="20" spans="1:4" s="151" customFormat="1" ht="18" customHeight="1" x14ac:dyDescent="0.35">
      <c r="A20" s="43">
        <v>2028</v>
      </c>
      <c r="B20" s="56">
        <v>2.7783389388796501E-2</v>
      </c>
      <c r="C20" s="45">
        <v>-2.5975319172397843E-5</v>
      </c>
      <c r="D20" s="46">
        <v>5.8407851674900646E-5</v>
      </c>
    </row>
    <row r="21" spans="1:4" s="162" customFormat="1" ht="18" customHeight="1" x14ac:dyDescent="0.35">
      <c r="A21" s="43">
        <v>2029</v>
      </c>
      <c r="B21" s="56">
        <v>2.7765840072793799E-2</v>
      </c>
      <c r="C21" s="45">
        <v>-1.754931600270182E-5</v>
      </c>
      <c r="D21" s="46">
        <v>2.0790751258020074E-4</v>
      </c>
    </row>
    <row r="22" spans="1:4" s="165" customFormat="1" ht="18" customHeight="1" x14ac:dyDescent="0.35">
      <c r="A22" s="43">
        <v>2030</v>
      </c>
      <c r="B22" s="56">
        <v>2.7754110086523901E-2</v>
      </c>
      <c r="C22" s="45">
        <v>-1.1729986269897602E-5</v>
      </c>
      <c r="D22" s="46">
        <v>2.6874551398190297E-4</v>
      </c>
    </row>
    <row r="23" spans="1:4" s="165" customFormat="1" ht="18" customHeight="1" x14ac:dyDescent="0.35">
      <c r="A23" s="43">
        <v>2031</v>
      </c>
      <c r="B23" s="56">
        <v>2.7745730251170699E-2</v>
      </c>
      <c r="C23" s="45">
        <v>-8.3798353532026082E-6</v>
      </c>
      <c r="D23" s="46">
        <v>2.8215327053830036E-4</v>
      </c>
    </row>
    <row r="24" spans="1:4" s="165" customFormat="1" ht="18" customHeight="1" x14ac:dyDescent="0.35">
      <c r="A24" s="43">
        <v>2032</v>
      </c>
      <c r="B24" s="56">
        <v>2.7746265024216999E-2</v>
      </c>
      <c r="C24" s="45">
        <v>5.3477304630053513E-7</v>
      </c>
      <c r="D24" s="75" t="s">
        <v>279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26" t="s">
        <v>16</v>
      </c>
      <c r="B26" s="3"/>
      <c r="C26" s="3"/>
    </row>
    <row r="27" spans="1:4" ht="21.75" customHeight="1" x14ac:dyDescent="0.35">
      <c r="A27" s="26"/>
      <c r="B27" s="3"/>
      <c r="C27" s="3"/>
    </row>
    <row r="28" spans="1:4" ht="21.75" customHeight="1" x14ac:dyDescent="0.35">
      <c r="A28" s="114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7" t="str">
        <f>Headings!F16</f>
        <v>Page 16</v>
      </c>
      <c r="B30" s="240"/>
      <c r="C30" s="240"/>
      <c r="D30" s="240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38" t="str">
        <f>Headings!E17</f>
        <v>March 2023 Investment Pool Real Rate of Return Forecast</v>
      </c>
      <c r="B1" s="243"/>
      <c r="C1" s="243"/>
      <c r="D1" s="243"/>
    </row>
    <row r="2" spans="1:4" ht="21.75" customHeight="1" x14ac:dyDescent="0.35">
      <c r="A2" s="238" t="s">
        <v>85</v>
      </c>
      <c r="B2" s="239"/>
      <c r="C2" s="239"/>
      <c r="D2" s="239"/>
    </row>
    <row r="4" spans="1:4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August 2022 Forecast</v>
      </c>
    </row>
    <row r="5" spans="1:4" s="53" customFormat="1" ht="18" customHeight="1" x14ac:dyDescent="0.35">
      <c r="A5" s="38">
        <v>2013</v>
      </c>
      <c r="B5" s="41">
        <v>-6.9663760592472146E-3</v>
      </c>
      <c r="C5" s="74" t="s">
        <v>79</v>
      </c>
      <c r="D5" s="51">
        <v>0</v>
      </c>
    </row>
    <row r="6" spans="1:4" s="53" customFormat="1" ht="18" customHeight="1" x14ac:dyDescent="0.35">
      <c r="A6" s="43">
        <v>2014</v>
      </c>
      <c r="B6" s="56">
        <v>-1.3144281885471898E-2</v>
      </c>
      <c r="C6" s="45">
        <v>-6.1779058262246833E-3</v>
      </c>
      <c r="D6" s="46">
        <v>0</v>
      </c>
    </row>
    <row r="7" spans="1:4" s="53" customFormat="1" ht="18" customHeight="1" x14ac:dyDescent="0.35">
      <c r="A7" s="43">
        <v>2015</v>
      </c>
      <c r="B7" s="56">
        <v>-7.5234077565325963E-3</v>
      </c>
      <c r="C7" s="45">
        <v>5.6208741289393016E-3</v>
      </c>
      <c r="D7" s="46">
        <v>0</v>
      </c>
    </row>
    <row r="8" spans="1:4" s="53" customFormat="1" ht="18" customHeight="1" x14ac:dyDescent="0.35">
      <c r="A8" s="43">
        <v>2016</v>
      </c>
      <c r="B8" s="56">
        <v>-1.3557806575488662E-2</v>
      </c>
      <c r="C8" s="45">
        <v>-6.034398818956066E-3</v>
      </c>
      <c r="D8" s="46">
        <v>0</v>
      </c>
    </row>
    <row r="9" spans="1:4" s="53" customFormat="1" ht="18" customHeight="1" x14ac:dyDescent="0.35">
      <c r="A9" s="43">
        <v>2017</v>
      </c>
      <c r="B9" s="56">
        <v>-1.8737224587692447E-2</v>
      </c>
      <c r="C9" s="45">
        <v>-5.1794180122037847E-3</v>
      </c>
      <c r="D9" s="46">
        <v>0</v>
      </c>
    </row>
    <row r="10" spans="1:4" s="53" customFormat="1" ht="18" customHeight="1" x14ac:dyDescent="0.35">
      <c r="A10" s="43">
        <v>2018</v>
      </c>
      <c r="B10" s="56">
        <v>-1.4343632504454362E-2</v>
      </c>
      <c r="C10" s="45">
        <v>4.3935920832380848E-3</v>
      </c>
      <c r="D10" s="46">
        <v>0</v>
      </c>
    </row>
    <row r="11" spans="1:4" s="53" customFormat="1" ht="18" customHeight="1" x14ac:dyDescent="0.35">
      <c r="A11" s="43">
        <v>2019</v>
      </c>
      <c r="B11" s="56">
        <v>-3.0122368251410681E-3</v>
      </c>
      <c r="C11" s="45">
        <v>1.1331395679313294E-2</v>
      </c>
      <c r="D11" s="46">
        <v>0</v>
      </c>
    </row>
    <row r="12" spans="1:4" s="53" customFormat="1" ht="18" customHeight="1" x14ac:dyDescent="0.35">
      <c r="A12" s="43">
        <v>2020</v>
      </c>
      <c r="B12" s="56">
        <v>-2.9921375909555126E-3</v>
      </c>
      <c r="C12" s="45">
        <v>2.0099234185555481E-5</v>
      </c>
      <c r="D12" s="46">
        <v>0</v>
      </c>
    </row>
    <row r="13" spans="1:4" s="53" customFormat="1" ht="18" customHeight="1" x14ac:dyDescent="0.35">
      <c r="A13" s="43">
        <v>2021</v>
      </c>
      <c r="B13" s="56">
        <v>-4.1183803790955986E-2</v>
      </c>
      <c r="C13" s="45">
        <v>-3.8191666200000474E-2</v>
      </c>
      <c r="D13" s="46">
        <v>0</v>
      </c>
    </row>
    <row r="14" spans="1:4" s="53" customFormat="1" ht="18" customHeight="1" thickBot="1" x14ac:dyDescent="0.4">
      <c r="A14" s="48">
        <v>2022</v>
      </c>
      <c r="B14" s="57">
        <v>-7.1981671216528986E-2</v>
      </c>
      <c r="C14" s="50">
        <v>-3.0797867425573E-2</v>
      </c>
      <c r="D14" s="55">
        <v>-1.7119055371273006E-3</v>
      </c>
    </row>
    <row r="15" spans="1:4" s="53" customFormat="1" ht="18" customHeight="1" thickTop="1" x14ac:dyDescent="0.35">
      <c r="A15" s="43">
        <v>2023</v>
      </c>
      <c r="B15" s="56">
        <v>-1.8060971077530574E-2</v>
      </c>
      <c r="C15" s="45">
        <v>5.3920700138998412E-2</v>
      </c>
      <c r="D15" s="46">
        <v>-5.5916339287582772E-3</v>
      </c>
    </row>
    <row r="16" spans="1:4" s="53" customFormat="1" ht="18" customHeight="1" x14ac:dyDescent="0.35">
      <c r="A16" s="43">
        <v>2024</v>
      </c>
      <c r="B16" s="56">
        <v>1.0003522906534057E-2</v>
      </c>
      <c r="C16" s="45">
        <v>2.8064493984064631E-2</v>
      </c>
      <c r="D16" s="46">
        <v>9.8139399289414175E-3</v>
      </c>
    </row>
    <row r="17" spans="1:4" ht="18" customHeight="1" x14ac:dyDescent="0.35">
      <c r="A17" s="43">
        <v>2025</v>
      </c>
      <c r="B17" s="56">
        <v>9.8945883234977661E-3</v>
      </c>
      <c r="C17" s="45">
        <v>-1.0893458303629089E-4</v>
      </c>
      <c r="D17" s="46">
        <v>4.8440525791404454E-3</v>
      </c>
    </row>
    <row r="18" spans="1:4" s="129" customFormat="1" ht="18" customHeight="1" x14ac:dyDescent="0.35">
      <c r="A18" s="43">
        <v>2026</v>
      </c>
      <c r="B18" s="56">
        <v>4.060526831548561E-3</v>
      </c>
      <c r="C18" s="45">
        <v>-5.8340614919492051E-3</v>
      </c>
      <c r="D18" s="46">
        <v>-1.6043818542963439E-3</v>
      </c>
    </row>
    <row r="19" spans="1:4" s="149" customFormat="1" ht="18" customHeight="1" x14ac:dyDescent="0.35">
      <c r="A19" s="43">
        <v>2027</v>
      </c>
      <c r="B19" s="56">
        <v>2.874456623531696E-3</v>
      </c>
      <c r="C19" s="45">
        <v>-1.186070208016865E-3</v>
      </c>
      <c r="D19" s="46">
        <v>-8.3201232022211968E-4</v>
      </c>
    </row>
    <row r="20" spans="1:4" s="151" customFormat="1" ht="18" customHeight="1" x14ac:dyDescent="0.35">
      <c r="A20" s="43">
        <v>2028</v>
      </c>
      <c r="B20" s="56">
        <v>3.4768433342251548E-3</v>
      </c>
      <c r="C20" s="45">
        <v>6.0238671069345884E-4</v>
      </c>
      <c r="D20" s="46">
        <v>-3.1920260842155379E-4</v>
      </c>
    </row>
    <row r="21" spans="1:4" s="162" customFormat="1" ht="18" customHeight="1" x14ac:dyDescent="0.35">
      <c r="A21" s="43">
        <v>2029</v>
      </c>
      <c r="B21" s="56">
        <v>4.1604064393934159E-3</v>
      </c>
      <c r="C21" s="45">
        <v>6.8356310516826113E-4</v>
      </c>
      <c r="D21" s="46">
        <v>1.4519737091966967E-4</v>
      </c>
    </row>
    <row r="22" spans="1:4" s="165" customFormat="1" ht="18" customHeight="1" x14ac:dyDescent="0.35">
      <c r="A22" s="43">
        <v>2030</v>
      </c>
      <c r="B22" s="56">
        <v>4.7074100966002508E-3</v>
      </c>
      <c r="C22" s="45">
        <v>5.4700365720683486E-4</v>
      </c>
      <c r="D22" s="46">
        <v>3.5929651263377771E-4</v>
      </c>
    </row>
    <row r="23" spans="1:4" s="165" customFormat="1" ht="18" customHeight="1" x14ac:dyDescent="0.35">
      <c r="A23" s="43">
        <v>2031</v>
      </c>
      <c r="B23" s="56">
        <v>3.7219983389678024E-3</v>
      </c>
      <c r="C23" s="45">
        <v>-9.8541175763244837E-4</v>
      </c>
      <c r="D23" s="46">
        <v>2.298576725512369E-4</v>
      </c>
    </row>
    <row r="24" spans="1:4" s="165" customFormat="1" ht="18" customHeight="1" x14ac:dyDescent="0.35">
      <c r="A24" s="43">
        <v>2032</v>
      </c>
      <c r="B24" s="56">
        <v>4.2022460961497199E-3</v>
      </c>
      <c r="C24" s="45">
        <v>4.8024775718191748E-4</v>
      </c>
      <c r="D24" s="75" t="s">
        <v>279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26" t="s">
        <v>33</v>
      </c>
      <c r="B26" s="3"/>
      <c r="C26" s="3"/>
    </row>
    <row r="27" spans="1:4" ht="21.75" customHeight="1" x14ac:dyDescent="0.35">
      <c r="A27" s="30" t="s">
        <v>175</v>
      </c>
      <c r="B27" s="3"/>
      <c r="C27" s="3"/>
    </row>
    <row r="28" spans="1:4" ht="21.75" customHeight="1" x14ac:dyDescent="0.35">
      <c r="A28" s="114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7" t="str">
        <f>Headings!F17</f>
        <v>Page 17</v>
      </c>
      <c r="B30" s="240"/>
      <c r="C30" s="240"/>
      <c r="D30" s="240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38" t="str">
        <f>Headings!E18</f>
        <v>March 2023 National CPI-U Forecast</v>
      </c>
      <c r="B1" s="243"/>
      <c r="C1" s="243"/>
      <c r="D1" s="243"/>
    </row>
    <row r="2" spans="1:4" ht="21.75" customHeight="1" x14ac:dyDescent="0.35">
      <c r="A2" s="238" t="s">
        <v>85</v>
      </c>
      <c r="B2" s="239"/>
      <c r="C2" s="239"/>
      <c r="D2" s="239"/>
    </row>
    <row r="4" spans="1:4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August 2022 Forecast</v>
      </c>
    </row>
    <row r="5" spans="1:4" s="53" customFormat="1" ht="18" customHeight="1" x14ac:dyDescent="0.35">
      <c r="A5" s="38">
        <v>2013</v>
      </c>
      <c r="B5" s="41">
        <v>1.46475953204352E-2</v>
      </c>
      <c r="C5" s="74" t="s">
        <v>79</v>
      </c>
      <c r="D5" s="51">
        <v>0</v>
      </c>
    </row>
    <row r="6" spans="1:4" s="53" customFormat="1" ht="18" customHeight="1" x14ac:dyDescent="0.35">
      <c r="A6" s="43">
        <v>2014</v>
      </c>
      <c r="B6" s="56">
        <v>1.62218778572869E-2</v>
      </c>
      <c r="C6" s="45">
        <v>1.5742825368517E-3</v>
      </c>
      <c r="D6" s="46">
        <v>0</v>
      </c>
    </row>
    <row r="7" spans="1:4" s="53" customFormat="1" ht="18" customHeight="1" x14ac:dyDescent="0.35">
      <c r="A7" s="43">
        <v>2015</v>
      </c>
      <c r="B7" s="56">
        <v>1.1869762097864701E-3</v>
      </c>
      <c r="C7" s="45">
        <v>-1.503490164750043E-2</v>
      </c>
      <c r="D7" s="46">
        <v>0</v>
      </c>
    </row>
    <row r="8" spans="1:4" s="53" customFormat="1" ht="18" customHeight="1" x14ac:dyDescent="0.35">
      <c r="A8" s="43">
        <v>2016</v>
      </c>
      <c r="B8" s="56">
        <v>1.26151288726126E-2</v>
      </c>
      <c r="C8" s="45">
        <v>1.142815266282613E-2</v>
      </c>
      <c r="D8" s="46">
        <v>0</v>
      </c>
    </row>
    <row r="9" spans="1:4" s="53" customFormat="1" ht="18" customHeight="1" x14ac:dyDescent="0.35">
      <c r="A9" s="43">
        <v>2017</v>
      </c>
      <c r="B9" s="56">
        <v>2.1303545313261698E-2</v>
      </c>
      <c r="C9" s="45">
        <v>8.688416440649098E-3</v>
      </c>
      <c r="D9" s="46">
        <v>0</v>
      </c>
    </row>
    <row r="10" spans="1:4" s="53" customFormat="1" ht="18" customHeight="1" x14ac:dyDescent="0.35">
      <c r="A10" s="43">
        <v>2018</v>
      </c>
      <c r="B10" s="56">
        <v>2.4425832969281899E-2</v>
      </c>
      <c r="C10" s="45">
        <v>3.1222876560202013E-3</v>
      </c>
      <c r="D10" s="46">
        <v>0</v>
      </c>
    </row>
    <row r="11" spans="1:4" s="53" customFormat="1" ht="18" customHeight="1" x14ac:dyDescent="0.35">
      <c r="A11" s="43">
        <v>2019</v>
      </c>
      <c r="B11" s="56">
        <v>1.8122100752601299E-2</v>
      </c>
      <c r="C11" s="45">
        <v>-6.3037322166805999E-3</v>
      </c>
      <c r="D11" s="46">
        <v>0</v>
      </c>
    </row>
    <row r="12" spans="1:4" s="53" customFormat="1" ht="18" customHeight="1" x14ac:dyDescent="0.35">
      <c r="A12" s="43">
        <v>2020</v>
      </c>
      <c r="B12" s="56">
        <v>1.23358439630636E-2</v>
      </c>
      <c r="C12" s="45">
        <v>-5.7862567895376991E-3</v>
      </c>
      <c r="D12" s="46">
        <v>0</v>
      </c>
    </row>
    <row r="13" spans="1:4" s="53" customFormat="1" ht="18" customHeight="1" x14ac:dyDescent="0.35">
      <c r="A13" s="43">
        <v>2021</v>
      </c>
      <c r="B13" s="56">
        <v>4.6978588636373962E-2</v>
      </c>
      <c r="C13" s="45">
        <v>3.4642744673310362E-2</v>
      </c>
      <c r="D13" s="46">
        <v>1.2071220523070594E-3</v>
      </c>
    </row>
    <row r="14" spans="1:4" s="53" customFormat="1" ht="18" customHeight="1" thickBot="1" x14ac:dyDescent="0.4">
      <c r="A14" s="48">
        <v>2022</v>
      </c>
      <c r="B14" s="57">
        <v>8.0021999999999996E-2</v>
      </c>
      <c r="C14" s="50">
        <v>3.3043411363626034E-2</v>
      </c>
      <c r="D14" s="55">
        <v>-2.9248778395881969E-3</v>
      </c>
    </row>
    <row r="15" spans="1:4" s="53" customFormat="1" ht="18" customHeight="1" thickTop="1" x14ac:dyDescent="0.35">
      <c r="A15" s="43">
        <v>2023</v>
      </c>
      <c r="B15" s="56">
        <v>4.4999999999999998E-2</v>
      </c>
      <c r="C15" s="45">
        <v>-3.5021999999999998E-2</v>
      </c>
      <c r="D15" s="46">
        <v>3.2734651437857018E-3</v>
      </c>
    </row>
    <row r="16" spans="1:4" s="53" customFormat="1" ht="18" customHeight="1" x14ac:dyDescent="0.35">
      <c r="A16" s="43">
        <v>2024</v>
      </c>
      <c r="B16" s="56">
        <v>2.83314858467619E-2</v>
      </c>
      <c r="C16" s="45">
        <v>-1.6668514153238098E-2</v>
      </c>
      <c r="D16" s="46">
        <v>1.0146028223562004E-3</v>
      </c>
    </row>
    <row r="17" spans="1:4" ht="18" customHeight="1" x14ac:dyDescent="0.35">
      <c r="A17" s="43">
        <v>2025</v>
      </c>
      <c r="B17" s="56">
        <v>2.6676083673786901E-2</v>
      </c>
      <c r="C17" s="45">
        <v>-1.6554021729749992E-3</v>
      </c>
      <c r="D17" s="46">
        <v>1.9164040501955006E-3</v>
      </c>
    </row>
    <row r="18" spans="1:4" s="129" customFormat="1" ht="18" customHeight="1" x14ac:dyDescent="0.35">
      <c r="A18" s="43">
        <v>2026</v>
      </c>
      <c r="B18" s="56">
        <v>2.65524804754096E-2</v>
      </c>
      <c r="C18" s="45">
        <v>-1.236031983773006E-4</v>
      </c>
      <c r="D18" s="46">
        <v>4.1085816741700046E-4</v>
      </c>
    </row>
    <row r="19" spans="1:4" s="149" customFormat="1" ht="18" customHeight="1" x14ac:dyDescent="0.35">
      <c r="A19" s="43">
        <v>2027</v>
      </c>
      <c r="B19" s="56">
        <v>2.68009884232688E-2</v>
      </c>
      <c r="C19" s="45">
        <v>2.4850794785919936E-4</v>
      </c>
      <c r="D19" s="46">
        <v>7.6962226731390124E-4</v>
      </c>
    </row>
    <row r="20" spans="1:4" s="151" customFormat="1" ht="18" customHeight="1" x14ac:dyDescent="0.35">
      <c r="A20" s="43">
        <v>2028</v>
      </c>
      <c r="B20" s="56">
        <v>2.6113987967654004E-2</v>
      </c>
      <c r="C20" s="45">
        <v>-6.87000455614796E-4</v>
      </c>
      <c r="D20" s="46">
        <v>1.6044256351060646E-4</v>
      </c>
    </row>
    <row r="21" spans="1:4" s="162" customFormat="1" ht="18" customHeight="1" x14ac:dyDescent="0.35">
      <c r="A21" s="43">
        <v>2029</v>
      </c>
      <c r="B21" s="56">
        <v>2.6037929708759601E-2</v>
      </c>
      <c r="C21" s="45">
        <v>-7.6058258894402819E-5</v>
      </c>
      <c r="D21" s="46">
        <v>-1.5183730217730243E-4</v>
      </c>
    </row>
    <row r="22" spans="1:4" s="165" customFormat="1" ht="18" customHeight="1" x14ac:dyDescent="0.35">
      <c r="A22" s="43">
        <v>2030</v>
      </c>
      <c r="B22" s="56">
        <v>2.6036317701780699E-2</v>
      </c>
      <c r="C22" s="45">
        <v>-1.6120069789016256E-6</v>
      </c>
      <c r="D22" s="46">
        <v>-3.6950467894820288E-4</v>
      </c>
    </row>
    <row r="23" spans="1:4" s="165" customFormat="1" ht="18" customHeight="1" x14ac:dyDescent="0.35">
      <c r="A23" s="43">
        <v>2031</v>
      </c>
      <c r="B23" s="56">
        <v>2.6183098211261201E-2</v>
      </c>
      <c r="C23" s="45">
        <v>1.4678050948050206E-4</v>
      </c>
      <c r="D23" s="46">
        <v>-9.7456667288498E-5</v>
      </c>
    </row>
    <row r="24" spans="1:4" s="165" customFormat="1" ht="18" customHeight="1" x14ac:dyDescent="0.35">
      <c r="A24" s="43">
        <v>2032</v>
      </c>
      <c r="B24" s="56">
        <v>2.6238230729270604E-2</v>
      </c>
      <c r="C24" s="45">
        <v>5.5132518009402137E-5</v>
      </c>
      <c r="D24" s="75" t="s">
        <v>279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26" t="s">
        <v>127</v>
      </c>
      <c r="B26" s="3"/>
      <c r="C26" s="3"/>
    </row>
    <row r="27" spans="1:4" ht="21.75" customHeight="1" x14ac:dyDescent="0.35">
      <c r="A27" s="30"/>
      <c r="B27" s="3"/>
      <c r="C27" s="3"/>
    </row>
    <row r="28" spans="1:4" ht="21.75" customHeight="1" x14ac:dyDescent="0.35">
      <c r="A28" s="114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7" t="str">
        <f>Headings!F18</f>
        <v>Page 18</v>
      </c>
      <c r="B30" s="240"/>
      <c r="C30" s="240"/>
      <c r="D30" s="240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5" ht="23.4" x14ac:dyDescent="0.35">
      <c r="A1" s="238" t="str">
        <f>Headings!E19</f>
        <v>March 2023 National CPI-W Forecast</v>
      </c>
      <c r="B1" s="243"/>
      <c r="C1" s="243"/>
      <c r="D1" s="243"/>
    </row>
    <row r="2" spans="1:5" ht="21.75" customHeight="1" x14ac:dyDescent="0.35">
      <c r="A2" s="238" t="s">
        <v>85</v>
      </c>
      <c r="B2" s="239"/>
      <c r="C2" s="239"/>
      <c r="D2" s="239"/>
    </row>
    <row r="4" spans="1:5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August 2022 Forecast</v>
      </c>
    </row>
    <row r="5" spans="1:5" s="53" customFormat="1" ht="18" customHeight="1" x14ac:dyDescent="0.35">
      <c r="A5" s="38">
        <v>2013</v>
      </c>
      <c r="B5" s="41">
        <v>1.3680827833743602E-2</v>
      </c>
      <c r="C5" s="74" t="s">
        <v>79</v>
      </c>
      <c r="D5" s="82">
        <v>0</v>
      </c>
    </row>
    <row r="6" spans="1:5" s="53" customFormat="1" ht="18" customHeight="1" x14ac:dyDescent="0.35">
      <c r="A6" s="43">
        <v>2014</v>
      </c>
      <c r="B6" s="56">
        <v>1.50311349880516E-2</v>
      </c>
      <c r="C6" s="45">
        <v>1.3503071543079989E-3</v>
      </c>
      <c r="D6" s="75">
        <v>0</v>
      </c>
      <c r="E6" s="58"/>
    </row>
    <row r="7" spans="1:5" s="53" customFormat="1" ht="18" customHeight="1" x14ac:dyDescent="0.35">
      <c r="A7" s="43">
        <v>2015</v>
      </c>
      <c r="B7" s="56">
        <v>-4.1285211645779498E-3</v>
      </c>
      <c r="C7" s="45">
        <v>-1.9159656152629552E-2</v>
      </c>
      <c r="D7" s="75">
        <v>0</v>
      </c>
    </row>
    <row r="8" spans="1:5" s="53" customFormat="1" ht="18" customHeight="1" x14ac:dyDescent="0.35">
      <c r="A8" s="43">
        <v>2016</v>
      </c>
      <c r="B8" s="56">
        <v>9.7752469695009305E-3</v>
      </c>
      <c r="C8" s="45">
        <v>1.390376813407888E-2</v>
      </c>
      <c r="D8" s="75">
        <v>0</v>
      </c>
    </row>
    <row r="9" spans="1:5" s="53" customFormat="1" ht="18" customHeight="1" x14ac:dyDescent="0.35">
      <c r="A9" s="43">
        <v>2017</v>
      </c>
      <c r="B9" s="56">
        <v>2.12537808233224E-2</v>
      </c>
      <c r="C9" s="45">
        <v>1.1478533853821469E-2</v>
      </c>
      <c r="D9" s="75">
        <v>0</v>
      </c>
    </row>
    <row r="10" spans="1:5" s="53" customFormat="1" ht="18" customHeight="1" x14ac:dyDescent="0.35">
      <c r="A10" s="43">
        <v>2018</v>
      </c>
      <c r="B10" s="56">
        <v>2.5496651342182101E-2</v>
      </c>
      <c r="C10" s="45">
        <v>4.242870518859701E-3</v>
      </c>
      <c r="D10" s="75">
        <v>0</v>
      </c>
    </row>
    <row r="11" spans="1:5" s="53" customFormat="1" ht="18" customHeight="1" x14ac:dyDescent="0.35">
      <c r="A11" s="43">
        <v>2019</v>
      </c>
      <c r="B11" s="56">
        <v>1.6626826462597898E-2</v>
      </c>
      <c r="C11" s="45">
        <v>-8.8698248795842025E-3</v>
      </c>
      <c r="D11" s="75">
        <v>0</v>
      </c>
    </row>
    <row r="12" spans="1:5" s="53" customFormat="1" ht="18" customHeight="1" x14ac:dyDescent="0.35">
      <c r="A12" s="43">
        <v>2020</v>
      </c>
      <c r="B12" s="56">
        <v>1.2141785235653299E-2</v>
      </c>
      <c r="C12" s="45">
        <v>-4.4850412269445989E-3</v>
      </c>
      <c r="D12" s="75">
        <v>0</v>
      </c>
    </row>
    <row r="13" spans="1:5" s="53" customFormat="1" ht="18" customHeight="1" x14ac:dyDescent="0.35">
      <c r="A13" s="43">
        <v>2021</v>
      </c>
      <c r="B13" s="56">
        <v>5.2575243411245996E-2</v>
      </c>
      <c r="C13" s="45">
        <v>4.0433458175592699E-2</v>
      </c>
      <c r="D13" s="75">
        <v>0</v>
      </c>
    </row>
    <row r="14" spans="1:5" s="53" customFormat="1" ht="18" customHeight="1" thickBot="1" x14ac:dyDescent="0.4">
      <c r="A14" s="48">
        <v>2022</v>
      </c>
      <c r="B14" s="57">
        <v>8.4644646152687297E-2</v>
      </c>
      <c r="C14" s="50">
        <v>3.2069402741441301E-2</v>
      </c>
      <c r="D14" s="84">
        <v>-5.2878260061133137E-3</v>
      </c>
    </row>
    <row r="15" spans="1:5" s="53" customFormat="1" ht="18" customHeight="1" thickTop="1" x14ac:dyDescent="0.35">
      <c r="A15" s="43">
        <v>2023</v>
      </c>
      <c r="B15" s="56">
        <v>4.5699999999999998E-2</v>
      </c>
      <c r="C15" s="45">
        <v>-3.89446461526873E-2</v>
      </c>
      <c r="D15" s="75">
        <v>1.7590904291429899E-4</v>
      </c>
    </row>
    <row r="16" spans="1:5" s="53" customFormat="1" ht="18" customHeight="1" x14ac:dyDescent="0.35">
      <c r="A16" s="43">
        <v>2024</v>
      </c>
      <c r="B16" s="56">
        <v>2.8619536798514301E-2</v>
      </c>
      <c r="C16" s="45">
        <v>-1.7080463201485697E-2</v>
      </c>
      <c r="D16" s="75">
        <v>1.5578305730221016E-3</v>
      </c>
    </row>
    <row r="17" spans="1:4" ht="18" customHeight="1" x14ac:dyDescent="0.35">
      <c r="A17" s="43">
        <v>2025</v>
      </c>
      <c r="B17" s="56">
        <v>2.6419343042285201E-2</v>
      </c>
      <c r="C17" s="45">
        <v>-2.2001937562290998E-3</v>
      </c>
      <c r="D17" s="75">
        <v>-1.2362385916745988E-3</v>
      </c>
    </row>
    <row r="18" spans="1:4" s="129" customFormat="1" ht="18" customHeight="1" x14ac:dyDescent="0.35">
      <c r="A18" s="43">
        <v>2026</v>
      </c>
      <c r="B18" s="56">
        <v>2.62390374692925E-2</v>
      </c>
      <c r="C18" s="45">
        <v>-1.8030557299270056E-4</v>
      </c>
      <c r="D18" s="75">
        <v>1.965582868971999E-4</v>
      </c>
    </row>
    <row r="19" spans="1:4" s="149" customFormat="1" ht="18" customHeight="1" x14ac:dyDescent="0.35">
      <c r="A19" s="43">
        <v>2027</v>
      </c>
      <c r="B19" s="56">
        <v>2.6839259726435399E-2</v>
      </c>
      <c r="C19" s="45">
        <v>6.002222571428982E-4</v>
      </c>
      <c r="D19" s="75">
        <v>8.9543950878420014E-4</v>
      </c>
    </row>
    <row r="20" spans="1:4" s="151" customFormat="1" ht="18" customHeight="1" x14ac:dyDescent="0.35">
      <c r="A20" s="43">
        <v>2028</v>
      </c>
      <c r="B20" s="56">
        <v>2.6442197032560698E-2</v>
      </c>
      <c r="C20" s="45">
        <v>-3.9706269387470086E-4</v>
      </c>
      <c r="D20" s="75">
        <v>3.062934991821982E-4</v>
      </c>
    </row>
    <row r="21" spans="1:4" s="162" customFormat="1" ht="18" customHeight="1" x14ac:dyDescent="0.35">
      <c r="A21" s="43">
        <v>2029</v>
      </c>
      <c r="B21" s="56">
        <v>2.6860012535384403E-2</v>
      </c>
      <c r="C21" s="45">
        <v>4.1781550282370475E-4</v>
      </c>
      <c r="D21" s="75">
        <v>6.1628391263203464E-5</v>
      </c>
    </row>
    <row r="22" spans="1:4" s="165" customFormat="1" ht="18" customHeight="1" x14ac:dyDescent="0.35">
      <c r="A22" s="43">
        <v>2030</v>
      </c>
      <c r="B22" s="56">
        <v>2.5319015522587401E-2</v>
      </c>
      <c r="C22" s="45">
        <v>-1.5409970127970019E-3</v>
      </c>
      <c r="D22" s="75">
        <v>-9.8098447741259975E-4</v>
      </c>
    </row>
    <row r="23" spans="1:4" s="165" customFormat="1" ht="18" customHeight="1" x14ac:dyDescent="0.35">
      <c r="A23" s="43">
        <v>2031</v>
      </c>
      <c r="B23" s="56">
        <v>2.66629016460109E-2</v>
      </c>
      <c r="C23" s="45">
        <v>1.3438861234234996E-3</v>
      </c>
      <c r="D23" s="75">
        <v>-3.7450294513819912E-4</v>
      </c>
    </row>
    <row r="24" spans="1:4" s="165" customFormat="1" ht="18" customHeight="1" x14ac:dyDescent="0.35">
      <c r="A24" s="43">
        <v>2032</v>
      </c>
      <c r="B24" s="56">
        <v>2.5058156969055698E-2</v>
      </c>
      <c r="C24" s="45">
        <v>-1.6047446769552019E-3</v>
      </c>
      <c r="D24" s="75" t="s">
        <v>279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148</v>
      </c>
      <c r="B26" s="3"/>
      <c r="C26" s="3"/>
    </row>
    <row r="27" spans="1:4" ht="21.75" customHeight="1" x14ac:dyDescent="0.35">
      <c r="A27" s="30"/>
      <c r="B27" s="3"/>
      <c r="C27" s="3"/>
    </row>
    <row r="28" spans="1:4" ht="21.75" customHeight="1" x14ac:dyDescent="0.35">
      <c r="A28" s="114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7" t="str">
        <f>Headings!F19</f>
        <v>Page 19</v>
      </c>
      <c r="B30" s="240"/>
      <c r="C30" s="240"/>
      <c r="D30" s="240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8" t="str">
        <f>Headings!E2</f>
        <v>March 2023 Countywide Assessed Value Forecast</v>
      </c>
      <c r="B1" s="239"/>
      <c r="C1" s="239"/>
      <c r="D1" s="239"/>
      <c r="E1" s="239"/>
    </row>
    <row r="2" spans="1:5" ht="21.75" customHeight="1" x14ac:dyDescent="0.35">
      <c r="A2" s="238" t="s">
        <v>85</v>
      </c>
      <c r="B2" s="239"/>
      <c r="C2" s="239"/>
      <c r="D2" s="239"/>
      <c r="E2" s="239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August 2022 Forecast</v>
      </c>
      <c r="E4" s="35" t="str">
        <f>Headings!F51</f>
        <v>% Change from August 2022 Forecast</v>
      </c>
    </row>
    <row r="5" spans="1:5" ht="18" customHeight="1" x14ac:dyDescent="0.35">
      <c r="A5" s="38">
        <v>2013</v>
      </c>
      <c r="B5" s="39">
        <v>314746206667</v>
      </c>
      <c r="C5" s="82" t="s">
        <v>79</v>
      </c>
      <c r="D5" s="51">
        <v>0</v>
      </c>
      <c r="E5" s="42">
        <v>0</v>
      </c>
    </row>
    <row r="6" spans="1:5" ht="18" customHeight="1" x14ac:dyDescent="0.35">
      <c r="A6" s="43">
        <v>2014</v>
      </c>
      <c r="B6" s="44">
        <v>340643616342</v>
      </c>
      <c r="C6" s="45">
        <v>8.228029163318662E-2</v>
      </c>
      <c r="D6" s="46">
        <v>0</v>
      </c>
      <c r="E6" s="47">
        <v>0</v>
      </c>
    </row>
    <row r="7" spans="1:5" ht="18" customHeight="1" x14ac:dyDescent="0.35">
      <c r="A7" s="43">
        <v>2015</v>
      </c>
      <c r="B7" s="44">
        <v>388118855592</v>
      </c>
      <c r="C7" s="45">
        <v>0.13936923216061592</v>
      </c>
      <c r="D7" s="46">
        <v>0</v>
      </c>
      <c r="E7" s="47">
        <v>0</v>
      </c>
    </row>
    <row r="8" spans="1:5" ht="18" customHeight="1" x14ac:dyDescent="0.35">
      <c r="A8" s="43">
        <v>2016</v>
      </c>
      <c r="B8" s="44">
        <v>426335605836</v>
      </c>
      <c r="C8" s="45">
        <v>9.8466615814652325E-2</v>
      </c>
      <c r="D8" s="46">
        <v>0</v>
      </c>
      <c r="E8" s="47">
        <v>0</v>
      </c>
    </row>
    <row r="9" spans="1:5" ht="18" customHeight="1" x14ac:dyDescent="0.35">
      <c r="A9" s="43">
        <v>2017</v>
      </c>
      <c r="B9" s="44">
        <v>471456288020</v>
      </c>
      <c r="C9" s="45">
        <v>0.1058337177715265</v>
      </c>
      <c r="D9" s="46">
        <v>0</v>
      </c>
      <c r="E9" s="47">
        <v>0</v>
      </c>
    </row>
    <row r="10" spans="1:5" ht="18" customHeight="1" x14ac:dyDescent="0.35">
      <c r="A10" s="43">
        <v>2018</v>
      </c>
      <c r="B10" s="44">
        <v>534662434752.99994</v>
      </c>
      <c r="C10" s="45">
        <v>0.13406576248765312</v>
      </c>
      <c r="D10" s="46">
        <v>0</v>
      </c>
      <c r="E10" s="47">
        <v>0</v>
      </c>
    </row>
    <row r="11" spans="1:5" ht="18" customHeight="1" x14ac:dyDescent="0.35">
      <c r="A11" s="43">
        <v>2019</v>
      </c>
      <c r="B11" s="44">
        <v>606623698131</v>
      </c>
      <c r="C11" s="45">
        <v>0.13459195690687387</v>
      </c>
      <c r="D11" s="46">
        <v>0</v>
      </c>
      <c r="E11" s="47">
        <v>0</v>
      </c>
    </row>
    <row r="12" spans="1:5" ht="18" customHeight="1" x14ac:dyDescent="0.35">
      <c r="A12" s="43">
        <v>2020</v>
      </c>
      <c r="B12" s="44">
        <v>642490492043.99902</v>
      </c>
      <c r="C12" s="45">
        <v>5.9125276548714023E-2</v>
      </c>
      <c r="D12" s="46">
        <v>0</v>
      </c>
      <c r="E12" s="47">
        <v>0</v>
      </c>
    </row>
    <row r="13" spans="1:5" ht="18" customHeight="1" x14ac:dyDescent="0.35">
      <c r="A13" s="43">
        <v>2021</v>
      </c>
      <c r="B13" s="44">
        <v>659534881337</v>
      </c>
      <c r="C13" s="45">
        <v>2.6528624943190193E-2</v>
      </c>
      <c r="D13" s="46">
        <v>0</v>
      </c>
      <c r="E13" s="47">
        <v>0</v>
      </c>
    </row>
    <row r="14" spans="1:5" ht="18" customHeight="1" x14ac:dyDescent="0.35">
      <c r="A14" s="43">
        <v>2022</v>
      </c>
      <c r="B14" s="44">
        <v>722527903971.99902</v>
      </c>
      <c r="C14" s="45">
        <v>9.5511282901823868E-2</v>
      </c>
      <c r="D14" s="46">
        <v>0</v>
      </c>
      <c r="E14" s="47">
        <v>0</v>
      </c>
    </row>
    <row r="15" spans="1:5" ht="18" customHeight="1" thickBot="1" x14ac:dyDescent="0.4">
      <c r="A15" s="48">
        <v>2023</v>
      </c>
      <c r="B15" s="49">
        <v>879895419279</v>
      </c>
      <c r="C15" s="50">
        <v>0.21780129797326087</v>
      </c>
      <c r="D15" s="55">
        <v>3.6348561239385901E-2</v>
      </c>
      <c r="E15" s="77">
        <v>30861173284.854004</v>
      </c>
    </row>
    <row r="16" spans="1:5" ht="18" customHeight="1" thickTop="1" x14ac:dyDescent="0.35">
      <c r="A16" s="43">
        <v>2024</v>
      </c>
      <c r="B16" s="44">
        <v>844842062941.37695</v>
      </c>
      <c r="C16" s="45">
        <v>-3.9838093902507588E-2</v>
      </c>
      <c r="D16" s="46">
        <v>-3.1087932596246315E-2</v>
      </c>
      <c r="E16" s="47">
        <v>-27107096702.358032</v>
      </c>
    </row>
    <row r="17" spans="1:5" ht="18" customHeight="1" x14ac:dyDescent="0.35">
      <c r="A17" s="43">
        <v>2025</v>
      </c>
      <c r="B17" s="44">
        <v>846618549182.13306</v>
      </c>
      <c r="C17" s="45">
        <v>2.1027435998761668E-3</v>
      </c>
      <c r="D17" s="46">
        <v>-7.353422129203091E-2</v>
      </c>
      <c r="E17" s="47">
        <v>-67196692178.223022</v>
      </c>
    </row>
    <row r="18" spans="1:5" s="129" customFormat="1" ht="18" customHeight="1" x14ac:dyDescent="0.35">
      <c r="A18" s="43">
        <v>2026</v>
      </c>
      <c r="B18" s="44">
        <v>876979078057.56201</v>
      </c>
      <c r="C18" s="45">
        <v>3.5860930409283398E-2</v>
      </c>
      <c r="D18" s="46">
        <v>-8.7558447195561495E-2</v>
      </c>
      <c r="E18" s="47">
        <v>-84155446517.869019</v>
      </c>
    </row>
    <row r="19" spans="1:5" s="149" customFormat="1" ht="18" customHeight="1" x14ac:dyDescent="0.35">
      <c r="A19" s="43">
        <v>2027</v>
      </c>
      <c r="B19" s="44">
        <v>919175970145.94702</v>
      </c>
      <c r="C19" s="45">
        <v>4.8116190162538208E-2</v>
      </c>
      <c r="D19" s="46">
        <v>-9.1291956790311657E-2</v>
      </c>
      <c r="E19" s="47">
        <v>-92343600979.762939</v>
      </c>
    </row>
    <row r="20" spans="1:5" s="151" customFormat="1" ht="18" customHeight="1" x14ac:dyDescent="0.35">
      <c r="A20" s="43">
        <v>2028</v>
      </c>
      <c r="B20" s="44">
        <v>967569321956.57996</v>
      </c>
      <c r="C20" s="45">
        <v>5.2648625924097026E-2</v>
      </c>
      <c r="D20" s="46">
        <v>-9.2510070394063892E-2</v>
      </c>
      <c r="E20" s="47">
        <v>-98634599861.849976</v>
      </c>
    </row>
    <row r="21" spans="1:5" s="161" customFormat="1" ht="18" customHeight="1" x14ac:dyDescent="0.35">
      <c r="A21" s="43">
        <v>2029</v>
      </c>
      <c r="B21" s="44">
        <v>1018466000916.97</v>
      </c>
      <c r="C21" s="45">
        <v>5.2602617513201722E-2</v>
      </c>
      <c r="D21" s="46">
        <v>-9.268508298429623E-2</v>
      </c>
      <c r="E21" s="47">
        <v>-104039517086.48022</v>
      </c>
    </row>
    <row r="22" spans="1:5" s="165" customFormat="1" ht="18" customHeight="1" x14ac:dyDescent="0.35">
      <c r="A22" s="43">
        <v>2030</v>
      </c>
      <c r="B22" s="44">
        <v>1072679255991.12</v>
      </c>
      <c r="C22" s="45">
        <v>5.3230304227474878E-2</v>
      </c>
      <c r="D22" s="46">
        <v>-9.503400677530438E-2</v>
      </c>
      <c r="E22" s="47">
        <v>-112646230294.62</v>
      </c>
    </row>
    <row r="23" spans="1:5" s="165" customFormat="1" ht="18" customHeight="1" x14ac:dyDescent="0.35">
      <c r="A23" s="43">
        <v>2031</v>
      </c>
      <c r="B23" s="44">
        <v>1125355839900.22</v>
      </c>
      <c r="C23" s="45">
        <v>4.9107488202919214E-2</v>
      </c>
      <c r="D23" s="46">
        <v>-9.6881340897094548E-2</v>
      </c>
      <c r="E23" s="47">
        <v>-120721658950.34009</v>
      </c>
    </row>
    <row r="24" spans="1:5" s="165" customFormat="1" ht="18" customHeight="1" x14ac:dyDescent="0.35">
      <c r="A24" s="43">
        <v>2032</v>
      </c>
      <c r="B24" s="44">
        <v>1183295533601.3398</v>
      </c>
      <c r="C24" s="45">
        <v>5.1485664930887243E-2</v>
      </c>
      <c r="D24" s="75" t="s">
        <v>279</v>
      </c>
      <c r="E24" s="76" t="s">
        <v>279</v>
      </c>
    </row>
    <row r="25" spans="1:5" s="99" customFormat="1" ht="21.75" customHeight="1" x14ac:dyDescent="0.35">
      <c r="A25" s="25" t="s">
        <v>4</v>
      </c>
      <c r="B25" s="96"/>
      <c r="C25" s="45"/>
      <c r="D25" s="45"/>
      <c r="E25" s="71"/>
    </row>
    <row r="26" spans="1:5" ht="21.75" customHeight="1" x14ac:dyDescent="0.35">
      <c r="A26" s="29" t="s">
        <v>144</v>
      </c>
      <c r="B26" s="3"/>
      <c r="C26" s="3"/>
    </row>
    <row r="27" spans="1:5" ht="21.75" customHeight="1" x14ac:dyDescent="0.35">
      <c r="A27" s="23" t="s">
        <v>168</v>
      </c>
      <c r="B27" s="3"/>
      <c r="C27" s="3"/>
      <c r="D27" s="99"/>
      <c r="E27" s="99"/>
    </row>
    <row r="28" spans="1:5" ht="21.75" customHeight="1" x14ac:dyDescent="0.35">
      <c r="A28" s="28"/>
      <c r="B28" s="3"/>
      <c r="C28" s="3"/>
      <c r="D28" s="99"/>
      <c r="E28" s="99"/>
    </row>
    <row r="29" spans="1:5" ht="21.75" customHeight="1" x14ac:dyDescent="0.35">
      <c r="A29" s="23"/>
      <c r="B29" s="99"/>
      <c r="C29" s="99"/>
      <c r="D29" s="99"/>
      <c r="E29" s="99"/>
    </row>
    <row r="30" spans="1:5" ht="21.75" customHeight="1" x14ac:dyDescent="0.35">
      <c r="A30" s="237" t="str">
        <f>Headings!F2</f>
        <v>Page 2</v>
      </c>
      <c r="B30" s="237"/>
      <c r="C30" s="237"/>
      <c r="D30" s="237"/>
      <c r="E30" s="237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38" t="str">
        <f>Headings!E20</f>
        <v>March 2023 Seattle Annual CPI-U Forecast</v>
      </c>
      <c r="B1" s="243"/>
      <c r="C1" s="243"/>
      <c r="D1" s="243"/>
    </row>
    <row r="2" spans="1:4" ht="21.75" customHeight="1" x14ac:dyDescent="0.35">
      <c r="A2" s="238" t="s">
        <v>85</v>
      </c>
      <c r="B2" s="239"/>
      <c r="C2" s="239"/>
      <c r="D2" s="239"/>
    </row>
    <row r="4" spans="1:4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August 2022 Forecast</v>
      </c>
    </row>
    <row r="5" spans="1:4" s="53" customFormat="1" ht="18" customHeight="1" x14ac:dyDescent="0.35">
      <c r="A5" s="38">
        <v>2013</v>
      </c>
      <c r="B5" s="41">
        <v>1.2151024666579899E-2</v>
      </c>
      <c r="C5" s="74" t="s">
        <v>79</v>
      </c>
      <c r="D5" s="51">
        <v>0</v>
      </c>
    </row>
    <row r="6" spans="1:4" s="53" customFormat="1" ht="18" customHeight="1" x14ac:dyDescent="0.35">
      <c r="A6" s="43">
        <v>2014</v>
      </c>
      <c r="B6" s="56">
        <v>1.8442393909663398E-2</v>
      </c>
      <c r="C6" s="46">
        <v>6.2913692430834993E-3</v>
      </c>
      <c r="D6" s="46">
        <v>0</v>
      </c>
    </row>
    <row r="7" spans="1:4" s="53" customFormat="1" ht="18" customHeight="1" x14ac:dyDescent="0.35">
      <c r="A7" s="43">
        <v>2015</v>
      </c>
      <c r="B7" s="56">
        <v>1.36006308481493E-2</v>
      </c>
      <c r="C7" s="45">
        <v>-4.8417630615140983E-3</v>
      </c>
      <c r="D7" s="46">
        <v>0</v>
      </c>
    </row>
    <row r="8" spans="1:4" s="53" customFormat="1" ht="18" customHeight="1" x14ac:dyDescent="0.35">
      <c r="A8" s="43">
        <v>2016</v>
      </c>
      <c r="B8" s="56">
        <v>2.2144335188720003E-2</v>
      </c>
      <c r="C8" s="45">
        <v>8.5437043405707028E-3</v>
      </c>
      <c r="D8" s="46">
        <v>0</v>
      </c>
    </row>
    <row r="9" spans="1:4" s="53" customFormat="1" ht="18" customHeight="1" x14ac:dyDescent="0.35">
      <c r="A9" s="43">
        <v>2017</v>
      </c>
      <c r="B9" s="56">
        <v>3.0531296344248098E-2</v>
      </c>
      <c r="C9" s="45">
        <v>8.3869611555280957E-3</v>
      </c>
      <c r="D9" s="46">
        <v>0</v>
      </c>
    </row>
    <row r="10" spans="1:4" s="53" customFormat="1" ht="18" customHeight="1" x14ac:dyDescent="0.35">
      <c r="A10" s="43">
        <v>2018</v>
      </c>
      <c r="B10" s="56">
        <v>3.2059481931563799E-2</v>
      </c>
      <c r="C10" s="45">
        <v>1.5281855873157009E-3</v>
      </c>
      <c r="D10" s="46">
        <v>0</v>
      </c>
    </row>
    <row r="11" spans="1:4" s="53" customFormat="1" ht="18" customHeight="1" x14ac:dyDescent="0.35">
      <c r="A11" s="43">
        <v>2019</v>
      </c>
      <c r="B11" s="56">
        <v>2.5434451416324499E-2</v>
      </c>
      <c r="C11" s="45">
        <v>-6.6250305152392996E-3</v>
      </c>
      <c r="D11" s="46">
        <v>0</v>
      </c>
    </row>
    <row r="12" spans="1:4" s="53" customFormat="1" ht="18" customHeight="1" x14ac:dyDescent="0.35">
      <c r="A12" s="43">
        <v>2020</v>
      </c>
      <c r="B12" s="56">
        <v>1.6939823874755299E-2</v>
      </c>
      <c r="C12" s="45">
        <v>-8.4946275415692003E-3</v>
      </c>
      <c r="D12" s="46">
        <v>0</v>
      </c>
    </row>
    <row r="13" spans="1:4" s="53" customFormat="1" ht="18" customHeight="1" x14ac:dyDescent="0.35">
      <c r="A13" s="43">
        <v>2021</v>
      </c>
      <c r="B13" s="56">
        <v>4.9970645031229603E-2</v>
      </c>
      <c r="C13" s="45">
        <v>3.3030821156474308E-2</v>
      </c>
      <c r="D13" s="46">
        <v>0</v>
      </c>
    </row>
    <row r="14" spans="1:4" s="53" customFormat="1" ht="18" customHeight="1" thickBot="1" x14ac:dyDescent="0.4">
      <c r="A14" s="48">
        <v>2022</v>
      </c>
      <c r="B14" s="57">
        <v>8.9525894736842013E-2</v>
      </c>
      <c r="C14" s="50">
        <v>3.9555249705612409E-2</v>
      </c>
      <c r="D14" s="55">
        <v>-1.0775481103161844E-3</v>
      </c>
    </row>
    <row r="15" spans="1:4" s="53" customFormat="1" ht="18" customHeight="1" thickTop="1" x14ac:dyDescent="0.35">
      <c r="A15" s="43">
        <v>2023</v>
      </c>
      <c r="B15" s="56">
        <v>5.2796316339501395E-2</v>
      </c>
      <c r="C15" s="45">
        <v>-3.6729578397340618E-2</v>
      </c>
      <c r="D15" s="46">
        <v>3.6963163395013904E-3</v>
      </c>
    </row>
    <row r="16" spans="1:4" s="53" customFormat="1" ht="18" customHeight="1" x14ac:dyDescent="0.35">
      <c r="A16" s="43">
        <v>2024</v>
      </c>
      <c r="B16" s="56">
        <v>3.0804597776739401E-2</v>
      </c>
      <c r="C16" s="45">
        <v>-2.1991718562761994E-2</v>
      </c>
      <c r="D16" s="46">
        <v>-5.7913203260979637E-4</v>
      </c>
    </row>
    <row r="17" spans="1:4" ht="18" customHeight="1" x14ac:dyDescent="0.35">
      <c r="A17" s="43">
        <v>2025</v>
      </c>
      <c r="B17" s="56">
        <v>2.7195176770276001E-2</v>
      </c>
      <c r="C17" s="45">
        <v>-3.6094210064634008E-3</v>
      </c>
      <c r="D17" s="46">
        <v>4.2677210938889959E-4</v>
      </c>
    </row>
    <row r="18" spans="1:4" s="129" customFormat="1" ht="18" customHeight="1" x14ac:dyDescent="0.35">
      <c r="A18" s="43">
        <v>2026</v>
      </c>
      <c r="B18" s="56">
        <v>2.64442826647493E-2</v>
      </c>
      <c r="C18" s="45">
        <v>-7.5089410552670044E-4</v>
      </c>
      <c r="D18" s="46">
        <v>7.7448911112289881E-4</v>
      </c>
    </row>
    <row r="19" spans="1:4" s="149" customFormat="1" ht="18" customHeight="1" x14ac:dyDescent="0.35">
      <c r="A19" s="43">
        <v>2027</v>
      </c>
      <c r="B19" s="56">
        <v>2.7264976046895401E-2</v>
      </c>
      <c r="C19" s="45">
        <v>8.206933821461003E-4</v>
      </c>
      <c r="D19" s="46">
        <v>6.1135291776540091E-4</v>
      </c>
    </row>
    <row r="20" spans="1:4" s="151" customFormat="1" ht="18" customHeight="1" x14ac:dyDescent="0.35">
      <c r="A20" s="43">
        <v>2028</v>
      </c>
      <c r="B20" s="56">
        <v>2.6204587841188599E-2</v>
      </c>
      <c r="C20" s="45">
        <v>-1.0603882057068012E-3</v>
      </c>
      <c r="D20" s="46">
        <v>1.6663934419459958E-4</v>
      </c>
    </row>
    <row r="21" spans="1:4" s="162" customFormat="1" ht="18" customHeight="1" x14ac:dyDescent="0.35">
      <c r="A21" s="43">
        <v>2029</v>
      </c>
      <c r="B21" s="56">
        <v>2.6781745672312202E-2</v>
      </c>
      <c r="C21" s="45">
        <v>5.7715783112360225E-4</v>
      </c>
      <c r="D21" s="46">
        <v>6.2983816503700205E-4</v>
      </c>
    </row>
    <row r="22" spans="1:4" s="165" customFormat="1" ht="18" customHeight="1" x14ac:dyDescent="0.35">
      <c r="A22" s="43">
        <v>2030</v>
      </c>
      <c r="B22" s="56">
        <v>2.6683301712663501E-2</v>
      </c>
      <c r="C22" s="45">
        <v>-9.8443959648700924E-5</v>
      </c>
      <c r="D22" s="46">
        <v>3.8307625825730052E-4</v>
      </c>
    </row>
    <row r="23" spans="1:4" s="165" customFormat="1" ht="18" customHeight="1" x14ac:dyDescent="0.35">
      <c r="A23" s="43">
        <v>2031</v>
      </c>
      <c r="B23" s="56">
        <v>2.6019015752433303E-2</v>
      </c>
      <c r="C23" s="45">
        <v>-6.6428596023019801E-4</v>
      </c>
      <c r="D23" s="46">
        <v>-4.0516271344349583E-4</v>
      </c>
    </row>
    <row r="24" spans="1:4" s="165" customFormat="1" ht="18" customHeight="1" x14ac:dyDescent="0.35">
      <c r="A24" s="43">
        <v>2032</v>
      </c>
      <c r="B24" s="56">
        <v>2.59798594715441E-2</v>
      </c>
      <c r="C24" s="45">
        <v>-3.9156280889202782E-5</v>
      </c>
      <c r="D24" s="75" t="s">
        <v>279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195</v>
      </c>
      <c r="B26" s="3"/>
      <c r="C26" s="3"/>
    </row>
    <row r="27" spans="1:4" ht="21.75" customHeight="1" x14ac:dyDescent="0.35">
      <c r="A27" s="114"/>
      <c r="B27" s="3"/>
      <c r="C27" s="3"/>
    </row>
    <row r="28" spans="1:4" ht="21.75" customHeight="1" x14ac:dyDescent="0.35">
      <c r="A28" s="114"/>
      <c r="B28" s="3"/>
      <c r="C28" s="3"/>
    </row>
    <row r="29" spans="1:4" ht="21.75" customHeight="1" x14ac:dyDescent="0.35">
      <c r="A29" s="111"/>
    </row>
    <row r="30" spans="1:4" ht="21.75" customHeight="1" x14ac:dyDescent="0.35">
      <c r="A30" s="237" t="str">
        <f>Headings!F20</f>
        <v>Page 20</v>
      </c>
      <c r="B30" s="240"/>
      <c r="C30" s="240"/>
      <c r="D30" s="240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8" ht="23.4" x14ac:dyDescent="0.35">
      <c r="A1" s="238" t="str">
        <f>Headings!E21</f>
        <v>March 2023 June-June Seattle CPI-W Forecast</v>
      </c>
      <c r="B1" s="243"/>
      <c r="C1" s="243"/>
      <c r="D1" s="243"/>
    </row>
    <row r="2" spans="1:8" ht="21.75" customHeight="1" x14ac:dyDescent="0.35">
      <c r="A2" s="238" t="s">
        <v>85</v>
      </c>
      <c r="B2" s="239"/>
      <c r="C2" s="239"/>
      <c r="D2" s="239"/>
    </row>
    <row r="4" spans="1:8" ht="66" customHeight="1" x14ac:dyDescent="0.35">
      <c r="A4" s="21" t="s">
        <v>108</v>
      </c>
      <c r="B4" s="32" t="s">
        <v>81</v>
      </c>
      <c r="C4" s="32" t="s">
        <v>27</v>
      </c>
      <c r="D4" s="35" t="str">
        <f>Headings!E51</f>
        <v>% Change from August 2022 Forecast</v>
      </c>
    </row>
    <row r="5" spans="1:8" s="53" customFormat="1" ht="18" customHeight="1" x14ac:dyDescent="0.35">
      <c r="A5" s="38">
        <v>2013</v>
      </c>
      <c r="B5" s="41">
        <v>1.1599999999999999E-2</v>
      </c>
      <c r="C5" s="74" t="s">
        <v>79</v>
      </c>
      <c r="D5" s="82">
        <v>0</v>
      </c>
    </row>
    <row r="6" spans="1:8" s="53" customFormat="1" ht="18" customHeight="1" x14ac:dyDescent="0.35">
      <c r="A6" s="43">
        <v>2014</v>
      </c>
      <c r="B6" s="56">
        <v>2.23E-2</v>
      </c>
      <c r="C6" s="45">
        <v>1.0700000000000001E-2</v>
      </c>
      <c r="D6" s="75">
        <v>0</v>
      </c>
    </row>
    <row r="7" spans="1:8" s="53" customFormat="1" ht="18" customHeight="1" x14ac:dyDescent="0.35">
      <c r="A7" s="43">
        <v>2015</v>
      </c>
      <c r="B7" s="56">
        <v>1.0800000000000001E-2</v>
      </c>
      <c r="C7" s="46">
        <v>-1.15E-2</v>
      </c>
      <c r="D7" s="75">
        <v>0</v>
      </c>
    </row>
    <row r="8" spans="1:8" s="53" customFormat="1" ht="18" customHeight="1" x14ac:dyDescent="0.35">
      <c r="A8" s="43">
        <v>2016</v>
      </c>
      <c r="B8" s="56">
        <v>1.9900000000000001E-2</v>
      </c>
      <c r="C8" s="45">
        <v>9.1000000000000004E-3</v>
      </c>
      <c r="D8" s="75">
        <v>0</v>
      </c>
    </row>
    <row r="9" spans="1:8" s="53" customFormat="1" ht="18" customHeight="1" x14ac:dyDescent="0.35">
      <c r="A9" s="43">
        <v>2017</v>
      </c>
      <c r="B9" s="56">
        <v>3.0299999999999997E-2</v>
      </c>
      <c r="C9" s="45">
        <v>1.0399999999999996E-2</v>
      </c>
      <c r="D9" s="75">
        <v>0</v>
      </c>
    </row>
    <row r="10" spans="1:8" s="53" customFormat="1" ht="18" customHeight="1" x14ac:dyDescent="0.35">
      <c r="A10" s="43">
        <v>2018</v>
      </c>
      <c r="B10" s="56">
        <v>3.6495E-2</v>
      </c>
      <c r="C10" s="45">
        <v>6.1950000000000026E-3</v>
      </c>
      <c r="D10" s="75">
        <v>0</v>
      </c>
    </row>
    <row r="11" spans="1:8" s="53" customFormat="1" ht="18" customHeight="1" x14ac:dyDescent="0.35">
      <c r="A11" s="43">
        <v>2019</v>
      </c>
      <c r="B11" s="56">
        <v>1.68466E-2</v>
      </c>
      <c r="C11" s="45">
        <v>-1.96484E-2</v>
      </c>
      <c r="D11" s="75">
        <v>0</v>
      </c>
    </row>
    <row r="12" spans="1:8" s="53" customFormat="1" ht="18" customHeight="1" x14ac:dyDescent="0.35">
      <c r="A12" s="43">
        <v>2020</v>
      </c>
      <c r="B12" s="56">
        <v>1.0077000000000001E-2</v>
      </c>
      <c r="C12" s="45">
        <v>-6.7695999999999989E-3</v>
      </c>
      <c r="D12" s="75">
        <v>0</v>
      </c>
    </row>
    <row r="13" spans="1:8" s="53" customFormat="1" ht="18" customHeight="1" x14ac:dyDescent="0.35">
      <c r="A13" s="43">
        <v>2021</v>
      </c>
      <c r="B13" s="56">
        <v>6.2853854000000001E-2</v>
      </c>
      <c r="C13" s="45">
        <v>5.2776853999999998E-2</v>
      </c>
      <c r="D13" s="75">
        <v>0</v>
      </c>
    </row>
    <row r="14" spans="1:8" s="53" customFormat="1" ht="18" customHeight="1" thickBot="1" x14ac:dyDescent="0.4">
      <c r="A14" s="48">
        <v>2022</v>
      </c>
      <c r="B14" s="57">
        <v>9.5429999999999987E-2</v>
      </c>
      <c r="C14" s="50">
        <v>3.2576145999999986E-2</v>
      </c>
      <c r="D14" s="84">
        <v>0</v>
      </c>
      <c r="H14" s="29" t="s">
        <v>18</v>
      </c>
    </row>
    <row r="15" spans="1:8" s="53" customFormat="1" ht="18" customHeight="1" thickTop="1" x14ac:dyDescent="0.35">
      <c r="A15" s="43">
        <v>2023</v>
      </c>
      <c r="B15" s="56">
        <v>5.4558046442650499E-2</v>
      </c>
      <c r="C15" s="45">
        <v>-4.0871953557349489E-2</v>
      </c>
      <c r="D15" s="75">
        <v>4.6480293671144965E-3</v>
      </c>
    </row>
    <row r="16" spans="1:8" s="53" customFormat="1" ht="18" customHeight="1" x14ac:dyDescent="0.35">
      <c r="A16" s="43">
        <v>2024</v>
      </c>
      <c r="B16" s="56">
        <v>3.02311757339069E-2</v>
      </c>
      <c r="C16" s="45">
        <v>-2.4326870708743599E-2</v>
      </c>
      <c r="D16" s="75">
        <v>1.7112125474364019E-3</v>
      </c>
    </row>
    <row r="17" spans="1:4" ht="18" customHeight="1" x14ac:dyDescent="0.35">
      <c r="A17" s="43">
        <v>2025</v>
      </c>
      <c r="B17" s="56">
        <v>2.6024509101221904E-2</v>
      </c>
      <c r="C17" s="45">
        <v>-4.2066666326849959E-3</v>
      </c>
      <c r="D17" s="75">
        <v>1.5439290640530123E-4</v>
      </c>
    </row>
    <row r="18" spans="1:4" s="129" customFormat="1" ht="18" customHeight="1" x14ac:dyDescent="0.35">
      <c r="A18" s="43">
        <v>2026</v>
      </c>
      <c r="B18" s="56">
        <v>2.6783371312462299E-2</v>
      </c>
      <c r="C18" s="45">
        <v>7.5886221124039574E-4</v>
      </c>
      <c r="D18" s="75">
        <v>6.8053490300100036E-4</v>
      </c>
    </row>
    <row r="19" spans="1:4" s="149" customFormat="1" ht="18" customHeight="1" x14ac:dyDescent="0.35">
      <c r="A19" s="43">
        <v>2027</v>
      </c>
      <c r="B19" s="56">
        <v>2.56282729672806E-2</v>
      </c>
      <c r="C19" s="45">
        <v>-1.1550983451816994E-3</v>
      </c>
      <c r="D19" s="75">
        <v>-5.969957307534017E-4</v>
      </c>
    </row>
    <row r="20" spans="1:4" s="151" customFormat="1" ht="18" customHeight="1" x14ac:dyDescent="0.35">
      <c r="A20" s="43">
        <v>2028</v>
      </c>
      <c r="B20" s="56">
        <v>2.6452941119364998E-2</v>
      </c>
      <c r="C20" s="45">
        <v>8.2466815208439778E-4</v>
      </c>
      <c r="D20" s="75">
        <v>2.0639106124229964E-4</v>
      </c>
    </row>
    <row r="21" spans="1:4" s="162" customFormat="1" ht="18" customHeight="1" x14ac:dyDescent="0.35">
      <c r="A21" s="43">
        <v>2029</v>
      </c>
      <c r="B21" s="56">
        <v>2.62842953967353E-2</v>
      </c>
      <c r="C21" s="45">
        <v>-1.6864572262969765E-4</v>
      </c>
      <c r="D21" s="75">
        <v>-4.5135272226329987E-4</v>
      </c>
    </row>
    <row r="22" spans="1:4" s="165" customFormat="1" ht="18" customHeight="1" x14ac:dyDescent="0.35">
      <c r="A22" s="43">
        <v>2030</v>
      </c>
      <c r="B22" s="56">
        <v>2.62770836493821E-2</v>
      </c>
      <c r="C22" s="45">
        <v>-7.2117473532001819E-6</v>
      </c>
      <c r="D22" s="75">
        <v>-8.0559471124700202E-4</v>
      </c>
    </row>
    <row r="23" spans="1:4" s="165" customFormat="1" ht="18" customHeight="1" x14ac:dyDescent="0.35">
      <c r="A23" s="43">
        <v>2031</v>
      </c>
      <c r="B23" s="56">
        <v>2.60857897921613E-2</v>
      </c>
      <c r="C23" s="45">
        <v>-1.9129385722079992E-4</v>
      </c>
      <c r="D23" s="75">
        <v>-2.0367688168910006E-4</v>
      </c>
    </row>
    <row r="24" spans="1:4" s="165" customFormat="1" ht="18" customHeight="1" x14ac:dyDescent="0.35">
      <c r="A24" s="43">
        <v>2032</v>
      </c>
      <c r="B24" s="56">
        <v>2.6611374116860601E-2</v>
      </c>
      <c r="C24" s="45">
        <v>5.2558432469930125E-4</v>
      </c>
      <c r="D24" s="75" t="s">
        <v>279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196</v>
      </c>
      <c r="B26" s="3"/>
      <c r="C26" s="3"/>
    </row>
    <row r="27" spans="1:4" ht="21.75" customHeight="1" x14ac:dyDescent="0.35">
      <c r="A27" s="30" t="s">
        <v>176</v>
      </c>
      <c r="B27" s="3"/>
      <c r="C27" s="3"/>
    </row>
    <row r="28" spans="1:4" ht="21.75" customHeight="1" x14ac:dyDescent="0.35">
      <c r="A28" s="114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7" t="str">
        <f>Headings!F21</f>
        <v>Page 21</v>
      </c>
      <c r="B30" s="240"/>
      <c r="C30" s="240"/>
      <c r="D30" s="240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I32"/>
  <sheetViews>
    <sheetView zoomScale="75" zoomScaleNormal="75" workbookViewId="0">
      <selection activeCell="A31" sqref="A31:D31"/>
    </sheetView>
  </sheetViews>
  <sheetFormatPr defaultColWidth="10.7265625" defaultRowHeight="21.75" customHeight="1" x14ac:dyDescent="0.35"/>
  <cols>
    <col min="1" max="1" width="11.6328125" style="81" customWidth="1"/>
    <col min="2" max="3" width="22.7265625" style="81" customWidth="1"/>
    <col min="4" max="4" width="16.7265625" style="1" customWidth="1"/>
    <col min="5" max="16384" width="10.7265625" style="1"/>
  </cols>
  <sheetData>
    <row r="1" spans="1:9" ht="23.4" x14ac:dyDescent="0.45">
      <c r="A1" s="238" t="str">
        <f>Headings!E22</f>
        <v>March 2023 Outyear COLA Comparison Forecast</v>
      </c>
      <c r="B1" s="238"/>
      <c r="C1" s="238"/>
      <c r="D1" s="244"/>
    </row>
    <row r="2" spans="1:9" ht="21.75" customHeight="1" x14ac:dyDescent="0.35">
      <c r="A2" s="238" t="s">
        <v>85</v>
      </c>
      <c r="B2" s="238"/>
      <c r="C2" s="238"/>
      <c r="D2" s="245"/>
    </row>
    <row r="3" spans="1:9" ht="21.75" customHeight="1" x14ac:dyDescent="0.35">
      <c r="A3" s="246"/>
      <c r="B3" s="246"/>
      <c r="C3" s="246"/>
      <c r="D3" s="245"/>
    </row>
    <row r="4" spans="1:9" ht="66" customHeight="1" x14ac:dyDescent="0.35">
      <c r="A4" s="4" t="s">
        <v>80</v>
      </c>
      <c r="B4" s="18" t="s">
        <v>97</v>
      </c>
      <c r="C4" s="80"/>
      <c r="D4" s="80"/>
    </row>
    <row r="5" spans="1:9" s="60" customFormat="1" ht="18" customHeight="1" x14ac:dyDescent="0.35">
      <c r="A5" s="59">
        <v>2019</v>
      </c>
      <c r="B5" s="41">
        <v>3.32E-2</v>
      </c>
      <c r="C5" s="45"/>
      <c r="D5" s="89"/>
      <c r="I5" s="119"/>
    </row>
    <row r="6" spans="1:9" s="60" customFormat="1" ht="18" customHeight="1" x14ac:dyDescent="0.35">
      <c r="A6" s="52">
        <v>2020</v>
      </c>
      <c r="B6" s="56">
        <v>2.4299999999999999E-2</v>
      </c>
      <c r="C6" s="45"/>
      <c r="D6" s="89"/>
      <c r="G6" s="119"/>
      <c r="H6" s="119"/>
      <c r="I6" s="119"/>
    </row>
    <row r="7" spans="1:9" s="60" customFormat="1" ht="18" customHeight="1" x14ac:dyDescent="0.35">
      <c r="A7" s="52">
        <v>2021</v>
      </c>
      <c r="B7" s="56">
        <v>1.7899999999999999E-2</v>
      </c>
      <c r="C7" s="45"/>
      <c r="D7" s="89"/>
      <c r="F7" s="191"/>
      <c r="G7" s="119"/>
      <c r="H7" s="119"/>
      <c r="I7" s="119"/>
    </row>
    <row r="8" spans="1:9" s="60" customFormat="1" ht="18" customHeight="1" x14ac:dyDescent="0.35">
      <c r="A8" s="52">
        <v>2022</v>
      </c>
      <c r="B8" s="56">
        <v>2.8199999999999999E-2</v>
      </c>
      <c r="C8" s="45"/>
      <c r="D8" s="89"/>
      <c r="G8" s="119"/>
      <c r="H8" s="119"/>
    </row>
    <row r="9" spans="1:9" s="60" customFormat="1" ht="18" customHeight="1" thickBot="1" x14ac:dyDescent="0.4">
      <c r="A9" s="66">
        <v>2023</v>
      </c>
      <c r="B9" s="57">
        <v>7.192360947659017E-2</v>
      </c>
      <c r="C9" s="45"/>
      <c r="D9" s="89"/>
      <c r="G9" s="119"/>
      <c r="H9" s="119"/>
    </row>
    <row r="10" spans="1:9" s="60" customFormat="1" ht="18" customHeight="1" thickTop="1" x14ac:dyDescent="0.35">
      <c r="A10" s="52">
        <v>2024</v>
      </c>
      <c r="B10" s="56">
        <v>7.0114719006830056E-2</v>
      </c>
      <c r="C10" s="45"/>
      <c r="D10" s="89"/>
      <c r="G10" s="119"/>
      <c r="H10" s="186"/>
    </row>
    <row r="11" spans="1:9" s="60" customFormat="1" ht="18" customHeight="1" x14ac:dyDescent="0.35">
      <c r="A11" s="52">
        <v>2025</v>
      </c>
      <c r="B11" s="56">
        <v>3.2723355499369174E-2</v>
      </c>
      <c r="C11" s="45"/>
      <c r="D11" s="89"/>
      <c r="G11" s="119"/>
      <c r="H11" s="119"/>
    </row>
    <row r="12" spans="1:9" s="60" customFormat="1" ht="18" customHeight="1" x14ac:dyDescent="0.35">
      <c r="A12" s="52">
        <v>2026</v>
      </c>
      <c r="B12" s="56">
        <v>2.6587973002919495E-2</v>
      </c>
      <c r="C12" s="45"/>
      <c r="D12" s="89"/>
      <c r="G12" s="119"/>
      <c r="H12" s="119"/>
    </row>
    <row r="13" spans="1:9" s="60" customFormat="1" ht="18" customHeight="1" x14ac:dyDescent="0.35">
      <c r="A13" s="52">
        <v>2027</v>
      </c>
      <c r="B13" s="56">
        <v>2.5177082650404366E-2</v>
      </c>
      <c r="C13" s="45"/>
      <c r="D13" s="89"/>
      <c r="G13" s="119"/>
      <c r="H13" s="119"/>
    </row>
    <row r="14" spans="1:9" s="60" customFormat="1" ht="18" customHeight="1" x14ac:dyDescent="0.35">
      <c r="A14" s="43"/>
      <c r="B14" s="45"/>
      <c r="C14" s="45"/>
      <c r="D14" s="89"/>
      <c r="H14" s="119"/>
    </row>
    <row r="15" spans="1:9" s="60" customFormat="1" ht="17.25" customHeight="1" x14ac:dyDescent="0.35">
      <c r="A15" s="25" t="s">
        <v>4</v>
      </c>
      <c r="B15" s="45"/>
      <c r="C15" s="45"/>
      <c r="D15" s="89"/>
    </row>
    <row r="16" spans="1:9" s="60" customFormat="1" ht="21.75" customHeight="1" x14ac:dyDescent="0.35">
      <c r="A16" s="30" t="s">
        <v>149</v>
      </c>
      <c r="B16" s="45"/>
      <c r="C16" s="45"/>
      <c r="D16" s="89"/>
    </row>
    <row r="17" spans="1:5" s="60" customFormat="1" ht="21.75" customHeight="1" x14ac:dyDescent="0.35">
      <c r="A17" s="30" t="s">
        <v>150</v>
      </c>
      <c r="B17" s="45"/>
      <c r="C17" s="45"/>
      <c r="D17" s="89"/>
    </row>
    <row r="18" spans="1:5" s="60" customFormat="1" ht="21.75" customHeight="1" x14ac:dyDescent="0.35">
      <c r="A18" s="30" t="s">
        <v>151</v>
      </c>
      <c r="B18" s="45"/>
      <c r="C18" s="45"/>
      <c r="D18" s="89"/>
    </row>
    <row r="19" spans="1:5" s="60" customFormat="1" ht="21.75" customHeight="1" x14ac:dyDescent="0.35">
      <c r="A19" s="30" t="s">
        <v>156</v>
      </c>
      <c r="B19" s="45"/>
      <c r="C19" s="45"/>
      <c r="D19" s="89"/>
    </row>
    <row r="20" spans="1:5" ht="21.75" customHeight="1" x14ac:dyDescent="0.35">
      <c r="A20" s="30" t="s">
        <v>177</v>
      </c>
      <c r="B20" s="3"/>
      <c r="C20" s="3"/>
    </row>
    <row r="21" spans="1:5" ht="18" customHeight="1" x14ac:dyDescent="0.35">
      <c r="A21" s="88"/>
      <c r="B21" s="15"/>
      <c r="C21" s="15"/>
      <c r="D21" s="14"/>
    </row>
    <row r="22" spans="1:5" ht="18" customHeight="1" x14ac:dyDescent="0.35">
      <c r="B22" s="15"/>
      <c r="C22" s="15"/>
      <c r="D22" s="14"/>
    </row>
    <row r="23" spans="1:5" ht="18" customHeight="1" x14ac:dyDescent="0.35">
      <c r="B23" s="15"/>
      <c r="C23" s="15"/>
      <c r="D23" s="14"/>
    </row>
    <row r="24" spans="1:5" ht="18" customHeight="1" x14ac:dyDescent="0.35">
      <c r="B24" s="15"/>
      <c r="C24" s="15"/>
      <c r="D24" s="14"/>
    </row>
    <row r="25" spans="1:5" ht="18" customHeight="1" x14ac:dyDescent="0.35">
      <c r="B25" s="16"/>
      <c r="C25" s="16"/>
      <c r="D25" s="14"/>
    </row>
    <row r="26" spans="1:5" ht="18" customHeight="1" x14ac:dyDescent="0.35">
      <c r="A26" s="17"/>
      <c r="B26" s="16"/>
      <c r="C26" s="16"/>
      <c r="D26" s="14"/>
    </row>
    <row r="27" spans="1:5" ht="18" customHeight="1" x14ac:dyDescent="0.35">
      <c r="A27" s="27"/>
      <c r="B27" s="16"/>
      <c r="C27" s="16"/>
      <c r="D27" s="14"/>
    </row>
    <row r="28" spans="1:5" ht="18" customHeight="1" x14ac:dyDescent="0.35">
      <c r="A28" s="14"/>
      <c r="B28" s="16"/>
      <c r="C28" s="16"/>
      <c r="D28" s="14"/>
    </row>
    <row r="29" spans="1:5" ht="18" customHeight="1" x14ac:dyDescent="0.35">
      <c r="A29" s="17"/>
      <c r="B29" s="16"/>
      <c r="C29" s="16"/>
      <c r="D29" s="14"/>
    </row>
    <row r="30" spans="1:5" ht="18" customHeight="1" x14ac:dyDescent="0.35">
      <c r="A30" s="73"/>
      <c r="B30" s="16"/>
      <c r="C30" s="16"/>
      <c r="D30" s="14"/>
    </row>
    <row r="31" spans="1:5" ht="21.75" customHeight="1" x14ac:dyDescent="0.35">
      <c r="A31" s="242" t="str">
        <f>Headings!F22</f>
        <v>Page 22</v>
      </c>
      <c r="B31" s="239"/>
      <c r="C31" s="239"/>
      <c r="D31" s="239"/>
    </row>
    <row r="32" spans="1:5" ht="21.75" customHeight="1" x14ac:dyDescent="0.35">
      <c r="A32" s="1"/>
      <c r="B32" s="1"/>
      <c r="C32" s="1"/>
      <c r="E32" s="79"/>
    </row>
  </sheetData>
  <mergeCells count="4">
    <mergeCell ref="A1:D1"/>
    <mergeCell ref="A2:D2"/>
    <mergeCell ref="A3:D3"/>
    <mergeCell ref="A31:D31"/>
  </mergeCells>
  <pageMargins left="0.75" right="0.75" top="1" bottom="1" header="0.5" footer="0.5"/>
  <pageSetup scale="9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38" t="str">
        <f>Headings!E23</f>
        <v>March 2023 Pharmaceuticals PPI Forecast</v>
      </c>
      <c r="B1" s="243"/>
      <c r="C1" s="243"/>
      <c r="D1" s="243"/>
    </row>
    <row r="2" spans="1:4" ht="21.75" customHeight="1" x14ac:dyDescent="0.35">
      <c r="A2" s="238" t="s">
        <v>85</v>
      </c>
      <c r="B2" s="239"/>
      <c r="C2" s="239"/>
      <c r="D2" s="239"/>
    </row>
    <row r="4" spans="1:4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August 2022 Forecast</v>
      </c>
    </row>
    <row r="5" spans="1:4" s="53" customFormat="1" ht="18" customHeight="1" x14ac:dyDescent="0.35">
      <c r="A5" s="38">
        <v>2013</v>
      </c>
      <c r="B5" s="41">
        <v>4.8854041013268901E-2</v>
      </c>
      <c r="C5" s="82" t="s">
        <v>79</v>
      </c>
      <c r="D5" s="51">
        <v>0</v>
      </c>
    </row>
    <row r="6" spans="1:4" s="53" customFormat="1" ht="18" customHeight="1" x14ac:dyDescent="0.35">
      <c r="A6" s="43">
        <v>2014</v>
      </c>
      <c r="B6" s="56">
        <v>2.8562392179413299E-2</v>
      </c>
      <c r="C6" s="46">
        <v>-2.0291648833855602E-2</v>
      </c>
      <c r="D6" s="46">
        <v>0</v>
      </c>
    </row>
    <row r="7" spans="1:4" s="53" customFormat="1" ht="18" customHeight="1" x14ac:dyDescent="0.35">
      <c r="A7" s="43">
        <v>2015</v>
      </c>
      <c r="B7" s="56">
        <v>-4.17013758826391E-2</v>
      </c>
      <c r="C7" s="45">
        <v>-7.0263768062052395E-2</v>
      </c>
      <c r="D7" s="46">
        <v>0</v>
      </c>
    </row>
    <row r="8" spans="1:4" s="53" customFormat="1" ht="18" customHeight="1" x14ac:dyDescent="0.35">
      <c r="A8" s="43">
        <v>2016</v>
      </c>
      <c r="B8" s="56">
        <v>-1.4682299999999999E-2</v>
      </c>
      <c r="C8" s="45">
        <v>2.7019075882639101E-2</v>
      </c>
      <c r="D8" s="46">
        <v>0</v>
      </c>
    </row>
    <row r="9" spans="1:4" s="53" customFormat="1" ht="18" customHeight="1" x14ac:dyDescent="0.35">
      <c r="A9" s="43">
        <v>2017</v>
      </c>
      <c r="B9" s="56">
        <v>-1.5197E-2</v>
      </c>
      <c r="C9" s="45">
        <v>-5.1470000000000161E-4</v>
      </c>
      <c r="D9" s="46">
        <v>0</v>
      </c>
    </row>
    <row r="10" spans="1:4" s="53" customFormat="1" ht="18" customHeight="1" x14ac:dyDescent="0.35">
      <c r="A10" s="43">
        <v>2018</v>
      </c>
      <c r="B10" s="56">
        <v>3.1465E-2</v>
      </c>
      <c r="C10" s="45">
        <v>4.6662000000000002E-2</v>
      </c>
      <c r="D10" s="46">
        <v>0</v>
      </c>
    </row>
    <row r="11" spans="1:4" s="53" customFormat="1" ht="18" customHeight="1" x14ac:dyDescent="0.35">
      <c r="A11" s="43">
        <v>2019</v>
      </c>
      <c r="B11" s="56">
        <v>2.6812999999999997E-2</v>
      </c>
      <c r="C11" s="45">
        <v>-4.6520000000000034E-3</v>
      </c>
      <c r="D11" s="46">
        <v>0</v>
      </c>
    </row>
    <row r="12" spans="1:4" s="53" customFormat="1" ht="18" customHeight="1" x14ac:dyDescent="0.35">
      <c r="A12" s="43">
        <v>2020</v>
      </c>
      <c r="B12" s="56">
        <v>1.7458000000000001E-2</v>
      </c>
      <c r="C12" s="45">
        <v>-9.3549999999999953E-3</v>
      </c>
      <c r="D12" s="46">
        <v>0</v>
      </c>
    </row>
    <row r="13" spans="1:4" s="53" customFormat="1" ht="18" customHeight="1" x14ac:dyDescent="0.35">
      <c r="A13" s="43">
        <v>2021</v>
      </c>
      <c r="B13" s="56">
        <v>-2.2176000000000001E-2</v>
      </c>
      <c r="C13" s="45">
        <v>-3.9634000000000003E-2</v>
      </c>
      <c r="D13" s="46">
        <v>1.2199999999999711E-4</v>
      </c>
    </row>
    <row r="14" spans="1:4" s="53" customFormat="1" ht="18" customHeight="1" thickBot="1" x14ac:dyDescent="0.4">
      <c r="A14" s="48">
        <v>2022</v>
      </c>
      <c r="B14" s="57">
        <v>-3.885E-3</v>
      </c>
      <c r="C14" s="50">
        <v>1.8291000000000002E-2</v>
      </c>
      <c r="D14" s="55">
        <v>-2.1259796268113699E-2</v>
      </c>
    </row>
    <row r="15" spans="1:4" s="53" customFormat="1" ht="18" customHeight="1" thickTop="1" x14ac:dyDescent="0.35">
      <c r="A15" s="43">
        <v>2023</v>
      </c>
      <c r="B15" s="56">
        <v>1.5922655889515601E-2</v>
      </c>
      <c r="C15" s="45">
        <v>1.98076558895156E-2</v>
      </c>
      <c r="D15" s="46">
        <v>-1.1927805889198201E-2</v>
      </c>
    </row>
    <row r="16" spans="1:4" s="53" customFormat="1" ht="18" customHeight="1" x14ac:dyDescent="0.35">
      <c r="A16" s="43">
        <v>2024</v>
      </c>
      <c r="B16" s="56">
        <v>2.7593548436099898E-2</v>
      </c>
      <c r="C16" s="45">
        <v>1.1670892546584297E-2</v>
      </c>
      <c r="D16" s="46">
        <v>-4.1868944480755003E-3</v>
      </c>
    </row>
    <row r="17" spans="1:4" ht="18" customHeight="1" x14ac:dyDescent="0.35">
      <c r="A17" s="43">
        <v>2025</v>
      </c>
      <c r="B17" s="56">
        <v>2.56478157909679E-2</v>
      </c>
      <c r="C17" s="45">
        <v>-1.9457326451319985E-3</v>
      </c>
      <c r="D17" s="46">
        <v>-4.2577943280119011E-3</v>
      </c>
    </row>
    <row r="18" spans="1:4" s="129" customFormat="1" ht="18" customHeight="1" x14ac:dyDescent="0.35">
      <c r="A18" s="43">
        <v>2026</v>
      </c>
      <c r="B18" s="56">
        <v>2.4449104655837203E-2</v>
      </c>
      <c r="C18" s="45">
        <v>-1.1987111351306964E-3</v>
      </c>
      <c r="D18" s="46">
        <v>-6.990176647643398E-3</v>
      </c>
    </row>
    <row r="19" spans="1:4" s="149" customFormat="1" ht="18" customHeight="1" x14ac:dyDescent="0.35">
      <c r="A19" s="43">
        <v>2027</v>
      </c>
      <c r="B19" s="56">
        <v>2.5533413711487398E-2</v>
      </c>
      <c r="C19" s="45">
        <v>1.0843090556501948E-3</v>
      </c>
      <c r="D19" s="46">
        <v>-8.2132500867727991E-3</v>
      </c>
    </row>
    <row r="20" spans="1:4" s="151" customFormat="1" ht="18" customHeight="1" x14ac:dyDescent="0.35">
      <c r="A20" s="43">
        <v>2028</v>
      </c>
      <c r="B20" s="56">
        <v>2.3774220086257E-2</v>
      </c>
      <c r="C20" s="45">
        <v>-1.7591936252303979E-3</v>
      </c>
      <c r="D20" s="46">
        <v>-7.7947436671546994E-3</v>
      </c>
    </row>
    <row r="21" spans="1:4" s="162" customFormat="1" ht="18" customHeight="1" x14ac:dyDescent="0.35">
      <c r="A21" s="43">
        <v>2029</v>
      </c>
      <c r="B21" s="56">
        <v>2.0314059812835003E-2</v>
      </c>
      <c r="C21" s="45">
        <v>-3.4601602734219972E-3</v>
      </c>
      <c r="D21" s="46">
        <v>-1.3905082060337401E-2</v>
      </c>
    </row>
    <row r="22" spans="1:4" s="165" customFormat="1" ht="18" customHeight="1" x14ac:dyDescent="0.35">
      <c r="A22" s="43">
        <v>2030</v>
      </c>
      <c r="B22" s="56">
        <v>1.85308570995559E-2</v>
      </c>
      <c r="C22" s="45">
        <v>-1.7832027132791035E-3</v>
      </c>
      <c r="D22" s="46">
        <v>-1.3333884037588197E-2</v>
      </c>
    </row>
    <row r="23" spans="1:4" s="165" customFormat="1" ht="18" customHeight="1" x14ac:dyDescent="0.35">
      <c r="A23" s="43">
        <v>2031</v>
      </c>
      <c r="B23" s="56">
        <v>1.6132454587903199E-2</v>
      </c>
      <c r="C23" s="45">
        <v>-2.3984025116527002E-3</v>
      </c>
      <c r="D23" s="46">
        <v>-1.3437890357297203E-2</v>
      </c>
    </row>
    <row r="24" spans="1:4" s="165" customFormat="1" ht="18" customHeight="1" x14ac:dyDescent="0.35">
      <c r="A24" s="43">
        <v>2032</v>
      </c>
      <c r="B24" s="56">
        <v>1.5598482978248E-2</v>
      </c>
      <c r="C24" s="45">
        <v>-5.3397160965519899E-4</v>
      </c>
      <c r="D24" s="75" t="s">
        <v>279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92</v>
      </c>
      <c r="B26" s="3"/>
      <c r="C26" s="3"/>
    </row>
    <row r="27" spans="1:4" ht="21.75" customHeight="1" x14ac:dyDescent="0.35">
      <c r="A27" s="114"/>
      <c r="B27" s="3"/>
      <c r="C27" s="3"/>
    </row>
    <row r="28" spans="1:4" ht="21.75" customHeight="1" x14ac:dyDescent="0.35">
      <c r="A28" s="114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7" t="str">
        <f>Headings!F23</f>
        <v>Page 23</v>
      </c>
      <c r="B30" s="240"/>
      <c r="C30" s="240"/>
      <c r="D30" s="240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38" t="str">
        <f>Headings!E24</f>
        <v>March 2023 Transportation CPI Forecast</v>
      </c>
      <c r="B1" s="238"/>
      <c r="C1" s="238"/>
      <c r="D1" s="238"/>
    </row>
    <row r="2" spans="1:4" ht="21.75" customHeight="1" x14ac:dyDescent="0.35">
      <c r="A2" s="238" t="s">
        <v>85</v>
      </c>
      <c r="B2" s="238"/>
      <c r="C2" s="238"/>
      <c r="D2" s="238"/>
    </row>
    <row r="4" spans="1:4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August 2022 Forecast</v>
      </c>
    </row>
    <row r="5" spans="1:4" s="53" customFormat="1" ht="18" customHeight="1" x14ac:dyDescent="0.35">
      <c r="A5" s="38">
        <v>2013</v>
      </c>
      <c r="B5" s="41">
        <v>1.6870848668859499E-4</v>
      </c>
      <c r="C5" s="74" t="s">
        <v>79</v>
      </c>
      <c r="D5" s="51">
        <v>0</v>
      </c>
    </row>
    <row r="6" spans="1:4" s="53" customFormat="1" ht="18" customHeight="1" x14ac:dyDescent="0.35">
      <c r="A6" s="43">
        <v>2014</v>
      </c>
      <c r="B6" s="56">
        <v>-6.6007562232389605E-3</v>
      </c>
      <c r="C6" s="45">
        <v>-6.7694647099275553E-3</v>
      </c>
      <c r="D6" s="46">
        <v>0</v>
      </c>
    </row>
    <row r="7" spans="1:4" s="53" customFormat="1" ht="18" customHeight="1" x14ac:dyDescent="0.35">
      <c r="A7" s="43">
        <v>2015</v>
      </c>
      <c r="B7" s="56">
        <v>-7.8136173329613007E-2</v>
      </c>
      <c r="C7" s="45">
        <v>-7.1535417106374052E-2</v>
      </c>
      <c r="D7" s="46">
        <v>0</v>
      </c>
    </row>
    <row r="8" spans="1:4" s="53" customFormat="1" ht="18" customHeight="1" x14ac:dyDescent="0.35">
      <c r="A8" s="43">
        <v>2016</v>
      </c>
      <c r="B8" s="56">
        <v>-2.0962835299244399E-2</v>
      </c>
      <c r="C8" s="45">
        <v>5.7173338030368608E-2</v>
      </c>
      <c r="D8" s="46">
        <v>0</v>
      </c>
    </row>
    <row r="9" spans="1:4" s="53" customFormat="1" ht="18" customHeight="1" x14ac:dyDescent="0.35">
      <c r="A9" s="43">
        <v>2017</v>
      </c>
      <c r="B9" s="56">
        <v>3.4231501550205004E-2</v>
      </c>
      <c r="C9" s="45">
        <v>5.5194336849449403E-2</v>
      </c>
      <c r="D9" s="46">
        <v>0</v>
      </c>
    </row>
    <row r="10" spans="1:4" s="53" customFormat="1" ht="18" customHeight="1" x14ac:dyDescent="0.35">
      <c r="A10" s="43">
        <v>2018</v>
      </c>
      <c r="B10" s="56">
        <v>4.5138853000747006E-2</v>
      </c>
      <c r="C10" s="45">
        <v>1.0907351450542002E-2</v>
      </c>
      <c r="D10" s="46">
        <v>0</v>
      </c>
    </row>
    <row r="11" spans="1:4" s="53" customFormat="1" ht="18" customHeight="1" x14ac:dyDescent="0.35">
      <c r="A11" s="43">
        <v>2019</v>
      </c>
      <c r="B11" s="56">
        <v>-2.8255962708300096E-3</v>
      </c>
      <c r="C11" s="45">
        <v>-4.7964449271577017E-2</v>
      </c>
      <c r="D11" s="46">
        <v>0</v>
      </c>
    </row>
    <row r="12" spans="1:4" s="53" customFormat="1" ht="18" customHeight="1" x14ac:dyDescent="0.35">
      <c r="A12" s="43">
        <v>2020</v>
      </c>
      <c r="B12" s="56">
        <v>-4.1576963677281101E-2</v>
      </c>
      <c r="C12" s="45">
        <v>-3.875136740645109E-2</v>
      </c>
      <c r="D12" s="46">
        <v>0</v>
      </c>
    </row>
    <row r="13" spans="1:4" s="53" customFormat="1" ht="18" customHeight="1" x14ac:dyDescent="0.35">
      <c r="A13" s="43">
        <v>2021</v>
      </c>
      <c r="B13" s="56">
        <v>0.14562350916448599</v>
      </c>
      <c r="C13" s="45">
        <v>0.18720047284176711</v>
      </c>
      <c r="D13" s="46">
        <v>0</v>
      </c>
    </row>
    <row r="14" spans="1:4" s="53" customFormat="1" ht="18" customHeight="1" thickBot="1" x14ac:dyDescent="0.4">
      <c r="A14" s="48">
        <v>2022</v>
      </c>
      <c r="B14" s="57">
        <v>0.15467626549087499</v>
      </c>
      <c r="C14" s="50">
        <v>9.0527563263889943E-3</v>
      </c>
      <c r="D14" s="55">
        <v>-3.1805919929672022E-2</v>
      </c>
    </row>
    <row r="15" spans="1:4" s="53" customFormat="1" ht="18" customHeight="1" thickTop="1" x14ac:dyDescent="0.35">
      <c r="A15" s="43">
        <v>2023</v>
      </c>
      <c r="B15" s="56">
        <v>1.7865064453547901E-2</v>
      </c>
      <c r="C15" s="45">
        <v>-0.13681120103732708</v>
      </c>
      <c r="D15" s="46">
        <v>-4.8107756840222608E-2</v>
      </c>
    </row>
    <row r="16" spans="1:4" s="53" customFormat="1" ht="18" customHeight="1" x14ac:dyDescent="0.35">
      <c r="A16" s="43">
        <v>2024</v>
      </c>
      <c r="B16" s="56">
        <v>2.8073605387535897E-2</v>
      </c>
      <c r="C16" s="45">
        <v>1.0208540933987997E-2</v>
      </c>
      <c r="D16" s="46">
        <v>4.0153913474162972E-3</v>
      </c>
    </row>
    <row r="17" spans="1:4" ht="18" customHeight="1" x14ac:dyDescent="0.35">
      <c r="A17" s="43">
        <v>2025</v>
      </c>
      <c r="B17" s="56">
        <v>2.1715443260479098E-2</v>
      </c>
      <c r="C17" s="45">
        <v>-6.3581621270567996E-3</v>
      </c>
      <c r="D17" s="46">
        <v>-5.5594288550608016E-3</v>
      </c>
    </row>
    <row r="18" spans="1:4" s="129" customFormat="1" ht="18" customHeight="1" x14ac:dyDescent="0.35">
      <c r="A18" s="43">
        <v>2026</v>
      </c>
      <c r="B18" s="56">
        <v>1.7892095109376699E-2</v>
      </c>
      <c r="C18" s="45">
        <v>-3.8233481511023987E-3</v>
      </c>
      <c r="D18" s="46">
        <v>-1.1148715130921302E-2</v>
      </c>
    </row>
    <row r="19" spans="1:4" s="149" customFormat="1" ht="18" customHeight="1" x14ac:dyDescent="0.35">
      <c r="A19" s="43">
        <v>2027</v>
      </c>
      <c r="B19" s="56">
        <v>2.2586599995133797E-2</v>
      </c>
      <c r="C19" s="45">
        <v>4.6945048857570983E-3</v>
      </c>
      <c r="D19" s="46">
        <v>-5.8166418271060061E-3</v>
      </c>
    </row>
    <row r="20" spans="1:4" s="151" customFormat="1" ht="18" customHeight="1" x14ac:dyDescent="0.35">
      <c r="A20" s="43">
        <v>2028</v>
      </c>
      <c r="B20" s="56">
        <v>2.0423902417709701E-2</v>
      </c>
      <c r="C20" s="45">
        <v>-2.1626975774240963E-3</v>
      </c>
      <c r="D20" s="46">
        <v>-2.1961148630148981E-3</v>
      </c>
    </row>
    <row r="21" spans="1:4" s="162" customFormat="1" ht="18" customHeight="1" x14ac:dyDescent="0.35">
      <c r="A21" s="43">
        <v>2029</v>
      </c>
      <c r="B21" s="56">
        <v>2.0478754424628601E-2</v>
      </c>
      <c r="C21" s="45">
        <v>5.4852006918900548E-5</v>
      </c>
      <c r="D21" s="46">
        <v>-2.4566420297264004E-3</v>
      </c>
    </row>
    <row r="22" spans="1:4" s="165" customFormat="1" ht="18" customHeight="1" x14ac:dyDescent="0.35">
      <c r="A22" s="43">
        <v>2030</v>
      </c>
      <c r="B22" s="56">
        <v>2.0875015727925002E-2</v>
      </c>
      <c r="C22" s="45">
        <v>3.9626130329640033E-4</v>
      </c>
      <c r="D22" s="46">
        <v>-2.5673777896418962E-3</v>
      </c>
    </row>
    <row r="23" spans="1:4" s="165" customFormat="1" ht="18" customHeight="1" x14ac:dyDescent="0.35">
      <c r="A23" s="43">
        <v>2031</v>
      </c>
      <c r="B23" s="56">
        <v>2.0570473992654801E-2</v>
      </c>
      <c r="C23" s="45">
        <v>-3.0454173527020081E-4</v>
      </c>
      <c r="D23" s="46">
        <v>-2.6401474548339021E-3</v>
      </c>
    </row>
    <row r="24" spans="1:4" s="165" customFormat="1" ht="18" customHeight="1" x14ac:dyDescent="0.35">
      <c r="A24" s="43">
        <v>2032</v>
      </c>
      <c r="B24" s="56">
        <v>2.0277950526299403E-2</v>
      </c>
      <c r="C24" s="45">
        <v>-2.9252346635539814E-4</v>
      </c>
      <c r="D24" s="75" t="s">
        <v>279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48</v>
      </c>
      <c r="B26" s="3"/>
      <c r="C26" s="3"/>
    </row>
    <row r="27" spans="1:4" ht="21.75" customHeight="1" x14ac:dyDescent="0.35">
      <c r="A27" s="114"/>
      <c r="B27" s="3"/>
      <c r="C27" s="3"/>
    </row>
    <row r="28" spans="1:4" ht="21.75" customHeight="1" x14ac:dyDescent="0.35">
      <c r="A28" s="114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7" t="str">
        <f>Headings!F24</f>
        <v>Page 24</v>
      </c>
      <c r="B30" s="240"/>
      <c r="C30" s="240"/>
      <c r="D30" s="240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E31"/>
  <sheetViews>
    <sheetView zoomScale="75" zoomScaleNormal="75" workbookViewId="0">
      <selection activeCell="A31" sqref="A31:E31"/>
    </sheetView>
  </sheetViews>
  <sheetFormatPr defaultColWidth="10.7265625" defaultRowHeight="21.75" customHeight="1" x14ac:dyDescent="0.35"/>
  <cols>
    <col min="1" max="1" width="10.7265625" style="2" customWidth="1"/>
    <col min="2" max="2" width="17.7265625" style="2" customWidth="1"/>
    <col min="3" max="3" width="10.7265625" style="2" customWidth="1"/>
    <col min="4" max="4" width="17.7265625" style="28" customWidth="1"/>
    <col min="5" max="5" width="17.7265625" style="19" customWidth="1"/>
    <col min="6" max="16384" width="10.7265625" style="19"/>
  </cols>
  <sheetData>
    <row r="1" spans="1:5" ht="23.4" x14ac:dyDescent="0.35">
      <c r="A1" s="238" t="str">
        <f>Headings!E25</f>
        <v>March 2023 Retail Gas Forecast</v>
      </c>
      <c r="B1" s="241"/>
      <c r="C1" s="241"/>
      <c r="D1" s="241"/>
      <c r="E1" s="241"/>
    </row>
    <row r="2" spans="1:5" ht="21.75" customHeight="1" x14ac:dyDescent="0.35">
      <c r="A2" s="238" t="s">
        <v>85</v>
      </c>
      <c r="B2" s="239"/>
      <c r="C2" s="239"/>
      <c r="D2" s="239"/>
      <c r="E2" s="239"/>
    </row>
    <row r="4" spans="1:5" ht="66" customHeight="1" x14ac:dyDescent="0.35">
      <c r="A4" s="37" t="s">
        <v>76</v>
      </c>
      <c r="B4" s="32" t="s">
        <v>81</v>
      </c>
      <c r="C4" s="32" t="s">
        <v>6</v>
      </c>
      <c r="D4" s="35" t="str">
        <f>Headings!E51</f>
        <v>% Change from August 2022 Forecast</v>
      </c>
      <c r="E4" s="35" t="str">
        <f>Headings!F51</f>
        <v>% Change from August 2022 Forecast</v>
      </c>
    </row>
    <row r="5" spans="1:5" s="53" customFormat="1" ht="18" customHeight="1" x14ac:dyDescent="0.35">
      <c r="A5" s="38" t="s">
        <v>203</v>
      </c>
      <c r="B5" s="61">
        <v>3.0409999999999999</v>
      </c>
      <c r="C5" s="41">
        <v>-1.4581983149708377E-2</v>
      </c>
      <c r="D5" s="173">
        <v>0</v>
      </c>
      <c r="E5" s="100">
        <v>0</v>
      </c>
    </row>
    <row r="6" spans="1:5" s="53" customFormat="1" ht="18" customHeight="1" x14ac:dyDescent="0.35">
      <c r="A6" s="43" t="s">
        <v>204</v>
      </c>
      <c r="B6" s="62">
        <v>3.5586666666666602</v>
      </c>
      <c r="C6" s="56">
        <v>0.35619918699186748</v>
      </c>
      <c r="D6" s="172">
        <v>0</v>
      </c>
      <c r="E6" s="63">
        <v>0</v>
      </c>
    </row>
    <row r="7" spans="1:5" s="53" customFormat="1" ht="18" customHeight="1" x14ac:dyDescent="0.35">
      <c r="A7" s="43" t="s">
        <v>205</v>
      </c>
      <c r="B7" s="62">
        <v>3.8889999999999998</v>
      </c>
      <c r="C7" s="56">
        <v>0.37242677332078888</v>
      </c>
      <c r="D7" s="172">
        <v>0</v>
      </c>
      <c r="E7" s="63">
        <v>0</v>
      </c>
    </row>
    <row r="8" spans="1:5" s="53" customFormat="1" ht="18" customHeight="1" x14ac:dyDescent="0.35">
      <c r="A8" s="43" t="s">
        <v>206</v>
      </c>
      <c r="B8" s="62">
        <v>3.91733333333333</v>
      </c>
      <c r="C8" s="56">
        <v>0.40088210752175524</v>
      </c>
      <c r="D8" s="172">
        <v>0</v>
      </c>
      <c r="E8" s="63">
        <v>0</v>
      </c>
    </row>
    <row r="9" spans="1:5" s="53" customFormat="1" ht="18" customHeight="1" x14ac:dyDescent="0.35">
      <c r="A9" s="43" t="s">
        <v>220</v>
      </c>
      <c r="B9" s="62">
        <v>4.2536666666666596</v>
      </c>
      <c r="C9" s="56">
        <v>0.39877233366217024</v>
      </c>
      <c r="D9" s="172">
        <v>0</v>
      </c>
      <c r="E9" s="63">
        <v>0</v>
      </c>
    </row>
    <row r="10" spans="1:5" s="53" customFormat="1" ht="18" customHeight="1" x14ac:dyDescent="0.35">
      <c r="A10" s="43" t="s">
        <v>221</v>
      </c>
      <c r="B10" s="62">
        <v>5.0519999999999996</v>
      </c>
      <c r="C10" s="56">
        <v>0.41963282128138135</v>
      </c>
      <c r="D10" s="172">
        <v>0</v>
      </c>
      <c r="E10" s="63">
        <v>0</v>
      </c>
    </row>
    <row r="11" spans="1:5" s="53" customFormat="1" ht="18" customHeight="1" x14ac:dyDescent="0.35">
      <c r="A11" s="43" t="s">
        <v>222</v>
      </c>
      <c r="B11" s="62">
        <v>4.9303333333333299</v>
      </c>
      <c r="C11" s="56">
        <v>0.26776377817776553</v>
      </c>
      <c r="D11" s="172">
        <v>-2.0678544025269474E-2</v>
      </c>
      <c r="E11" s="63">
        <v>-0.10410485165068994</v>
      </c>
    </row>
    <row r="12" spans="1:5" s="53" customFormat="1" ht="18" customHeight="1" thickBot="1" x14ac:dyDescent="0.4">
      <c r="A12" s="43" t="s">
        <v>223</v>
      </c>
      <c r="B12" s="62">
        <v>4.72566666666666</v>
      </c>
      <c r="C12" s="56">
        <v>0.20634785568413827</v>
      </c>
      <c r="D12" s="172">
        <v>5.7545147688887965E-2</v>
      </c>
      <c r="E12" s="63">
        <v>0.25714191668892017</v>
      </c>
    </row>
    <row r="13" spans="1:5" s="53" customFormat="1" ht="18" customHeight="1" thickTop="1" x14ac:dyDescent="0.35">
      <c r="A13" s="213" t="s">
        <v>224</v>
      </c>
      <c r="B13" s="214">
        <v>4.2263333333333302</v>
      </c>
      <c r="C13" s="215">
        <v>-6.4258286968097433E-3</v>
      </c>
      <c r="D13" s="216">
        <v>-6.2463348026170928E-2</v>
      </c>
      <c r="E13" s="217">
        <v>-0.28157931673264969</v>
      </c>
    </row>
    <row r="14" spans="1:5" s="53" customFormat="1" ht="18" customHeight="1" x14ac:dyDescent="0.35">
      <c r="A14" s="43" t="s">
        <v>225</v>
      </c>
      <c r="B14" s="62">
        <v>4.5918189733183103</v>
      </c>
      <c r="C14" s="56">
        <v>-9.1088880974206088E-2</v>
      </c>
      <c r="D14" s="172">
        <v>-6.5317784439884341E-2</v>
      </c>
      <c r="E14" s="63">
        <v>-0.32088707465824928</v>
      </c>
    </row>
    <row r="15" spans="1:5" s="53" customFormat="1" ht="18" customHeight="1" x14ac:dyDescent="0.35">
      <c r="A15" s="43" t="s">
        <v>226</v>
      </c>
      <c r="B15" s="62">
        <v>4.8234755005742</v>
      </c>
      <c r="C15" s="56">
        <v>-2.1673551367547117E-2</v>
      </c>
      <c r="D15" s="172">
        <v>-1.549515876240859E-3</v>
      </c>
      <c r="E15" s="63">
        <v>-7.4856510018701528E-3</v>
      </c>
    </row>
    <row r="16" spans="1:5" s="53" customFormat="1" ht="18" customHeight="1" x14ac:dyDescent="0.35">
      <c r="A16" s="43" t="s">
        <v>227</v>
      </c>
      <c r="B16" s="62">
        <v>4.8266406499662704</v>
      </c>
      <c r="C16" s="56">
        <v>2.1367140431602705E-2</v>
      </c>
      <c r="D16" s="172">
        <v>5.4181105590912493E-2</v>
      </c>
      <c r="E16" s="63">
        <v>0.24807191602872081</v>
      </c>
    </row>
    <row r="17" spans="1:5" s="53" customFormat="1" ht="18" customHeight="1" x14ac:dyDescent="0.35">
      <c r="A17" s="43" t="s">
        <v>228</v>
      </c>
      <c r="B17" s="62">
        <v>4.4341099817037399</v>
      </c>
      <c r="C17" s="56">
        <v>4.916239018149926E-2</v>
      </c>
      <c r="D17" s="172">
        <v>-1.5379346935557536E-2</v>
      </c>
      <c r="E17" s="63">
        <v>-6.9258871979579695E-2</v>
      </c>
    </row>
    <row r="18" spans="1:5" s="53" customFormat="1" ht="18" customHeight="1" x14ac:dyDescent="0.35">
      <c r="A18" s="43" t="s">
        <v>229</v>
      </c>
      <c r="B18" s="62">
        <v>4.9569692848309703</v>
      </c>
      <c r="C18" s="56">
        <v>7.9521930989535861E-2</v>
      </c>
      <c r="D18" s="172">
        <v>2.5137881639692994E-2</v>
      </c>
      <c r="E18" s="63">
        <v>0.12155214377052026</v>
      </c>
    </row>
    <row r="19" spans="1:5" s="53" customFormat="1" ht="18" customHeight="1" x14ac:dyDescent="0.35">
      <c r="A19" s="43" t="s">
        <v>230</v>
      </c>
      <c r="B19" s="62">
        <v>5.0333471079450396</v>
      </c>
      <c r="C19" s="56">
        <v>4.3510453685492001E-2</v>
      </c>
      <c r="D19" s="172">
        <v>8.2100418313431289E-2</v>
      </c>
      <c r="E19" s="63">
        <v>0.38188683423952963</v>
      </c>
    </row>
    <row r="20" spans="1:5" s="53" customFormat="1" ht="18" customHeight="1" x14ac:dyDescent="0.35">
      <c r="A20" s="43" t="s">
        <v>231</v>
      </c>
      <c r="B20" s="62">
        <v>4.85038204445791</v>
      </c>
      <c r="C20" s="56">
        <v>4.9188237147519409E-3</v>
      </c>
      <c r="D20" s="172">
        <v>0.10144010154190064</v>
      </c>
      <c r="E20" s="63">
        <v>0.44670903703073961</v>
      </c>
    </row>
    <row r="21" spans="1:5" s="53" customFormat="1" ht="18" customHeight="1" x14ac:dyDescent="0.35">
      <c r="A21" s="43" t="s">
        <v>232</v>
      </c>
      <c r="B21" s="62">
        <v>4.5382157173765103</v>
      </c>
      <c r="C21" s="56">
        <v>2.3478383734805153E-2</v>
      </c>
      <c r="D21" s="172">
        <v>4.2859674338320719E-2</v>
      </c>
      <c r="E21" s="63">
        <v>0.18651257931439069</v>
      </c>
    </row>
    <row r="22" spans="1:5" s="53" customFormat="1" ht="18" customHeight="1" x14ac:dyDescent="0.35">
      <c r="A22" s="43" t="s">
        <v>233</v>
      </c>
      <c r="B22" s="62">
        <v>5.1619625686335802</v>
      </c>
      <c r="C22" s="56">
        <v>4.1354560019146946E-2</v>
      </c>
      <c r="D22" s="172">
        <v>7.8643995726993321E-2</v>
      </c>
      <c r="E22" s="63">
        <v>0.37635898757950059</v>
      </c>
    </row>
    <row r="23" spans="1:5" s="53" customFormat="1" ht="18" customHeight="1" x14ac:dyDescent="0.35">
      <c r="A23" s="43" t="s">
        <v>234</v>
      </c>
      <c r="B23" s="62">
        <v>5.1817524828802304</v>
      </c>
      <c r="C23" s="56">
        <v>2.9484430887139812E-2</v>
      </c>
      <c r="D23" s="172">
        <v>0.10197483439823873</v>
      </c>
      <c r="E23" s="63">
        <v>0.47951036161631055</v>
      </c>
    </row>
    <row r="24" spans="1:5" s="53" customFormat="1" ht="18" customHeight="1" x14ac:dyDescent="0.35">
      <c r="A24" s="43" t="s">
        <v>235</v>
      </c>
      <c r="B24" s="62">
        <v>4.9800729077192099</v>
      </c>
      <c r="C24" s="56">
        <v>2.6738277948535227E-2</v>
      </c>
      <c r="D24" s="172">
        <v>0.10583771865652425</v>
      </c>
      <c r="E24" s="63">
        <v>0.47663372880472021</v>
      </c>
    </row>
    <row r="25" spans="1:5" s="53" customFormat="1" ht="18" customHeight="1" x14ac:dyDescent="0.35">
      <c r="A25" s="43"/>
      <c r="B25" s="97"/>
      <c r="C25" s="45"/>
      <c r="D25" s="152"/>
      <c r="E25" s="153"/>
    </row>
    <row r="26" spans="1:5" ht="21.75" customHeight="1" x14ac:dyDescent="0.35">
      <c r="A26" s="25" t="s">
        <v>4</v>
      </c>
      <c r="C26" s="19"/>
      <c r="D26" s="19"/>
    </row>
    <row r="27" spans="1:5" ht="21.75" customHeight="1" x14ac:dyDescent="0.35">
      <c r="A27" s="34" t="s">
        <v>122</v>
      </c>
      <c r="B27" s="3"/>
    </row>
    <row r="28" spans="1:5" ht="21.75" customHeight="1" x14ac:dyDescent="0.35">
      <c r="A28" s="30" t="s">
        <v>187</v>
      </c>
      <c r="B28" s="3"/>
      <c r="C28" s="3"/>
    </row>
    <row r="29" spans="1:5" ht="21.75" customHeight="1" x14ac:dyDescent="0.35">
      <c r="A29" s="111"/>
      <c r="C29" s="3"/>
    </row>
    <row r="30" spans="1:5" ht="21.75" customHeight="1" x14ac:dyDescent="0.35">
      <c r="A30" s="3"/>
      <c r="B30" s="19"/>
      <c r="C30" s="19"/>
      <c r="D30" s="19"/>
    </row>
    <row r="31" spans="1:5" ht="21.75" customHeight="1" x14ac:dyDescent="0.35">
      <c r="A31" s="242" t="str">
        <f>Headings!F25</f>
        <v>Page 25</v>
      </c>
      <c r="B31" s="240"/>
      <c r="C31" s="240"/>
      <c r="D31" s="240"/>
      <c r="E31" s="239"/>
    </row>
  </sheetData>
  <mergeCells count="3">
    <mergeCell ref="A1:E1"/>
    <mergeCell ref="A2:E2"/>
    <mergeCell ref="A31:E31"/>
  </mergeCells>
  <phoneticPr fontId="4"/>
  <pageMargins left="0.75" right="0.75" top="1" bottom="1" header="0.5" footer="0.5"/>
  <pageSetup scale="98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N3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10.7265625" style="2" customWidth="1"/>
    <col min="2" max="2" width="18.7265625" style="2" customWidth="1"/>
    <col min="3" max="3" width="13.26953125" style="2" customWidth="1"/>
    <col min="4" max="4" width="18.6328125" style="1" customWidth="1"/>
    <col min="5" max="5" width="13.26953125" style="1" customWidth="1"/>
    <col min="6" max="16384" width="10.7265625" style="1"/>
  </cols>
  <sheetData>
    <row r="1" spans="1:14" ht="23.4" x14ac:dyDescent="0.45">
      <c r="A1" s="238" t="str">
        <f>Headings!E26</f>
        <v>March 2023 Diesel and Gasoline Dollar per Gallon Forecast</v>
      </c>
      <c r="B1" s="238"/>
      <c r="C1" s="238"/>
      <c r="D1" s="244"/>
      <c r="E1" s="243"/>
    </row>
    <row r="2" spans="1:14" ht="21.75" customHeight="1" x14ac:dyDescent="0.35">
      <c r="A2" s="238" t="s">
        <v>85</v>
      </c>
      <c r="B2" s="238"/>
      <c r="C2" s="238"/>
      <c r="D2" s="245"/>
      <c r="E2" s="239"/>
    </row>
    <row r="3" spans="1:14" ht="21.75" customHeight="1" x14ac:dyDescent="0.35">
      <c r="A3" s="246"/>
      <c r="B3" s="246"/>
      <c r="C3" s="246"/>
      <c r="D3" s="245"/>
    </row>
    <row r="4" spans="1:14" s="22" customFormat="1" ht="66" customHeight="1" x14ac:dyDescent="0.35">
      <c r="A4" s="21" t="s">
        <v>80</v>
      </c>
      <c r="B4" s="32" t="s">
        <v>77</v>
      </c>
      <c r="C4" s="32" t="s">
        <v>27</v>
      </c>
      <c r="D4" s="32" t="s">
        <v>78</v>
      </c>
      <c r="E4" s="33" t="s">
        <v>27</v>
      </c>
    </row>
    <row r="5" spans="1:14" s="60" customFormat="1" ht="18" customHeight="1" x14ac:dyDescent="0.35">
      <c r="A5" s="59">
        <v>2013</v>
      </c>
      <c r="B5" s="61">
        <v>3.0727322832955708</v>
      </c>
      <c r="C5" s="78" t="s">
        <v>79</v>
      </c>
      <c r="D5" s="61" t="s">
        <v>79</v>
      </c>
      <c r="E5" s="82" t="s">
        <v>79</v>
      </c>
      <c r="M5" s="83"/>
      <c r="N5" s="83"/>
    </row>
    <row r="6" spans="1:14" s="60" customFormat="1" ht="18" customHeight="1" x14ac:dyDescent="0.35">
      <c r="A6" s="52">
        <v>2014</v>
      </c>
      <c r="B6" s="101">
        <v>2.8801839505785964</v>
      </c>
      <c r="C6" s="56">
        <v>-6.2663556393680375E-2</v>
      </c>
      <c r="D6" s="101">
        <v>2.8242224104958393</v>
      </c>
      <c r="E6" s="75" t="s">
        <v>79</v>
      </c>
      <c r="M6" s="83"/>
      <c r="N6" s="83"/>
    </row>
    <row r="7" spans="1:14" s="60" customFormat="1" ht="18" customHeight="1" x14ac:dyDescent="0.35">
      <c r="A7" s="52">
        <v>2015</v>
      </c>
      <c r="B7" s="101">
        <v>1.7715901884504606</v>
      </c>
      <c r="C7" s="56">
        <v>-0.38490380515641431</v>
      </c>
      <c r="D7" s="101">
        <v>2.1089905463641303</v>
      </c>
      <c r="E7" s="46">
        <v>-0.25324912849414649</v>
      </c>
      <c r="M7" s="83"/>
      <c r="N7" s="83"/>
    </row>
    <row r="8" spans="1:14" s="60" customFormat="1" ht="18" customHeight="1" x14ac:dyDescent="0.35">
      <c r="A8" s="52">
        <v>2016</v>
      </c>
      <c r="B8" s="101">
        <v>1.4279053011080214</v>
      </c>
      <c r="C8" s="56">
        <v>-0.19399796272469017</v>
      </c>
      <c r="D8" s="101">
        <v>1.8130092214897344</v>
      </c>
      <c r="E8" s="46">
        <v>-0.14034265131470758</v>
      </c>
      <c r="M8" s="83"/>
      <c r="N8" s="83"/>
    </row>
    <row r="9" spans="1:14" s="60" customFormat="1" ht="18" customHeight="1" x14ac:dyDescent="0.35">
      <c r="A9" s="52">
        <v>2017</v>
      </c>
      <c r="B9" s="101">
        <v>1.8102133466781876</v>
      </c>
      <c r="C9" s="56">
        <v>0.26774047639819254</v>
      </c>
      <c r="D9" s="101">
        <v>2.1067205148272401</v>
      </c>
      <c r="E9" s="46">
        <v>0.16200209566290313</v>
      </c>
      <c r="M9" s="83"/>
      <c r="N9" s="83"/>
    </row>
    <row r="10" spans="1:14" s="60" customFormat="1" ht="18" customHeight="1" x14ac:dyDescent="0.35">
      <c r="A10" s="52">
        <v>2018</v>
      </c>
      <c r="B10" s="62">
        <v>2.2156500000000001</v>
      </c>
      <c r="C10" s="56">
        <v>0.22397175121142743</v>
      </c>
      <c r="D10" s="62">
        <v>2.39</v>
      </c>
      <c r="E10" s="46">
        <v>0.13446467302094423</v>
      </c>
    </row>
    <row r="11" spans="1:14" s="60" customFormat="1" ht="18" customHeight="1" x14ac:dyDescent="0.35">
      <c r="A11" s="52">
        <v>2019</v>
      </c>
      <c r="B11" s="62">
        <v>2.0499999999999998</v>
      </c>
      <c r="C11" s="56">
        <v>-7.4763613386590988E-2</v>
      </c>
      <c r="D11" s="62">
        <v>2.37</v>
      </c>
      <c r="E11" s="46">
        <v>-8.3682008368201055E-3</v>
      </c>
    </row>
    <row r="12" spans="1:14" s="60" customFormat="1" ht="18" customHeight="1" x14ac:dyDescent="0.35">
      <c r="A12" s="52">
        <v>2020</v>
      </c>
      <c r="B12" s="62">
        <v>1.32</v>
      </c>
      <c r="C12" s="56">
        <v>-0.35609756097560963</v>
      </c>
      <c r="D12" s="62">
        <v>1.85</v>
      </c>
      <c r="E12" s="46">
        <v>-0.21940928270042193</v>
      </c>
    </row>
    <row r="13" spans="1:14" s="60" customFormat="1" ht="18" customHeight="1" x14ac:dyDescent="0.35">
      <c r="A13" s="52">
        <v>2021</v>
      </c>
      <c r="B13" s="62">
        <v>2.25</v>
      </c>
      <c r="C13" s="56">
        <v>0.70454545454545436</v>
      </c>
      <c r="D13" s="62">
        <v>2.62</v>
      </c>
      <c r="E13" s="46">
        <v>0.41621621621621618</v>
      </c>
    </row>
    <row r="14" spans="1:14" s="60" customFormat="1" ht="18" customHeight="1" thickBot="1" x14ac:dyDescent="0.4">
      <c r="A14" s="66">
        <v>2022</v>
      </c>
      <c r="B14" s="209">
        <v>3.84</v>
      </c>
      <c r="C14" s="57">
        <v>0.70666666666666655</v>
      </c>
      <c r="D14" s="209">
        <v>3.42</v>
      </c>
      <c r="E14" s="55">
        <v>0.30534351145038152</v>
      </c>
    </row>
    <row r="15" spans="1:14" s="60" customFormat="1" ht="18" customHeight="1" thickTop="1" x14ac:dyDescent="0.35">
      <c r="A15" s="52">
        <v>2023</v>
      </c>
      <c r="B15" s="101">
        <v>3.44</v>
      </c>
      <c r="C15" s="56">
        <v>-0.10416666666666663</v>
      </c>
      <c r="D15" s="101">
        <v>3.68</v>
      </c>
      <c r="E15" s="46">
        <v>7.6023391812865659E-2</v>
      </c>
    </row>
    <row r="16" spans="1:14" s="60" customFormat="1" ht="18" customHeight="1" x14ac:dyDescent="0.35">
      <c r="A16" s="52">
        <v>2024</v>
      </c>
      <c r="B16" s="101">
        <v>3.33</v>
      </c>
      <c r="C16" s="56">
        <v>-3.1976744186046457E-2</v>
      </c>
      <c r="D16" s="101">
        <v>3.45</v>
      </c>
      <c r="E16" s="46">
        <v>-6.25E-2</v>
      </c>
    </row>
    <row r="17" spans="1:7" ht="18" customHeight="1" x14ac:dyDescent="0.35">
      <c r="A17" s="52">
        <v>2025</v>
      </c>
      <c r="B17" s="101">
        <v>3.32</v>
      </c>
      <c r="C17" s="56">
        <v>-3.0030030030030463E-3</v>
      </c>
      <c r="D17" s="101">
        <v>3.54</v>
      </c>
      <c r="E17" s="46">
        <v>2.608695652173898E-2</v>
      </c>
    </row>
    <row r="18" spans="1:7" ht="18" customHeight="1" x14ac:dyDescent="0.35">
      <c r="A18" s="52">
        <v>2026</v>
      </c>
      <c r="B18" s="101">
        <v>3.38</v>
      </c>
      <c r="C18" s="56">
        <v>1.8072289156626509E-2</v>
      </c>
      <c r="D18" s="101">
        <v>3.49</v>
      </c>
      <c r="E18" s="46">
        <v>-1.412429378531066E-2</v>
      </c>
    </row>
    <row r="19" spans="1:7" ht="18" customHeight="1" x14ac:dyDescent="0.35">
      <c r="A19" s="52">
        <v>2027</v>
      </c>
      <c r="B19" s="56" t="s">
        <v>79</v>
      </c>
      <c r="C19" s="56" t="s">
        <v>79</v>
      </c>
      <c r="D19" s="64" t="s">
        <v>79</v>
      </c>
      <c r="E19" s="65" t="s">
        <v>79</v>
      </c>
    </row>
    <row r="20" spans="1:7" ht="18" customHeight="1" x14ac:dyDescent="0.35">
      <c r="A20" s="52">
        <v>2028</v>
      </c>
      <c r="B20" s="56" t="s">
        <v>79</v>
      </c>
      <c r="C20" s="56" t="s">
        <v>79</v>
      </c>
      <c r="D20" s="64" t="s">
        <v>79</v>
      </c>
      <c r="E20" s="65" t="s">
        <v>79</v>
      </c>
    </row>
    <row r="21" spans="1:7" ht="18" customHeight="1" x14ac:dyDescent="0.35">
      <c r="A21" s="52">
        <v>2029</v>
      </c>
      <c r="B21" s="56" t="s">
        <v>79</v>
      </c>
      <c r="C21" s="56" t="s">
        <v>79</v>
      </c>
      <c r="D21" s="64" t="s">
        <v>79</v>
      </c>
      <c r="E21" s="65" t="s">
        <v>79</v>
      </c>
    </row>
    <row r="22" spans="1:7" ht="18" customHeight="1" x14ac:dyDescent="0.35">
      <c r="A22" s="52">
        <v>2030</v>
      </c>
      <c r="B22" s="56" t="s">
        <v>79</v>
      </c>
      <c r="C22" s="56" t="s">
        <v>79</v>
      </c>
      <c r="D22" s="64" t="s">
        <v>79</v>
      </c>
      <c r="E22" s="65" t="s">
        <v>79</v>
      </c>
    </row>
    <row r="23" spans="1:7" ht="18" customHeight="1" x14ac:dyDescent="0.35">
      <c r="A23" s="52">
        <v>2031</v>
      </c>
      <c r="B23" s="56" t="s">
        <v>79</v>
      </c>
      <c r="C23" s="56" t="s">
        <v>79</v>
      </c>
      <c r="D23" s="64" t="s">
        <v>79</v>
      </c>
      <c r="E23" s="65" t="s">
        <v>79</v>
      </c>
    </row>
    <row r="24" spans="1:7" ht="18" customHeight="1" x14ac:dyDescent="0.35">
      <c r="A24" s="52">
        <v>2032</v>
      </c>
      <c r="B24" s="56" t="s">
        <v>79</v>
      </c>
      <c r="C24" s="56" t="s">
        <v>79</v>
      </c>
      <c r="D24" s="64" t="s">
        <v>79</v>
      </c>
      <c r="E24" s="65" t="s">
        <v>79</v>
      </c>
    </row>
    <row r="25" spans="1:7" ht="21.75" customHeight="1" x14ac:dyDescent="0.35">
      <c r="A25" s="25" t="s">
        <v>4</v>
      </c>
      <c r="B25" s="1"/>
      <c r="C25" s="1"/>
    </row>
    <row r="26" spans="1:7" ht="21.75" customHeight="1" x14ac:dyDescent="0.35">
      <c r="A26" s="30" t="s">
        <v>192</v>
      </c>
      <c r="D26" s="2"/>
      <c r="E26" s="2"/>
      <c r="F26" s="2"/>
      <c r="G26" s="2"/>
    </row>
    <row r="27" spans="1:7" ht="21.75" customHeight="1" x14ac:dyDescent="0.35">
      <c r="A27" s="30" t="s">
        <v>191</v>
      </c>
      <c r="D27" s="2"/>
      <c r="E27" s="2"/>
      <c r="F27" s="2"/>
      <c r="G27" s="2"/>
    </row>
    <row r="28" spans="1:7" ht="21.75" customHeight="1" x14ac:dyDescent="0.35">
      <c r="A28" s="30" t="s">
        <v>194</v>
      </c>
      <c r="B28" s="1"/>
      <c r="C28" s="1"/>
    </row>
    <row r="29" spans="1:7" ht="21.75" customHeight="1" x14ac:dyDescent="0.35">
      <c r="A29" s="30" t="s">
        <v>193</v>
      </c>
      <c r="B29" s="1"/>
      <c r="C29" s="1"/>
    </row>
    <row r="30" spans="1:7" ht="21.75" customHeight="1" x14ac:dyDescent="0.35">
      <c r="A30" s="242" t="str">
        <f>Headings!F26</f>
        <v>Page 26</v>
      </c>
      <c r="B30" s="240"/>
      <c r="C30" s="240"/>
      <c r="D30" s="240"/>
      <c r="E30" s="239"/>
    </row>
  </sheetData>
  <mergeCells count="4">
    <mergeCell ref="A30:E30"/>
    <mergeCell ref="A3:D3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8169F-D2D0-4B0B-BEA3-9ED405A09D3E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64" customWidth="1"/>
    <col min="2" max="2" width="20.7265625" style="164" customWidth="1"/>
    <col min="3" max="3" width="10.7265625" style="164" customWidth="1"/>
    <col min="4" max="5" width="17.7265625" style="165" customWidth="1"/>
    <col min="6" max="16384" width="10.7265625" style="165"/>
  </cols>
  <sheetData>
    <row r="1" spans="1:8" ht="23.4" x14ac:dyDescent="0.35">
      <c r="A1" s="238" t="str">
        <f>Headings!E27</f>
        <v>March 2023 Recorded Documents Forecast</v>
      </c>
      <c r="B1" s="239"/>
      <c r="C1" s="239"/>
      <c r="D1" s="239"/>
      <c r="E1" s="239"/>
    </row>
    <row r="2" spans="1:8" ht="21.75" customHeight="1" x14ac:dyDescent="0.35">
      <c r="A2" s="238" t="s">
        <v>85</v>
      </c>
      <c r="B2" s="239"/>
      <c r="C2" s="239"/>
      <c r="D2" s="239"/>
      <c r="E2" s="239"/>
    </row>
    <row r="4" spans="1:8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August 2022 Forecast</v>
      </c>
      <c r="E4" s="35" t="str">
        <f>Headings!F52</f>
        <v># Change from August 2022 Forecast</v>
      </c>
    </row>
    <row r="5" spans="1:8" s="53" customFormat="1" ht="18" customHeight="1" x14ac:dyDescent="0.35">
      <c r="A5" s="38">
        <v>2013</v>
      </c>
      <c r="B5" s="166">
        <v>589799</v>
      </c>
      <c r="C5" s="78" t="s">
        <v>79</v>
      </c>
      <c r="D5" s="41">
        <v>0</v>
      </c>
      <c r="E5" s="175">
        <v>0</v>
      </c>
      <c r="G5" s="122"/>
    </row>
    <row r="6" spans="1:8" s="53" customFormat="1" ht="18" customHeight="1" x14ac:dyDescent="0.35">
      <c r="A6" s="43">
        <v>2014</v>
      </c>
      <c r="B6" s="167">
        <v>436692.99999999889</v>
      </c>
      <c r="C6" s="56">
        <v>-0.2595901315532938</v>
      </c>
      <c r="D6" s="56">
        <v>0</v>
      </c>
      <c r="E6" s="176">
        <v>0</v>
      </c>
      <c r="G6" s="122"/>
    </row>
    <row r="7" spans="1:8" s="53" customFormat="1" ht="18" customHeight="1" x14ac:dyDescent="0.35">
      <c r="A7" s="43">
        <v>2015</v>
      </c>
      <c r="B7" s="167">
        <v>513348.99999999802</v>
      </c>
      <c r="C7" s="56">
        <v>0.17553750575346827</v>
      </c>
      <c r="D7" s="56">
        <v>0</v>
      </c>
      <c r="E7" s="176">
        <v>0</v>
      </c>
      <c r="G7" s="122"/>
    </row>
    <row r="8" spans="1:8" s="53" customFormat="1" ht="18" customHeight="1" x14ac:dyDescent="0.35">
      <c r="A8" s="43">
        <v>2016</v>
      </c>
      <c r="B8" s="167">
        <v>532499.99999999802</v>
      </c>
      <c r="C8" s="56">
        <v>3.7306004297271489E-2</v>
      </c>
      <c r="D8" s="56">
        <v>0</v>
      </c>
      <c r="E8" s="176">
        <v>0</v>
      </c>
      <c r="G8" s="122"/>
    </row>
    <row r="9" spans="1:8" s="53" customFormat="1" ht="18" customHeight="1" x14ac:dyDescent="0.35">
      <c r="A9" s="43">
        <v>2017</v>
      </c>
      <c r="B9" s="167">
        <v>491768.99999999901</v>
      </c>
      <c r="C9" s="56">
        <v>-7.6490140845068888E-2</v>
      </c>
      <c r="D9" s="56">
        <v>0</v>
      </c>
      <c r="E9" s="176">
        <v>0</v>
      </c>
      <c r="G9" s="122"/>
    </row>
    <row r="10" spans="1:8" s="53" customFormat="1" ht="18" customHeight="1" x14ac:dyDescent="0.35">
      <c r="A10" s="43">
        <v>2018</v>
      </c>
      <c r="B10" s="167">
        <v>421397.99999999697</v>
      </c>
      <c r="C10" s="56">
        <v>-0.14309767390787576</v>
      </c>
      <c r="D10" s="56">
        <v>0</v>
      </c>
      <c r="E10" s="176">
        <v>0</v>
      </c>
      <c r="H10" s="122"/>
    </row>
    <row r="11" spans="1:8" s="53" customFormat="1" ht="18" customHeight="1" x14ac:dyDescent="0.35">
      <c r="A11" s="43">
        <v>2019</v>
      </c>
      <c r="B11" s="167">
        <v>440934</v>
      </c>
      <c r="C11" s="56">
        <v>4.6359973231963947E-2</v>
      </c>
      <c r="D11" s="56">
        <v>0</v>
      </c>
      <c r="E11" s="176">
        <v>0</v>
      </c>
      <c r="H11" s="122"/>
    </row>
    <row r="12" spans="1:8" s="53" customFormat="1" ht="18" customHeight="1" x14ac:dyDescent="0.35">
      <c r="A12" s="43">
        <v>2020</v>
      </c>
      <c r="B12" s="167">
        <v>638985.99999999907</v>
      </c>
      <c r="C12" s="56">
        <v>0.44916472760095405</v>
      </c>
      <c r="D12" s="56">
        <v>0</v>
      </c>
      <c r="E12" s="176">
        <v>0</v>
      </c>
      <c r="H12" s="122"/>
    </row>
    <row r="13" spans="1:8" s="53" customFormat="1" ht="18" customHeight="1" x14ac:dyDescent="0.35">
      <c r="A13" s="43">
        <v>2021</v>
      </c>
      <c r="B13" s="167">
        <v>661144.99999999907</v>
      </c>
      <c r="C13" s="56">
        <v>3.4678381059991992E-2</v>
      </c>
      <c r="D13" s="56">
        <v>0</v>
      </c>
      <c r="E13" s="176">
        <v>0</v>
      </c>
      <c r="H13" s="122"/>
    </row>
    <row r="14" spans="1:8" s="53" customFormat="1" ht="18" customHeight="1" thickBot="1" x14ac:dyDescent="0.4">
      <c r="A14" s="48">
        <v>2022</v>
      </c>
      <c r="B14" s="188">
        <v>364731.99999999889</v>
      </c>
      <c r="C14" s="57">
        <v>-0.44833281655310198</v>
      </c>
      <c r="D14" s="57">
        <v>-9.8062115462147159E-2</v>
      </c>
      <c r="E14" s="189">
        <v>-39655.049543756817</v>
      </c>
      <c r="H14" s="122"/>
    </row>
    <row r="15" spans="1:8" s="53" customFormat="1" ht="18" customHeight="1" thickTop="1" x14ac:dyDescent="0.35">
      <c r="A15" s="43">
        <v>2023</v>
      </c>
      <c r="B15" s="167">
        <v>323025.65497158014</v>
      </c>
      <c r="C15" s="56">
        <v>-0.11434791854956206</v>
      </c>
      <c r="D15" s="56">
        <v>-0.22240782597640085</v>
      </c>
      <c r="E15" s="176">
        <v>-92392.176846486283</v>
      </c>
      <c r="H15" s="122"/>
    </row>
    <row r="16" spans="1:8" s="53" customFormat="1" ht="18" customHeight="1" x14ac:dyDescent="0.35">
      <c r="A16" s="43">
        <v>2024</v>
      </c>
      <c r="B16" s="167">
        <v>377471.18021721195</v>
      </c>
      <c r="C16" s="56">
        <v>0.16854861032762836</v>
      </c>
      <c r="D16" s="56">
        <v>-0.15126317291264657</v>
      </c>
      <c r="E16" s="176">
        <v>-67273.48994467553</v>
      </c>
      <c r="H16" s="122"/>
    </row>
    <row r="17" spans="1:8" s="53" customFormat="1" ht="18" customHeight="1" x14ac:dyDescent="0.35">
      <c r="A17" s="43">
        <v>2025</v>
      </c>
      <c r="B17" s="167">
        <v>427862.18601897126</v>
      </c>
      <c r="C17" s="56">
        <v>0.13349629969833021</v>
      </c>
      <c r="D17" s="56">
        <v>-5.8964908078215528E-2</v>
      </c>
      <c r="E17" s="176">
        <v>-26809.68508542073</v>
      </c>
      <c r="H17" s="122"/>
    </row>
    <row r="18" spans="1:8" s="53" customFormat="1" ht="18" customHeight="1" x14ac:dyDescent="0.35">
      <c r="A18" s="43">
        <v>2026</v>
      </c>
      <c r="B18" s="167">
        <v>475787.250837575</v>
      </c>
      <c r="C18" s="56">
        <v>0.11201051736897072</v>
      </c>
      <c r="D18" s="56">
        <v>2.5795641042898332E-2</v>
      </c>
      <c r="E18" s="176">
        <v>11964.602542974055</v>
      </c>
      <c r="H18" s="122"/>
    </row>
    <row r="19" spans="1:8" s="53" customFormat="1" ht="18" customHeight="1" x14ac:dyDescent="0.35">
      <c r="A19" s="43">
        <v>2027</v>
      </c>
      <c r="B19" s="167">
        <v>468158.787761549</v>
      </c>
      <c r="C19" s="56">
        <v>-1.6033349070612712E-2</v>
      </c>
      <c r="D19" s="56">
        <v>-8.8589509489586105E-3</v>
      </c>
      <c r="E19" s="176">
        <v>-4184.4657136079622</v>
      </c>
      <c r="H19" s="122"/>
    </row>
    <row r="20" spans="1:8" s="53" customFormat="1" ht="18" customHeight="1" x14ac:dyDescent="0.35">
      <c r="A20" s="43">
        <v>2028</v>
      </c>
      <c r="B20" s="167">
        <v>481220.63603748899</v>
      </c>
      <c r="C20" s="56">
        <v>2.7900465862007673E-2</v>
      </c>
      <c r="D20" s="56">
        <v>2.6928448627181467E-3</v>
      </c>
      <c r="E20" s="176">
        <v>1292.3723593189497</v>
      </c>
      <c r="G20" s="165"/>
      <c r="H20" s="122"/>
    </row>
    <row r="21" spans="1:8" s="53" customFormat="1" ht="18" customHeight="1" x14ac:dyDescent="0.35">
      <c r="A21" s="43">
        <v>2029</v>
      </c>
      <c r="B21" s="167">
        <v>489953.32757363096</v>
      </c>
      <c r="C21" s="56">
        <v>1.8146959798003515E-2</v>
      </c>
      <c r="D21" s="56">
        <v>4.566173613685498E-3</v>
      </c>
      <c r="E21" s="176">
        <v>2227.0428918149555</v>
      </c>
      <c r="G21" s="165"/>
      <c r="H21" s="122"/>
    </row>
    <row r="22" spans="1:8" s="53" customFormat="1" ht="18" customHeight="1" x14ac:dyDescent="0.35">
      <c r="A22" s="43">
        <v>2030</v>
      </c>
      <c r="B22" s="167">
        <v>492160.07502537599</v>
      </c>
      <c r="C22" s="56">
        <v>4.5039952329202215E-3</v>
      </c>
      <c r="D22" s="56">
        <v>5.5837965389460287E-4</v>
      </c>
      <c r="E22" s="176">
        <v>274.65880846296204</v>
      </c>
      <c r="G22" s="165"/>
      <c r="H22" s="122"/>
    </row>
    <row r="23" spans="1:8" s="53" customFormat="1" ht="18" customHeight="1" x14ac:dyDescent="0.35">
      <c r="A23" s="43">
        <v>2031</v>
      </c>
      <c r="B23" s="167">
        <v>489826.23766786</v>
      </c>
      <c r="C23" s="56">
        <v>-4.7420290184969627E-3</v>
      </c>
      <c r="D23" s="56">
        <v>-3.3160341401978766E-3</v>
      </c>
      <c r="E23" s="176">
        <v>-1629.6846166980104</v>
      </c>
      <c r="G23" s="165"/>
      <c r="H23" s="122"/>
    </row>
    <row r="24" spans="1:8" s="53" customFormat="1" ht="18" customHeight="1" x14ac:dyDescent="0.35">
      <c r="A24" s="43">
        <v>2032</v>
      </c>
      <c r="B24" s="167">
        <v>484147.82049367903</v>
      </c>
      <c r="C24" s="56">
        <v>-1.1592717452655887E-2</v>
      </c>
      <c r="D24" s="86" t="s">
        <v>279</v>
      </c>
      <c r="E24" s="206" t="s">
        <v>279</v>
      </c>
      <c r="G24" s="165"/>
      <c r="H24" s="122"/>
    </row>
    <row r="25" spans="1:8" ht="21.75" customHeight="1" x14ac:dyDescent="0.35">
      <c r="A25" s="25" t="s">
        <v>4</v>
      </c>
      <c r="B25" s="3"/>
      <c r="C25" s="3"/>
      <c r="G25" s="122"/>
    </row>
    <row r="26" spans="1:8" s="29" customFormat="1" ht="21.75" customHeight="1" x14ac:dyDescent="0.35">
      <c r="A26" s="26" t="s">
        <v>55</v>
      </c>
      <c r="B26" s="30"/>
      <c r="C26" s="30"/>
      <c r="G26" s="122"/>
    </row>
    <row r="27" spans="1:8" ht="21.75" customHeight="1" x14ac:dyDescent="0.35">
      <c r="A27" s="113"/>
      <c r="B27" s="3"/>
      <c r="C27" s="3"/>
      <c r="G27" s="122"/>
    </row>
    <row r="28" spans="1:8" ht="21.75" customHeight="1" x14ac:dyDescent="0.35">
      <c r="A28" s="115"/>
      <c r="B28" s="3"/>
      <c r="C28" s="3"/>
    </row>
    <row r="29" spans="1:8" ht="21.75" customHeight="1" x14ac:dyDescent="0.35">
      <c r="A29" s="113"/>
    </row>
    <row r="30" spans="1:8" ht="21.75" customHeight="1" x14ac:dyDescent="0.35">
      <c r="A30" s="237" t="str">
        <f>Headings!F27</f>
        <v>Page 27</v>
      </c>
      <c r="B30" s="240"/>
      <c r="C30" s="240"/>
      <c r="D30" s="240"/>
      <c r="E30" s="239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H39"/>
  <sheetViews>
    <sheetView zoomScale="75" zoomScaleNormal="75" workbookViewId="0">
      <selection activeCell="A5" sqref="A5:E24"/>
    </sheetView>
  </sheetViews>
  <sheetFormatPr defaultColWidth="10.7265625" defaultRowHeight="21.75" customHeight="1" x14ac:dyDescent="0.35"/>
  <cols>
    <col min="1" max="1" width="7.7265625" style="106" customWidth="1"/>
    <col min="2" max="2" width="20.7265625" style="106" customWidth="1"/>
    <col min="3" max="3" width="10.7265625" style="106" customWidth="1"/>
    <col min="4" max="5" width="17.7265625" style="107" customWidth="1"/>
    <col min="6" max="16384" width="10.7265625" style="107"/>
  </cols>
  <sheetData>
    <row r="1" spans="1:8" ht="23.4" x14ac:dyDescent="0.35">
      <c r="A1" s="238" t="str">
        <f>Headings!E28</f>
        <v>March 2023 Gambling Tax Forecast</v>
      </c>
      <c r="B1" s="239"/>
      <c r="C1" s="239"/>
      <c r="D1" s="239"/>
      <c r="E1" s="239"/>
    </row>
    <row r="2" spans="1:8" ht="21.75" customHeight="1" x14ac:dyDescent="0.35">
      <c r="A2" s="238" t="s">
        <v>85</v>
      </c>
      <c r="B2" s="239"/>
      <c r="C2" s="239"/>
      <c r="D2" s="239"/>
      <c r="E2" s="239"/>
    </row>
    <row r="4" spans="1:8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August 2022 Forecast</v>
      </c>
      <c r="E4" s="35" t="str">
        <f>Headings!F51</f>
        <v>% Change from August 2022 Forecast</v>
      </c>
    </row>
    <row r="5" spans="1:8" s="53" customFormat="1" ht="18" customHeight="1" x14ac:dyDescent="0.35">
      <c r="A5" s="38">
        <v>2013</v>
      </c>
      <c r="B5" s="39">
        <v>2100867.96</v>
      </c>
      <c r="C5" s="82" t="s">
        <v>79</v>
      </c>
      <c r="D5" s="51">
        <v>0</v>
      </c>
      <c r="E5" s="42">
        <v>0</v>
      </c>
      <c r="G5" s="122"/>
    </row>
    <row r="6" spans="1:8" s="53" customFormat="1" ht="18" customHeight="1" x14ac:dyDescent="0.35">
      <c r="A6" s="43">
        <v>2014</v>
      </c>
      <c r="B6" s="44">
        <v>2521819.6599999978</v>
      </c>
      <c r="C6" s="45">
        <v>0.20037037453795903</v>
      </c>
      <c r="D6" s="46">
        <v>0</v>
      </c>
      <c r="E6" s="47">
        <v>0</v>
      </c>
      <c r="G6" s="122"/>
    </row>
    <row r="7" spans="1:8" s="53" customFormat="1" ht="18" customHeight="1" x14ac:dyDescent="0.35">
      <c r="A7" s="43">
        <v>2015</v>
      </c>
      <c r="B7" s="44">
        <v>2442050.8299999977</v>
      </c>
      <c r="C7" s="45">
        <v>-3.16314569456565E-2</v>
      </c>
      <c r="D7" s="46">
        <v>0</v>
      </c>
      <c r="E7" s="47">
        <v>0</v>
      </c>
      <c r="G7" s="122"/>
    </row>
    <row r="8" spans="1:8" s="53" customFormat="1" ht="18" customHeight="1" x14ac:dyDescent="0.35">
      <c r="A8" s="43">
        <v>2016</v>
      </c>
      <c r="B8" s="44">
        <v>2609974.069999997</v>
      </c>
      <c r="C8" s="45">
        <v>6.8763204245015475E-2</v>
      </c>
      <c r="D8" s="46">
        <v>0</v>
      </c>
      <c r="E8" s="47">
        <v>0</v>
      </c>
      <c r="G8" s="122"/>
    </row>
    <row r="9" spans="1:8" s="53" customFormat="1" ht="18" customHeight="1" x14ac:dyDescent="0.35">
      <c r="A9" s="43">
        <v>2017</v>
      </c>
      <c r="B9" s="44">
        <v>2731608.1999999997</v>
      </c>
      <c r="C9" s="45">
        <v>4.6603577942827101E-2</v>
      </c>
      <c r="D9" s="46">
        <v>0</v>
      </c>
      <c r="E9" s="47">
        <v>0</v>
      </c>
      <c r="G9" s="122"/>
    </row>
    <row r="10" spans="1:8" s="53" customFormat="1" ht="18" customHeight="1" x14ac:dyDescent="0.35">
      <c r="A10" s="43">
        <v>2018</v>
      </c>
      <c r="B10" s="44">
        <v>2316111.089999998</v>
      </c>
      <c r="C10" s="45">
        <v>-0.15210713966959166</v>
      </c>
      <c r="D10" s="46">
        <v>0</v>
      </c>
      <c r="E10" s="47">
        <v>0</v>
      </c>
      <c r="H10" s="122"/>
    </row>
    <row r="11" spans="1:8" s="53" customFormat="1" ht="18" customHeight="1" x14ac:dyDescent="0.35">
      <c r="A11" s="43">
        <v>2019</v>
      </c>
      <c r="B11" s="44">
        <v>2486780.3599999989</v>
      </c>
      <c r="C11" s="45">
        <v>7.3687860110371872E-2</v>
      </c>
      <c r="D11" s="46">
        <v>0</v>
      </c>
      <c r="E11" s="47">
        <v>0</v>
      </c>
      <c r="H11" s="122"/>
    </row>
    <row r="12" spans="1:8" s="53" customFormat="1" ht="18" customHeight="1" x14ac:dyDescent="0.35">
      <c r="A12" s="43">
        <v>2020</v>
      </c>
      <c r="B12" s="44">
        <v>1556790.9999999991</v>
      </c>
      <c r="C12" s="45">
        <v>-0.37397326075070025</v>
      </c>
      <c r="D12" s="46">
        <v>0</v>
      </c>
      <c r="E12" s="47">
        <v>0</v>
      </c>
      <c r="H12" s="122"/>
    </row>
    <row r="13" spans="1:8" s="53" customFormat="1" ht="18" customHeight="1" x14ac:dyDescent="0.35">
      <c r="A13" s="43">
        <v>2021</v>
      </c>
      <c r="B13" s="44">
        <v>2443335.67</v>
      </c>
      <c r="C13" s="45">
        <v>0.56946929292371373</v>
      </c>
      <c r="D13" s="46">
        <v>0</v>
      </c>
      <c r="E13" s="47">
        <v>0</v>
      </c>
      <c r="H13" s="122"/>
    </row>
    <row r="14" spans="1:8" s="53" customFormat="1" ht="18" customHeight="1" thickBot="1" x14ac:dyDescent="0.4">
      <c r="A14" s="48">
        <v>2022</v>
      </c>
      <c r="B14" s="49">
        <v>2385943.9600000004</v>
      </c>
      <c r="C14" s="50">
        <v>-2.3489081219855268E-2</v>
      </c>
      <c r="D14" s="55">
        <v>-7.5305216287589793E-2</v>
      </c>
      <c r="E14" s="77">
        <v>-194306.30422345828</v>
      </c>
      <c r="H14" s="122"/>
    </row>
    <row r="15" spans="1:8" s="53" customFormat="1" ht="18" customHeight="1" thickTop="1" x14ac:dyDescent="0.35">
      <c r="A15" s="43">
        <v>2023</v>
      </c>
      <c r="B15" s="44">
        <v>2477450.8229491701</v>
      </c>
      <c r="C15" s="45">
        <v>3.8352477880146729E-2</v>
      </c>
      <c r="D15" s="46">
        <v>-8.1176943997750994E-2</v>
      </c>
      <c r="E15" s="47">
        <v>-218879.88704457879</v>
      </c>
      <c r="H15" s="122"/>
    </row>
    <row r="16" spans="1:8" s="53" customFormat="1" ht="18" customHeight="1" x14ac:dyDescent="0.35">
      <c r="A16" s="43">
        <v>2024</v>
      </c>
      <c r="B16" s="44">
        <v>2552550.8594452124</v>
      </c>
      <c r="C16" s="45">
        <v>3.0313431774457111E-2</v>
      </c>
      <c r="D16" s="46">
        <v>-5.7482101670618957E-2</v>
      </c>
      <c r="E16" s="47">
        <v>-155674.48457172886</v>
      </c>
      <c r="H16" s="122"/>
    </row>
    <row r="17" spans="1:8" s="53" customFormat="1" ht="18" customHeight="1" x14ac:dyDescent="0.35">
      <c r="A17" s="43">
        <v>2025</v>
      </c>
      <c r="B17" s="44">
        <v>2692303.2009946569</v>
      </c>
      <c r="C17" s="45">
        <v>5.4750071299193959E-2</v>
      </c>
      <c r="D17" s="46">
        <v>-1.8856816019654499E-2</v>
      </c>
      <c r="E17" s="47">
        <v>-51743.993088067044</v>
      </c>
      <c r="H17" s="122"/>
    </row>
    <row r="18" spans="1:8" s="53" customFormat="1" ht="18" customHeight="1" x14ac:dyDescent="0.35">
      <c r="A18" s="43">
        <v>2026</v>
      </c>
      <c r="B18" s="44">
        <v>2683752.7475318955</v>
      </c>
      <c r="C18" s="45">
        <v>-3.1758880127625844E-3</v>
      </c>
      <c r="D18" s="46">
        <v>13.620234246522449</v>
      </c>
      <c r="E18" s="47">
        <v>2500188.4692666382</v>
      </c>
      <c r="H18" s="122"/>
    </row>
    <row r="19" spans="1:8" s="53" customFormat="1" ht="18" customHeight="1" x14ac:dyDescent="0.35">
      <c r="A19" s="43">
        <v>2027</v>
      </c>
      <c r="B19" s="44">
        <v>1991657.3387900551</v>
      </c>
      <c r="C19" s="45">
        <v>-0.2578834467438641</v>
      </c>
      <c r="D19" s="46">
        <v>13.132358701887428</v>
      </c>
      <c r="E19" s="47">
        <v>1850728.4690378273</v>
      </c>
      <c r="H19" s="122"/>
    </row>
    <row r="20" spans="1:8" s="53" customFormat="1" ht="18" customHeight="1" x14ac:dyDescent="0.35">
      <c r="A20" s="43">
        <v>2028</v>
      </c>
      <c r="B20" s="44">
        <v>217070.7774017498</v>
      </c>
      <c r="C20" s="45">
        <v>-0.89100997788423697</v>
      </c>
      <c r="D20" s="46">
        <v>2.0849054182255191</v>
      </c>
      <c r="E20" s="47">
        <v>146705.32109981496</v>
      </c>
      <c r="G20" s="107"/>
      <c r="H20" s="122"/>
    </row>
    <row r="21" spans="1:8" s="53" customFormat="1" ht="18" customHeight="1" x14ac:dyDescent="0.35">
      <c r="A21" s="43">
        <v>2029</v>
      </c>
      <c r="B21" s="44">
        <v>73277.181148404328</v>
      </c>
      <c r="C21" s="45">
        <v>-0.66242724135646991</v>
      </c>
      <c r="D21" s="46">
        <v>4.402583380321512E-2</v>
      </c>
      <c r="E21" s="47">
        <v>3090.0470987922017</v>
      </c>
      <c r="G21" s="162"/>
      <c r="H21" s="122"/>
    </row>
    <row r="22" spans="1:8" s="53" customFormat="1" ht="18" customHeight="1" x14ac:dyDescent="0.35">
      <c r="A22" s="43">
        <v>2030</v>
      </c>
      <c r="B22" s="44">
        <v>73352.128857671021</v>
      </c>
      <c r="C22" s="45">
        <v>1.0227973851082428E-3</v>
      </c>
      <c r="D22" s="46">
        <v>3.2875064136063559E-2</v>
      </c>
      <c r="E22" s="47">
        <v>2334.7024479962274</v>
      </c>
      <c r="G22" s="165"/>
      <c r="H22" s="122"/>
    </row>
    <row r="23" spans="1:8" s="53" customFormat="1" ht="18" customHeight="1" x14ac:dyDescent="0.35">
      <c r="A23" s="43">
        <v>2031</v>
      </c>
      <c r="B23" s="44">
        <v>73417.95491960521</v>
      </c>
      <c r="C23" s="45">
        <v>8.973981118109986E-4</v>
      </c>
      <c r="D23" s="46">
        <v>2.9447968074695297E-2</v>
      </c>
      <c r="E23" s="47">
        <v>2100.164029295629</v>
      </c>
      <c r="G23" s="165"/>
      <c r="H23" s="122"/>
    </row>
    <row r="24" spans="1:8" s="53" customFormat="1" ht="18" customHeight="1" x14ac:dyDescent="0.35">
      <c r="A24" s="43">
        <v>2032</v>
      </c>
      <c r="B24" s="44">
        <v>73553.845683286985</v>
      </c>
      <c r="C24" s="45">
        <v>1.8509200348957311E-3</v>
      </c>
      <c r="D24" s="75" t="s">
        <v>279</v>
      </c>
      <c r="E24" s="76" t="s">
        <v>279</v>
      </c>
      <c r="G24" s="165"/>
      <c r="H24" s="122"/>
    </row>
    <row r="25" spans="1:8" ht="21.75" customHeight="1" x14ac:dyDescent="0.35">
      <c r="A25" s="25" t="s">
        <v>4</v>
      </c>
      <c r="B25" s="3"/>
      <c r="C25" s="3"/>
      <c r="G25" s="122"/>
    </row>
    <row r="26" spans="1:8" s="29" customFormat="1" ht="21.75" customHeight="1" x14ac:dyDescent="0.35">
      <c r="A26" s="26" t="s">
        <v>118</v>
      </c>
      <c r="B26" s="30"/>
      <c r="C26" s="30"/>
      <c r="G26" s="122"/>
    </row>
    <row r="27" spans="1:8" ht="21.75" customHeight="1" x14ac:dyDescent="0.35">
      <c r="A27" s="113" t="s">
        <v>202</v>
      </c>
      <c r="B27" s="3"/>
      <c r="C27" s="3"/>
      <c r="G27" s="122"/>
    </row>
    <row r="28" spans="1:8" ht="21.75" customHeight="1" x14ac:dyDescent="0.35">
      <c r="A28" s="113" t="s">
        <v>292</v>
      </c>
      <c r="B28" s="3"/>
      <c r="C28" s="3"/>
    </row>
    <row r="29" spans="1:8" ht="21.75" customHeight="1" x14ac:dyDescent="0.35">
      <c r="A29" s="113"/>
    </row>
    <row r="30" spans="1:8" ht="21.75" customHeight="1" x14ac:dyDescent="0.35">
      <c r="A30" s="237" t="str">
        <f>Headings!F28</f>
        <v>Page 28</v>
      </c>
      <c r="B30" s="240"/>
      <c r="C30" s="240"/>
      <c r="D30" s="240"/>
      <c r="E30" s="239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773C1-BE12-484D-8042-67CC3762D0A5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64" customWidth="1"/>
    <col min="2" max="2" width="20.7265625" style="164" customWidth="1"/>
    <col min="3" max="3" width="10.7265625" style="164" customWidth="1"/>
    <col min="4" max="5" width="17.7265625" style="165" customWidth="1"/>
    <col min="6" max="16384" width="10.7265625" style="165"/>
  </cols>
  <sheetData>
    <row r="1" spans="1:8" ht="23.4" x14ac:dyDescent="0.35">
      <c r="A1" s="238" t="str">
        <f>Headings!E29</f>
        <v>March 2023 E-911 Tax Forecast</v>
      </c>
      <c r="B1" s="239"/>
      <c r="C1" s="239"/>
      <c r="D1" s="239"/>
      <c r="E1" s="239"/>
    </row>
    <row r="2" spans="1:8" ht="21.75" customHeight="1" x14ac:dyDescent="0.35">
      <c r="A2" s="238" t="s">
        <v>85</v>
      </c>
      <c r="B2" s="239"/>
      <c r="C2" s="239"/>
      <c r="D2" s="239"/>
      <c r="E2" s="239"/>
    </row>
    <row r="4" spans="1:8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August 2022 Forecast</v>
      </c>
      <c r="E4" s="35" t="str">
        <f>Headings!F51</f>
        <v>% Change from August 2022 Forecast</v>
      </c>
    </row>
    <row r="5" spans="1:8" s="53" customFormat="1" ht="18" customHeight="1" x14ac:dyDescent="0.35">
      <c r="A5" s="38">
        <v>2013</v>
      </c>
      <c r="B5" s="39">
        <v>23317377.920000002</v>
      </c>
      <c r="C5" s="78" t="s">
        <v>79</v>
      </c>
      <c r="D5" s="41">
        <v>0</v>
      </c>
      <c r="E5" s="42">
        <v>0</v>
      </c>
      <c r="G5" s="122"/>
    </row>
    <row r="6" spans="1:8" s="53" customFormat="1" ht="18" customHeight="1" x14ac:dyDescent="0.35">
      <c r="A6" s="43">
        <v>2014</v>
      </c>
      <c r="B6" s="44">
        <v>24453879</v>
      </c>
      <c r="C6" s="56">
        <v>4.8740518076227923E-2</v>
      </c>
      <c r="D6" s="56">
        <v>0</v>
      </c>
      <c r="E6" s="47">
        <v>0</v>
      </c>
      <c r="G6" s="122"/>
    </row>
    <row r="7" spans="1:8" s="53" customFormat="1" ht="18" customHeight="1" x14ac:dyDescent="0.35">
      <c r="A7" s="43">
        <v>2015</v>
      </c>
      <c r="B7" s="44">
        <v>23082630</v>
      </c>
      <c r="C7" s="56">
        <v>-5.607490737972487E-2</v>
      </c>
      <c r="D7" s="56">
        <v>0</v>
      </c>
      <c r="E7" s="47">
        <v>0</v>
      </c>
      <c r="G7" s="122"/>
    </row>
    <row r="8" spans="1:8" s="53" customFormat="1" ht="18" customHeight="1" x14ac:dyDescent="0.35">
      <c r="A8" s="43">
        <v>2016</v>
      </c>
      <c r="B8" s="44">
        <v>23228850</v>
      </c>
      <c r="C8" s="56">
        <v>6.3346334451490627E-3</v>
      </c>
      <c r="D8" s="56">
        <v>0</v>
      </c>
      <c r="E8" s="47">
        <v>0</v>
      </c>
      <c r="G8" s="122"/>
    </row>
    <row r="9" spans="1:8" s="53" customFormat="1" ht="18" customHeight="1" x14ac:dyDescent="0.35">
      <c r="A9" s="43">
        <v>2017</v>
      </c>
      <c r="B9" s="44">
        <v>24263242</v>
      </c>
      <c r="C9" s="56">
        <v>4.4530486873004982E-2</v>
      </c>
      <c r="D9" s="56">
        <v>0</v>
      </c>
      <c r="E9" s="47">
        <v>0</v>
      </c>
      <c r="G9" s="122"/>
    </row>
    <row r="10" spans="1:8" s="53" customFormat="1" ht="18" customHeight="1" x14ac:dyDescent="0.35">
      <c r="A10" s="43">
        <v>2018</v>
      </c>
      <c r="B10" s="44">
        <v>24268746.920000002</v>
      </c>
      <c r="C10" s="56">
        <v>2.2688311809293538E-4</v>
      </c>
      <c r="D10" s="56">
        <v>0</v>
      </c>
      <c r="E10" s="47">
        <v>0</v>
      </c>
      <c r="H10" s="122"/>
    </row>
    <row r="11" spans="1:8" s="53" customFormat="1" ht="18" customHeight="1" x14ac:dyDescent="0.35">
      <c r="A11" s="43">
        <v>2019</v>
      </c>
      <c r="B11" s="44">
        <v>24438615</v>
      </c>
      <c r="C11" s="56">
        <v>6.999458215125598E-3</v>
      </c>
      <c r="D11" s="56">
        <v>0</v>
      </c>
      <c r="E11" s="47">
        <v>0</v>
      </c>
      <c r="H11" s="122"/>
    </row>
    <row r="12" spans="1:8" s="53" customFormat="1" ht="18" customHeight="1" x14ac:dyDescent="0.35">
      <c r="A12" s="43">
        <v>2020</v>
      </c>
      <c r="B12" s="44">
        <v>25506633.289999999</v>
      </c>
      <c r="C12" s="56">
        <v>4.3702079270858896E-2</v>
      </c>
      <c r="D12" s="56">
        <v>0</v>
      </c>
      <c r="E12" s="47">
        <v>0</v>
      </c>
      <c r="H12" s="122"/>
    </row>
    <row r="13" spans="1:8" s="53" customFormat="1" ht="18" customHeight="1" x14ac:dyDescent="0.35">
      <c r="A13" s="43">
        <v>2021</v>
      </c>
      <c r="B13" s="44">
        <v>25745324</v>
      </c>
      <c r="C13" s="56">
        <v>9.357985716350159E-3</v>
      </c>
      <c r="D13" s="56">
        <v>0</v>
      </c>
      <c r="E13" s="47">
        <v>0</v>
      </c>
      <c r="H13" s="122"/>
    </row>
    <row r="14" spans="1:8" s="53" customFormat="1" ht="18" customHeight="1" thickBot="1" x14ac:dyDescent="0.4">
      <c r="A14" s="48">
        <v>2022</v>
      </c>
      <c r="B14" s="49">
        <v>26240790</v>
      </c>
      <c r="C14" s="57">
        <v>1.9244892781306699E-2</v>
      </c>
      <c r="D14" s="57">
        <v>1.2095662287955555E-2</v>
      </c>
      <c r="E14" s="77">
        <v>313606.45622336119</v>
      </c>
      <c r="H14" s="122"/>
    </row>
    <row r="15" spans="1:8" s="53" customFormat="1" ht="18" customHeight="1" thickTop="1" x14ac:dyDescent="0.35">
      <c r="A15" s="43">
        <v>2023</v>
      </c>
      <c r="B15" s="44">
        <v>26453882.758738607</v>
      </c>
      <c r="C15" s="56">
        <v>8.1206685750927488E-3</v>
      </c>
      <c r="D15" s="56">
        <v>6.1545529607207605E-3</v>
      </c>
      <c r="E15" s="47">
        <v>161815.91781924665</v>
      </c>
      <c r="H15" s="122"/>
    </row>
    <row r="16" spans="1:8" s="53" customFormat="1" ht="18" customHeight="1" x14ac:dyDescent="0.35">
      <c r="A16" s="43">
        <v>2024</v>
      </c>
      <c r="B16" s="44">
        <v>26837376.307246607</v>
      </c>
      <c r="C16" s="56">
        <v>1.4496682850131615E-2</v>
      </c>
      <c r="D16" s="56">
        <v>8.2180009353147732E-3</v>
      </c>
      <c r="E16" s="47">
        <v>218751.88043631986</v>
      </c>
      <c r="H16" s="122"/>
    </row>
    <row r="17" spans="1:8" s="53" customFormat="1" ht="18" customHeight="1" x14ac:dyDescent="0.35">
      <c r="A17" s="43">
        <v>2025</v>
      </c>
      <c r="B17" s="44">
        <v>27210572.172440648</v>
      </c>
      <c r="C17" s="56">
        <v>1.3905825253613502E-2</v>
      </c>
      <c r="D17" s="56">
        <v>9.0084947737782972E-3</v>
      </c>
      <c r="E17" s="47">
        <v>242937.79336506873</v>
      </c>
      <c r="H17" s="122"/>
    </row>
    <row r="18" spans="1:8" s="53" customFormat="1" ht="18" customHeight="1" x14ac:dyDescent="0.35">
      <c r="A18" s="43">
        <v>2026</v>
      </c>
      <c r="B18" s="44">
        <v>27612489.498232104</v>
      </c>
      <c r="C18" s="56">
        <v>1.4770631181306948E-2</v>
      </c>
      <c r="D18" s="56">
        <v>1.1851658410192645E-2</v>
      </c>
      <c r="E18" s="47">
        <v>323420.72147438675</v>
      </c>
      <c r="H18" s="122"/>
    </row>
    <row r="19" spans="1:8" s="53" customFormat="1" ht="18" customHeight="1" x14ac:dyDescent="0.35">
      <c r="A19" s="43">
        <v>2027</v>
      </c>
      <c r="B19" s="44">
        <v>28025452.362046838</v>
      </c>
      <c r="C19" s="56">
        <v>1.4955654898163973E-2</v>
      </c>
      <c r="D19" s="56">
        <v>1.5169067990421503E-2</v>
      </c>
      <c r="E19" s="47">
        <v>418767.6769779399</v>
      </c>
      <c r="H19" s="122"/>
    </row>
    <row r="20" spans="1:8" s="53" customFormat="1" ht="18" customHeight="1" x14ac:dyDescent="0.35">
      <c r="A20" s="43">
        <v>2028</v>
      </c>
      <c r="B20" s="44">
        <v>28415016.655337628</v>
      </c>
      <c r="C20" s="56">
        <v>1.3900374854193265E-2</v>
      </c>
      <c r="D20" s="56">
        <v>1.8151342905266876E-2</v>
      </c>
      <c r="E20" s="47">
        <v>506575.68205741048</v>
      </c>
      <c r="G20" s="165"/>
      <c r="H20" s="122"/>
    </row>
    <row r="21" spans="1:8" s="53" customFormat="1" ht="18" customHeight="1" x14ac:dyDescent="0.35">
      <c r="A21" s="43">
        <v>2029</v>
      </c>
      <c r="B21" s="44">
        <v>28710766.503469944</v>
      </c>
      <c r="C21" s="56">
        <v>1.0408223641732883E-2</v>
      </c>
      <c r="D21" s="56">
        <v>1.7275269083522948E-2</v>
      </c>
      <c r="E21" s="47">
        <v>487563.42753567547</v>
      </c>
      <c r="G21" s="165"/>
      <c r="H21" s="122"/>
    </row>
    <row r="22" spans="1:8" s="53" customFormat="1" ht="18" customHeight="1" x14ac:dyDescent="0.35">
      <c r="A22" s="43">
        <v>2030</v>
      </c>
      <c r="B22" s="44">
        <v>29042939.886266939</v>
      </c>
      <c r="C22" s="56">
        <v>1.1569645232454739E-2</v>
      </c>
      <c r="D22" s="56">
        <v>1.7265851629982398E-2</v>
      </c>
      <c r="E22" s="47">
        <v>492940.06101876125</v>
      </c>
      <c r="G22" s="165"/>
      <c r="H22" s="122"/>
    </row>
    <row r="23" spans="1:8" s="53" customFormat="1" ht="18" customHeight="1" x14ac:dyDescent="0.35">
      <c r="A23" s="43">
        <v>2031</v>
      </c>
      <c r="B23" s="44">
        <v>29386526.398396417</v>
      </c>
      <c r="C23" s="56">
        <v>1.1830293815811022E-2</v>
      </c>
      <c r="D23" s="56">
        <v>1.7258575782459928E-2</v>
      </c>
      <c r="E23" s="47">
        <v>498565.06979051605</v>
      </c>
      <c r="G23" s="165"/>
      <c r="H23" s="122"/>
    </row>
    <row r="24" spans="1:8" s="53" customFormat="1" ht="18" customHeight="1" x14ac:dyDescent="0.35">
      <c r="A24" s="43">
        <v>2032</v>
      </c>
      <c r="B24" s="44">
        <v>29740718.428070579</v>
      </c>
      <c r="C24" s="56">
        <v>1.2052871607632021E-2</v>
      </c>
      <c r="D24" s="86" t="s">
        <v>279</v>
      </c>
      <c r="E24" s="76" t="s">
        <v>279</v>
      </c>
      <c r="G24" s="165"/>
      <c r="H24" s="122"/>
    </row>
    <row r="25" spans="1:8" ht="21.75" customHeight="1" x14ac:dyDescent="0.35">
      <c r="A25" s="25" t="s">
        <v>4</v>
      </c>
      <c r="B25" s="3"/>
      <c r="C25" s="3"/>
      <c r="G25" s="122"/>
    </row>
    <row r="26" spans="1:8" s="29" customFormat="1" ht="21.75" customHeight="1" x14ac:dyDescent="0.35">
      <c r="A26" s="54" t="s">
        <v>143</v>
      </c>
      <c r="B26" s="30"/>
      <c r="C26" s="30"/>
      <c r="G26" s="122"/>
    </row>
    <row r="27" spans="1:8" ht="21.75" customHeight="1" x14ac:dyDescent="0.35">
      <c r="A27" s="30" t="s">
        <v>250</v>
      </c>
      <c r="B27" s="3"/>
      <c r="C27" s="3"/>
      <c r="G27" s="122"/>
    </row>
    <row r="28" spans="1:8" ht="21.75" customHeight="1" x14ac:dyDescent="0.35">
      <c r="A28" s="30"/>
      <c r="B28" s="3"/>
      <c r="C28" s="3"/>
    </row>
    <row r="29" spans="1:8" ht="21.75" customHeight="1" x14ac:dyDescent="0.35">
      <c r="A29" s="72" t="s">
        <v>251</v>
      </c>
    </row>
    <row r="30" spans="1:8" ht="21.75" customHeight="1" x14ac:dyDescent="0.35">
      <c r="A30" s="237" t="str">
        <f>Headings!F29</f>
        <v>Page 29</v>
      </c>
      <c r="B30" s="240"/>
      <c r="C30" s="240"/>
      <c r="D30" s="240"/>
      <c r="E30" s="239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6" width="19.08984375" style="19" bestFit="1" customWidth="1"/>
    <col min="7" max="16384" width="10.7265625" style="19"/>
  </cols>
  <sheetData>
    <row r="1" spans="1:6" ht="23.4" x14ac:dyDescent="0.35">
      <c r="A1" s="238" t="str">
        <f>Headings!E3</f>
        <v>March 2023 Unincorporated Assessed Value Forecast</v>
      </c>
      <c r="B1" s="239"/>
      <c r="C1" s="239"/>
      <c r="D1" s="239"/>
      <c r="E1" s="239"/>
    </row>
    <row r="2" spans="1:6" ht="21.75" customHeight="1" x14ac:dyDescent="0.35">
      <c r="A2" s="238" t="s">
        <v>85</v>
      </c>
      <c r="B2" s="239"/>
      <c r="C2" s="239"/>
      <c r="D2" s="239"/>
      <c r="E2" s="239"/>
    </row>
    <row r="4" spans="1:6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August 2022 Forecast</v>
      </c>
      <c r="E4" s="35" t="str">
        <f>Headings!F51</f>
        <v>% Change from August 2022 Forecast</v>
      </c>
    </row>
    <row r="5" spans="1:6" ht="18" customHeight="1" x14ac:dyDescent="0.35">
      <c r="A5" s="59">
        <v>2013</v>
      </c>
      <c r="B5" s="39">
        <v>30016733777.777802</v>
      </c>
      <c r="C5" s="82" t="s">
        <v>79</v>
      </c>
      <c r="D5" s="51">
        <v>0</v>
      </c>
      <c r="E5" s="42">
        <v>0</v>
      </c>
      <c r="F5" s="36"/>
    </row>
    <row r="6" spans="1:6" ht="18" customHeight="1" x14ac:dyDescent="0.35">
      <c r="A6" s="43">
        <v>2014</v>
      </c>
      <c r="B6" s="44">
        <v>31876016756</v>
      </c>
      <c r="C6" s="45">
        <v>6.1941548737014074E-2</v>
      </c>
      <c r="D6" s="46">
        <v>0</v>
      </c>
      <c r="E6" s="47">
        <v>0</v>
      </c>
    </row>
    <row r="7" spans="1:6" ht="18" customHeight="1" x14ac:dyDescent="0.35">
      <c r="A7" s="43">
        <v>2015</v>
      </c>
      <c r="B7" s="44">
        <v>36080918262</v>
      </c>
      <c r="C7" s="45">
        <v>0.13191427078819418</v>
      </c>
      <c r="D7" s="46">
        <v>0</v>
      </c>
      <c r="E7" s="47">
        <v>0</v>
      </c>
    </row>
    <row r="8" spans="1:6" ht="18" customHeight="1" x14ac:dyDescent="0.35">
      <c r="A8" s="43">
        <v>2016</v>
      </c>
      <c r="B8" s="44">
        <v>36633108444.444504</v>
      </c>
      <c r="C8" s="45">
        <v>1.5304216440246821E-2</v>
      </c>
      <c r="D8" s="46">
        <v>0</v>
      </c>
      <c r="E8" s="47">
        <v>0</v>
      </c>
    </row>
    <row r="9" spans="1:6" ht="18" customHeight="1" x14ac:dyDescent="0.35">
      <c r="A9" s="43">
        <v>2017</v>
      </c>
      <c r="B9" s="44">
        <v>39044967515</v>
      </c>
      <c r="C9" s="45">
        <v>6.5838231396966318E-2</v>
      </c>
      <c r="D9" s="46">
        <v>0</v>
      </c>
      <c r="E9" s="47">
        <v>0</v>
      </c>
    </row>
    <row r="10" spans="1:6" ht="18" customHeight="1" x14ac:dyDescent="0.35">
      <c r="A10" s="43">
        <v>2018</v>
      </c>
      <c r="B10" s="44">
        <v>43501122097</v>
      </c>
      <c r="C10" s="45">
        <v>0.11412878190481446</v>
      </c>
      <c r="D10" s="46">
        <v>0</v>
      </c>
      <c r="E10" s="47">
        <v>0</v>
      </c>
    </row>
    <row r="11" spans="1:6" ht="18" customHeight="1" x14ac:dyDescent="0.35">
      <c r="A11" s="43">
        <v>2019</v>
      </c>
      <c r="B11" s="44">
        <v>48607292257</v>
      </c>
      <c r="C11" s="45">
        <v>0.11738019420772927</v>
      </c>
      <c r="D11" s="46">
        <v>0</v>
      </c>
      <c r="E11" s="47">
        <v>0</v>
      </c>
    </row>
    <row r="12" spans="1:6" ht="18" customHeight="1" x14ac:dyDescent="0.35">
      <c r="A12" s="43">
        <v>2020</v>
      </c>
      <c r="B12" s="44">
        <v>50973173419</v>
      </c>
      <c r="C12" s="45">
        <v>4.8673379078409518E-2</v>
      </c>
      <c r="D12" s="46">
        <v>0</v>
      </c>
      <c r="E12" s="47">
        <v>0</v>
      </c>
      <c r="F12" s="185"/>
    </row>
    <row r="13" spans="1:6" ht="18" customHeight="1" x14ac:dyDescent="0.35">
      <c r="A13" s="43">
        <v>2021</v>
      </c>
      <c r="B13" s="44">
        <v>51792407262.999985</v>
      </c>
      <c r="C13" s="45">
        <v>1.6071862688749494E-2</v>
      </c>
      <c r="D13" s="46">
        <v>0</v>
      </c>
      <c r="E13" s="47">
        <v>0</v>
      </c>
      <c r="F13" s="185"/>
    </row>
    <row r="14" spans="1:6" ht="18" customHeight="1" x14ac:dyDescent="0.35">
      <c r="A14" s="43">
        <v>2022</v>
      </c>
      <c r="B14" s="44">
        <v>60221044122</v>
      </c>
      <c r="C14" s="45">
        <v>0.16273885120264242</v>
      </c>
      <c r="D14" s="46">
        <v>0</v>
      </c>
      <c r="E14" s="47">
        <v>0</v>
      </c>
      <c r="F14" s="185"/>
    </row>
    <row r="15" spans="1:6" ht="18" customHeight="1" thickBot="1" x14ac:dyDescent="0.4">
      <c r="A15" s="48">
        <v>2023</v>
      </c>
      <c r="B15" s="49">
        <v>79539816574</v>
      </c>
      <c r="C15" s="50">
        <v>0.32079770010069364</v>
      </c>
      <c r="D15" s="55">
        <v>2.8262382296805555E-2</v>
      </c>
      <c r="E15" s="77">
        <v>2186197552.8181</v>
      </c>
      <c r="F15" s="185"/>
    </row>
    <row r="16" spans="1:6" ht="18" customHeight="1" thickTop="1" x14ac:dyDescent="0.35">
      <c r="A16" s="43">
        <v>2024</v>
      </c>
      <c r="B16" s="44">
        <v>72659205500.935898</v>
      </c>
      <c r="C16" s="45">
        <v>-8.6505241895582174E-2</v>
      </c>
      <c r="D16" s="46">
        <v>-8.6005613026685301E-2</v>
      </c>
      <c r="E16" s="47">
        <v>-6837131168.6428833</v>
      </c>
      <c r="F16" s="185"/>
    </row>
    <row r="17" spans="1:6" ht="18" customHeight="1" x14ac:dyDescent="0.35">
      <c r="A17" s="43">
        <v>2025</v>
      </c>
      <c r="B17" s="44">
        <v>71395832559.81221</v>
      </c>
      <c r="C17" s="45">
        <v>-1.7387651467059007E-2</v>
      </c>
      <c r="D17" s="46">
        <v>-0.12599709611061527</v>
      </c>
      <c r="E17" s="47">
        <v>-10292491634.643997</v>
      </c>
      <c r="F17" s="185"/>
    </row>
    <row r="18" spans="1:6" s="129" customFormat="1" ht="18" customHeight="1" x14ac:dyDescent="0.35">
      <c r="A18" s="43">
        <v>2026</v>
      </c>
      <c r="B18" s="44">
        <v>72409111105.934692</v>
      </c>
      <c r="C18" s="45">
        <v>1.419240465154048E-2</v>
      </c>
      <c r="D18" s="46">
        <v>-6.7276618716398451E-2</v>
      </c>
      <c r="E18" s="47">
        <v>-5222813384.138916</v>
      </c>
      <c r="F18" s="185"/>
    </row>
    <row r="19" spans="1:6" s="149" customFormat="1" ht="18" customHeight="1" x14ac:dyDescent="0.35">
      <c r="A19" s="43">
        <v>2027</v>
      </c>
      <c r="B19" s="44">
        <v>72226023614.711884</v>
      </c>
      <c r="C19" s="45">
        <v>-2.528514553299166E-3</v>
      </c>
      <c r="D19" s="46">
        <v>-3.142175378419898E-2</v>
      </c>
      <c r="E19" s="47">
        <v>-2343092403.4273376</v>
      </c>
      <c r="F19" s="185"/>
    </row>
    <row r="20" spans="1:6" s="151" customFormat="1" ht="18" customHeight="1" x14ac:dyDescent="0.35">
      <c r="A20" s="43">
        <v>2028</v>
      </c>
      <c r="B20" s="44">
        <v>72918443907.495605</v>
      </c>
      <c r="C20" s="45">
        <v>9.5868532992682276E-3</v>
      </c>
      <c r="D20" s="46">
        <v>2.632871532856651E-2</v>
      </c>
      <c r="E20" s="47">
        <v>1870598496.5332336</v>
      </c>
      <c r="F20" s="185"/>
    </row>
    <row r="21" spans="1:6" s="161" customFormat="1" ht="18" customHeight="1" x14ac:dyDescent="0.35">
      <c r="A21" s="43">
        <v>2029</v>
      </c>
      <c r="B21" s="44">
        <v>64646235192.213333</v>
      </c>
      <c r="C21" s="45">
        <v>-0.11344466875591042</v>
      </c>
      <c r="D21" s="46">
        <v>-0.13015402911368745</v>
      </c>
      <c r="E21" s="47">
        <v>-9672940105.3894348</v>
      </c>
      <c r="F21" s="185"/>
    </row>
    <row r="22" spans="1:6" s="165" customFormat="1" ht="18" customHeight="1" x14ac:dyDescent="0.35">
      <c r="A22" s="43">
        <v>2030</v>
      </c>
      <c r="B22" s="44">
        <v>68227845860.682236</v>
      </c>
      <c r="C22" s="45">
        <v>5.5403236674489431E-2</v>
      </c>
      <c r="D22" s="46">
        <v>-0.1276249830006051</v>
      </c>
      <c r="E22" s="47">
        <v>-9981461525.6726379</v>
      </c>
      <c r="F22" s="185"/>
    </row>
    <row r="23" spans="1:6" s="165" customFormat="1" ht="18" customHeight="1" x14ac:dyDescent="0.35">
      <c r="A23" s="43">
        <v>2031</v>
      </c>
      <c r="B23" s="44">
        <v>71536995509.281815</v>
      </c>
      <c r="C23" s="45">
        <v>4.8501452843120685E-2</v>
      </c>
      <c r="D23" s="46">
        <v>-0.12425850802767602</v>
      </c>
      <c r="E23" s="47">
        <v>-10150347348.218185</v>
      </c>
      <c r="F23" s="185"/>
    </row>
    <row r="24" spans="1:6" s="165" customFormat="1" ht="18" customHeight="1" x14ac:dyDescent="0.35">
      <c r="A24" s="43">
        <v>2032</v>
      </c>
      <c r="B24" s="44">
        <v>75181323337.050934</v>
      </c>
      <c r="C24" s="45">
        <v>5.0943260921494371E-2</v>
      </c>
      <c r="D24" s="75" t="s">
        <v>279</v>
      </c>
      <c r="E24" s="76" t="s">
        <v>279</v>
      </c>
      <c r="F24" s="185"/>
    </row>
    <row r="25" spans="1:6" s="99" customFormat="1" ht="21.75" customHeight="1" x14ac:dyDescent="0.35">
      <c r="A25" s="25" t="s">
        <v>4</v>
      </c>
      <c r="B25" s="96"/>
      <c r="C25" s="45"/>
      <c r="D25" s="45"/>
      <c r="E25" s="71"/>
    </row>
    <row r="26" spans="1:6" ht="21.75" customHeight="1" x14ac:dyDescent="0.35">
      <c r="A26" s="26" t="s">
        <v>138</v>
      </c>
      <c r="B26" s="3"/>
      <c r="C26" s="3"/>
    </row>
    <row r="27" spans="1:6" ht="21.75" customHeight="1" x14ac:dyDescent="0.35">
      <c r="A27" s="30" t="s">
        <v>169</v>
      </c>
      <c r="B27" s="3"/>
      <c r="C27" s="3"/>
    </row>
    <row r="28" spans="1:6" ht="21.75" customHeight="1" x14ac:dyDescent="0.35">
      <c r="A28" s="113"/>
      <c r="B28" s="3"/>
      <c r="C28" s="3"/>
    </row>
    <row r="29" spans="1:6" ht="21.75" customHeight="1" x14ac:dyDescent="0.35">
      <c r="A29" s="111"/>
      <c r="B29" s="3"/>
      <c r="C29" s="3"/>
    </row>
    <row r="30" spans="1:6" ht="21.75" customHeight="1" x14ac:dyDescent="0.35">
      <c r="A30" s="237" t="str">
        <f>Headings!F3</f>
        <v>Page 3</v>
      </c>
      <c r="B30" s="240"/>
      <c r="C30" s="240"/>
      <c r="D30" s="240"/>
      <c r="E30" s="239"/>
    </row>
    <row r="32" spans="1:6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30577-98A9-4B1D-A4B2-E54E50772271}">
  <sheetPr>
    <pageSetUpPr fitToPage="1"/>
  </sheetPr>
  <dimension ref="A1:I38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64" customWidth="1"/>
    <col min="2" max="2" width="20.7265625" style="164" customWidth="1"/>
    <col min="3" max="3" width="10.7265625" style="164" customWidth="1"/>
    <col min="4" max="5" width="17.7265625" style="165" customWidth="1"/>
    <col min="6" max="16384" width="10.7265625" style="165"/>
  </cols>
  <sheetData>
    <row r="1" spans="1:8" ht="20.399999999999999" x14ac:dyDescent="0.35">
      <c r="A1" s="246" t="str">
        <f>Headings!E30</f>
        <v>March 2023 Penalties and Interest on Delinquent Property Taxes Forecast</v>
      </c>
      <c r="B1" s="247"/>
      <c r="C1" s="247"/>
      <c r="D1" s="247"/>
      <c r="E1" s="247"/>
    </row>
    <row r="2" spans="1:8" ht="21.75" customHeight="1" x14ac:dyDescent="0.35">
      <c r="A2" s="238" t="s">
        <v>85</v>
      </c>
      <c r="B2" s="239"/>
      <c r="C2" s="239"/>
      <c r="D2" s="239"/>
      <c r="E2" s="239"/>
    </row>
    <row r="4" spans="1:8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August 2022 Forecast</v>
      </c>
      <c r="E4" s="35" t="str">
        <f>Headings!F51</f>
        <v>% Change from August 2022 Forecast</v>
      </c>
    </row>
    <row r="5" spans="1:8" s="53" customFormat="1" ht="18" customHeight="1" x14ac:dyDescent="0.35">
      <c r="A5" s="38">
        <v>2014</v>
      </c>
      <c r="B5" s="39">
        <v>20992713.189999968</v>
      </c>
      <c r="C5" s="78" t="s">
        <v>79</v>
      </c>
      <c r="D5" s="41">
        <v>0</v>
      </c>
      <c r="E5" s="42">
        <v>0</v>
      </c>
      <c r="G5" s="122"/>
    </row>
    <row r="6" spans="1:8" s="53" customFormat="1" ht="18" customHeight="1" x14ac:dyDescent="0.35">
      <c r="A6" s="43">
        <v>2015</v>
      </c>
      <c r="B6" s="44">
        <v>20035786.429999992</v>
      </c>
      <c r="C6" s="56">
        <v>-4.5583758104017491E-2</v>
      </c>
      <c r="D6" s="56">
        <v>0</v>
      </c>
      <c r="E6" s="47">
        <v>0</v>
      </c>
      <c r="G6" s="122"/>
    </row>
    <row r="7" spans="1:8" s="53" customFormat="1" ht="18" customHeight="1" x14ac:dyDescent="0.35">
      <c r="A7" s="43">
        <v>2016</v>
      </c>
      <c r="B7" s="44">
        <v>17563229.40999997</v>
      </c>
      <c r="C7" s="56">
        <v>-0.12340703613699</v>
      </c>
      <c r="D7" s="56">
        <v>0</v>
      </c>
      <c r="E7" s="47">
        <v>0</v>
      </c>
      <c r="G7" s="122"/>
    </row>
    <row r="8" spans="1:8" s="53" customFormat="1" ht="18" customHeight="1" x14ac:dyDescent="0.35">
      <c r="A8" s="43">
        <v>2017</v>
      </c>
      <c r="B8" s="44">
        <v>19839056.089999989</v>
      </c>
      <c r="C8" s="56">
        <v>0.12957905558668115</v>
      </c>
      <c r="D8" s="56">
        <v>0</v>
      </c>
      <c r="E8" s="47">
        <v>0</v>
      </c>
      <c r="G8" s="122"/>
    </row>
    <row r="9" spans="1:8" s="53" customFormat="1" ht="18" customHeight="1" x14ac:dyDescent="0.35">
      <c r="A9" s="43">
        <v>2018</v>
      </c>
      <c r="B9" s="44">
        <v>20836238.569999989</v>
      </c>
      <c r="C9" s="56">
        <v>5.0263605056423799E-2</v>
      </c>
      <c r="D9" s="56">
        <v>0</v>
      </c>
      <c r="E9" s="47">
        <v>0</v>
      </c>
      <c r="H9" s="122"/>
    </row>
    <row r="10" spans="1:8" s="53" customFormat="1" ht="18" customHeight="1" x14ac:dyDescent="0.35">
      <c r="A10" s="43">
        <v>2019</v>
      </c>
      <c r="B10" s="44">
        <v>21270217.999999989</v>
      </c>
      <c r="C10" s="56">
        <v>2.082810813199476E-2</v>
      </c>
      <c r="D10" s="56">
        <v>0</v>
      </c>
      <c r="E10" s="47">
        <v>0</v>
      </c>
      <c r="H10" s="122"/>
    </row>
    <row r="11" spans="1:8" s="53" customFormat="1" ht="18" customHeight="1" x14ac:dyDescent="0.35">
      <c r="A11" s="43">
        <v>2020</v>
      </c>
      <c r="B11" s="44">
        <v>20379664.999999978</v>
      </c>
      <c r="C11" s="56">
        <v>-4.1868541262718217E-2</v>
      </c>
      <c r="D11" s="56">
        <v>0</v>
      </c>
      <c r="E11" s="47">
        <v>0</v>
      </c>
      <c r="H11" s="122"/>
    </row>
    <row r="12" spans="1:8" s="53" customFormat="1" ht="18" customHeight="1" x14ac:dyDescent="0.35">
      <c r="A12" s="43">
        <v>2021</v>
      </c>
      <c r="B12" s="44">
        <v>28056271.57999998</v>
      </c>
      <c r="C12" s="56">
        <v>0.37667972363628199</v>
      </c>
      <c r="D12" s="56">
        <v>0</v>
      </c>
      <c r="E12" s="47">
        <v>0</v>
      </c>
      <c r="H12" s="122"/>
    </row>
    <row r="13" spans="1:8" s="53" customFormat="1" ht="18" customHeight="1" thickBot="1" x14ac:dyDescent="0.4">
      <c r="A13" s="48">
        <v>2022</v>
      </c>
      <c r="B13" s="49">
        <v>22896279</v>
      </c>
      <c r="C13" s="57">
        <v>-0.18391583376596266</v>
      </c>
      <c r="D13" s="57">
        <v>2.8690789151951002E-2</v>
      </c>
      <c r="E13" s="77">
        <v>638590.64364210144</v>
      </c>
      <c r="H13" s="122"/>
    </row>
    <row r="14" spans="1:8" s="53" customFormat="1" ht="18" customHeight="1" thickTop="1" x14ac:dyDescent="0.35">
      <c r="A14" s="43">
        <v>2023</v>
      </c>
      <c r="B14" s="44">
        <v>18554498.762647502</v>
      </c>
      <c r="C14" s="56">
        <v>-0.18962820279017822</v>
      </c>
      <c r="D14" s="56">
        <v>1.9052801363661276E-2</v>
      </c>
      <c r="E14" s="47">
        <v>346905.65479429439</v>
      </c>
      <c r="H14" s="122"/>
    </row>
    <row r="15" spans="1:8" s="53" customFormat="1" ht="18" customHeight="1" x14ac:dyDescent="0.35">
      <c r="A15" s="43">
        <v>2024</v>
      </c>
      <c r="B15" s="44">
        <v>16888260.431631252</v>
      </c>
      <c r="C15" s="56">
        <v>-8.9802389831763807E-2</v>
      </c>
      <c r="D15" s="56">
        <v>1.3167023236970499E-2</v>
      </c>
      <c r="E15" s="47">
        <v>219478.24241737835</v>
      </c>
      <c r="H15" s="122"/>
    </row>
    <row r="16" spans="1:8" s="53" customFormat="1" ht="18" customHeight="1" x14ac:dyDescent="0.35">
      <c r="A16" s="43">
        <v>2025</v>
      </c>
      <c r="B16" s="44">
        <v>17324166.19028198</v>
      </c>
      <c r="C16" s="56">
        <v>2.5811169860590732E-2</v>
      </c>
      <c r="D16" s="56">
        <v>2.6822140527740013E-2</v>
      </c>
      <c r="E16" s="47">
        <v>452533.30809836835</v>
      </c>
      <c r="H16" s="122"/>
    </row>
    <row r="17" spans="1:9" s="53" customFormat="1" ht="18" customHeight="1" x14ac:dyDescent="0.35">
      <c r="A17" s="43">
        <v>2026</v>
      </c>
      <c r="B17" s="44">
        <v>17493771.496314421</v>
      </c>
      <c r="C17" s="56">
        <v>9.7900992272621501E-3</v>
      </c>
      <c r="D17" s="56">
        <v>2.2684912868338181E-2</v>
      </c>
      <c r="E17" s="47">
        <v>388041.98354650289</v>
      </c>
      <c r="H17" s="122"/>
    </row>
    <row r="18" spans="1:9" s="53" customFormat="1" ht="18" customHeight="1" x14ac:dyDescent="0.35">
      <c r="A18" s="43">
        <v>2027</v>
      </c>
      <c r="B18" s="44">
        <v>17699786.360424761</v>
      </c>
      <c r="C18" s="56">
        <v>1.1776469365324838E-2</v>
      </c>
      <c r="D18" s="56">
        <v>1.9379986978613095E-2</v>
      </c>
      <c r="E18" s="47">
        <v>336500.25856007263</v>
      </c>
      <c r="H18" s="122"/>
    </row>
    <row r="19" spans="1:9" s="53" customFormat="1" ht="18" customHeight="1" x14ac:dyDescent="0.35">
      <c r="A19" s="43">
        <v>2028</v>
      </c>
      <c r="B19" s="44">
        <v>17805873.572294597</v>
      </c>
      <c r="C19" s="56">
        <v>5.9937001334116058E-3</v>
      </c>
      <c r="D19" s="56">
        <v>7.2400398848881942E-3</v>
      </c>
      <c r="E19" s="47">
        <v>127988.59233536944</v>
      </c>
      <c r="G19" s="165"/>
      <c r="H19" s="122"/>
    </row>
    <row r="20" spans="1:9" s="53" customFormat="1" ht="18" customHeight="1" x14ac:dyDescent="0.35">
      <c r="A20" s="43">
        <v>2029</v>
      </c>
      <c r="B20" s="44">
        <v>18040753.971768122</v>
      </c>
      <c r="C20" s="56">
        <v>1.3191175289427592E-2</v>
      </c>
      <c r="D20" s="56">
        <v>2.8796568354869656E-3</v>
      </c>
      <c r="E20" s="47">
        <v>51802.008484318852</v>
      </c>
      <c r="G20" s="165"/>
      <c r="H20" s="122"/>
    </row>
    <row r="21" spans="1:9" s="53" customFormat="1" ht="18" customHeight="1" x14ac:dyDescent="0.35">
      <c r="A21" s="43">
        <v>2030</v>
      </c>
      <c r="B21" s="44">
        <v>18206164.001059923</v>
      </c>
      <c r="C21" s="56">
        <v>9.1686871596747821E-3</v>
      </c>
      <c r="D21" s="56">
        <v>1.2153145399824705E-3</v>
      </c>
      <c r="E21" s="47">
        <v>22099.358156502247</v>
      </c>
      <c r="G21" s="165"/>
      <c r="H21" s="122"/>
    </row>
    <row r="22" spans="1:9" s="53" customFormat="1" ht="18" customHeight="1" x14ac:dyDescent="0.35">
      <c r="A22" s="43">
        <v>2031</v>
      </c>
      <c r="B22" s="44">
        <v>18452148.19209804</v>
      </c>
      <c r="C22" s="56">
        <v>1.3511038954927335E-2</v>
      </c>
      <c r="D22" s="56">
        <v>7.2380263663645028E-3</v>
      </c>
      <c r="E22" s="47">
        <v>132597.39171313867</v>
      </c>
      <c r="G22" s="165"/>
      <c r="H22" s="122"/>
    </row>
    <row r="23" spans="1:9" s="53" customFormat="1" ht="18" customHeight="1" x14ac:dyDescent="0.35">
      <c r="A23" s="43">
        <v>2032</v>
      </c>
      <c r="B23" s="44">
        <v>18569461.916600294</v>
      </c>
      <c r="C23" s="56">
        <v>6.35772720232608E-3</v>
      </c>
      <c r="D23" s="86" t="s">
        <v>279</v>
      </c>
      <c r="E23" s="76" t="s">
        <v>279</v>
      </c>
      <c r="G23" s="165"/>
      <c r="H23" s="122"/>
    </row>
    <row r="24" spans="1:9" ht="21.75" customHeight="1" x14ac:dyDescent="0.35">
      <c r="A24" s="25" t="s">
        <v>4</v>
      </c>
      <c r="B24" s="3"/>
      <c r="C24" s="3"/>
      <c r="G24" s="122"/>
    </row>
    <row r="25" spans="1:9" s="29" customFormat="1" ht="21.75" customHeight="1" x14ac:dyDescent="0.35">
      <c r="A25" s="30" t="s">
        <v>252</v>
      </c>
      <c r="B25" s="30"/>
      <c r="C25" s="30"/>
      <c r="G25" s="122"/>
      <c r="I25" s="186"/>
    </row>
    <row r="26" spans="1:9" ht="21.75" customHeight="1" x14ac:dyDescent="0.35">
      <c r="A26" s="30" t="s">
        <v>249</v>
      </c>
      <c r="B26" s="3"/>
      <c r="C26" s="3"/>
      <c r="G26" s="122"/>
    </row>
    <row r="27" spans="1:9" ht="21.75" customHeight="1" x14ac:dyDescent="0.35">
      <c r="A27" s="72" t="s">
        <v>271</v>
      </c>
      <c r="B27" s="3"/>
      <c r="C27" s="3"/>
    </row>
    <row r="28" spans="1:9" ht="21.75" customHeight="1" x14ac:dyDescent="0.35">
      <c r="A28" s="30" t="s">
        <v>266</v>
      </c>
    </row>
    <row r="29" spans="1:9" ht="21.75" customHeight="1" x14ac:dyDescent="0.35">
      <c r="A29" s="87" t="s">
        <v>272</v>
      </c>
      <c r="B29" s="165"/>
      <c r="C29" s="165"/>
    </row>
    <row r="30" spans="1:9" ht="21.75" customHeight="1" x14ac:dyDescent="0.35">
      <c r="A30" s="237" t="str">
        <f>Headings!F30</f>
        <v>Page 30</v>
      </c>
      <c r="B30" s="240"/>
      <c r="C30" s="240"/>
      <c r="D30" s="240"/>
      <c r="E30" s="239"/>
    </row>
    <row r="32" spans="1:9" ht="21.75" customHeight="1" x14ac:dyDescent="0.35">
      <c r="B32" s="7"/>
    </row>
    <row r="33" spans="1:2" ht="21.75" customHeight="1" x14ac:dyDescent="0.35">
      <c r="B33" s="7"/>
    </row>
    <row r="34" spans="1:2" ht="21.75" customHeight="1" x14ac:dyDescent="0.35">
      <c r="A34" s="6"/>
      <c r="B34" s="7"/>
    </row>
    <row r="35" spans="1:2" ht="21.75" customHeight="1" x14ac:dyDescent="0.35">
      <c r="A35" s="6"/>
      <c r="B35" s="6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8" t="str">
        <f>Headings!E31</f>
        <v>March 2023 Current Expense Property Tax Forecast</v>
      </c>
      <c r="B1" s="239"/>
      <c r="C1" s="239"/>
      <c r="D1" s="239"/>
      <c r="E1" s="239"/>
    </row>
    <row r="2" spans="1:5" ht="21.75" customHeight="1" x14ac:dyDescent="0.35">
      <c r="A2" s="238" t="s">
        <v>85</v>
      </c>
      <c r="B2" s="239"/>
      <c r="C2" s="239"/>
      <c r="D2" s="239"/>
      <c r="E2" s="239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August 2022 Forecast</v>
      </c>
      <c r="E4" s="33" t="str">
        <f>Headings!F51</f>
        <v>% Change from August 2022 Forecast</v>
      </c>
    </row>
    <row r="5" spans="1:5" s="53" customFormat="1" ht="18" customHeight="1" x14ac:dyDescent="0.35">
      <c r="A5" s="38">
        <v>2014</v>
      </c>
      <c r="B5" s="180">
        <v>320290885</v>
      </c>
      <c r="C5" s="78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2015</v>
      </c>
      <c r="B6" s="69">
        <v>327660659</v>
      </c>
      <c r="C6" s="56">
        <v>2.3009627638950869E-2</v>
      </c>
      <c r="D6" s="46">
        <v>0</v>
      </c>
      <c r="E6" s="47">
        <v>0</v>
      </c>
    </row>
    <row r="7" spans="1:5" s="53" customFormat="1" ht="18" customHeight="1" x14ac:dyDescent="0.35">
      <c r="A7" s="43">
        <v>2016</v>
      </c>
      <c r="B7" s="69">
        <v>336385866</v>
      </c>
      <c r="C7" s="56">
        <v>2.6628790366926447E-2</v>
      </c>
      <c r="D7" s="46">
        <v>0</v>
      </c>
      <c r="E7" s="47">
        <v>0</v>
      </c>
    </row>
    <row r="8" spans="1:5" s="53" customFormat="1" ht="18" customHeight="1" x14ac:dyDescent="0.35">
      <c r="A8" s="43">
        <v>2017</v>
      </c>
      <c r="B8" s="69">
        <v>346643924</v>
      </c>
      <c r="C8" s="56">
        <v>3.0494913838026605E-2</v>
      </c>
      <c r="D8" s="46">
        <v>0</v>
      </c>
      <c r="E8" s="47">
        <v>0</v>
      </c>
    </row>
    <row r="9" spans="1:5" s="53" customFormat="1" ht="18" customHeight="1" x14ac:dyDescent="0.35">
      <c r="A9" s="43">
        <v>2018</v>
      </c>
      <c r="B9" s="69">
        <v>358276382</v>
      </c>
      <c r="C9" s="56">
        <v>3.3557368800152476E-2</v>
      </c>
      <c r="D9" s="46">
        <v>0</v>
      </c>
      <c r="E9" s="47">
        <v>0</v>
      </c>
    </row>
    <row r="10" spans="1:5" s="53" customFormat="1" ht="18" customHeight="1" x14ac:dyDescent="0.35">
      <c r="A10" s="43">
        <v>2019</v>
      </c>
      <c r="B10" s="69">
        <v>369308535</v>
      </c>
      <c r="C10" s="56">
        <v>3.0792297662534773E-2</v>
      </c>
      <c r="D10" s="46">
        <v>0</v>
      </c>
      <c r="E10" s="47">
        <v>0</v>
      </c>
    </row>
    <row r="11" spans="1:5" s="53" customFormat="1" ht="18" customHeight="1" x14ac:dyDescent="0.35">
      <c r="A11" s="43">
        <v>2020</v>
      </c>
      <c r="B11" s="69">
        <v>379849947.59997839</v>
      </c>
      <c r="C11" s="56">
        <v>2.8543647386807258E-2</v>
      </c>
      <c r="D11" s="46">
        <v>0</v>
      </c>
      <c r="E11" s="47">
        <v>0</v>
      </c>
    </row>
    <row r="12" spans="1:5" s="53" customFormat="1" ht="18" customHeight="1" x14ac:dyDescent="0.35">
      <c r="A12" s="43">
        <v>2021</v>
      </c>
      <c r="B12" s="69">
        <v>389618952</v>
      </c>
      <c r="C12" s="56">
        <v>2.5718061728704944E-2</v>
      </c>
      <c r="D12" s="46">
        <v>0</v>
      </c>
      <c r="E12" s="47">
        <v>0</v>
      </c>
    </row>
    <row r="13" spans="1:5" s="53" customFormat="1" ht="18" customHeight="1" x14ac:dyDescent="0.35">
      <c r="A13" s="43">
        <v>2022</v>
      </c>
      <c r="B13" s="69">
        <v>401631676</v>
      </c>
      <c r="C13" s="56">
        <v>3.0831980678393656E-2</v>
      </c>
      <c r="D13" s="46">
        <v>0</v>
      </c>
      <c r="E13" s="47">
        <v>0</v>
      </c>
    </row>
    <row r="14" spans="1:5" s="53" customFormat="1" ht="18" customHeight="1" thickBot="1" x14ac:dyDescent="0.4">
      <c r="A14" s="48">
        <v>2023</v>
      </c>
      <c r="B14" s="68">
        <v>411213123</v>
      </c>
      <c r="C14" s="57">
        <v>2.3856303106929211E-2</v>
      </c>
      <c r="D14" s="55">
        <v>2.3808007556140875E-3</v>
      </c>
      <c r="E14" s="77">
        <v>976691.20679372549</v>
      </c>
    </row>
    <row r="15" spans="1:5" s="53" customFormat="1" ht="18" customHeight="1" thickTop="1" x14ac:dyDescent="0.35">
      <c r="A15" s="43">
        <v>2024</v>
      </c>
      <c r="B15" s="69">
        <v>418682664.91920596</v>
      </c>
      <c r="C15" s="56">
        <v>1.8164648697765351E-2</v>
      </c>
      <c r="D15" s="46">
        <v>-1.3666415135379362E-3</v>
      </c>
      <c r="E15" s="47">
        <v>-572972.15841507912</v>
      </c>
    </row>
    <row r="16" spans="1:5" s="53" customFormat="1" ht="18" customHeight="1" x14ac:dyDescent="0.35">
      <c r="A16" s="43">
        <v>2025</v>
      </c>
      <c r="B16" s="69">
        <v>427582353.62518966</v>
      </c>
      <c r="C16" s="56">
        <v>2.1256405988772098E-2</v>
      </c>
      <c r="D16" s="46">
        <v>-1.9996461055427073E-3</v>
      </c>
      <c r="E16" s="47">
        <v>-856726.53811085224</v>
      </c>
    </row>
    <row r="17" spans="1:5" s="53" customFormat="1" ht="18" customHeight="1" x14ac:dyDescent="0.35">
      <c r="A17" s="43">
        <v>2026</v>
      </c>
      <c r="B17" s="69">
        <v>437012009.25858212</v>
      </c>
      <c r="C17" s="56">
        <v>2.2053425623028255E-2</v>
      </c>
      <c r="D17" s="46">
        <v>-1.7457022316142989E-3</v>
      </c>
      <c r="E17" s="47">
        <v>-764226.95250141621</v>
      </c>
    </row>
    <row r="18" spans="1:5" s="53" customFormat="1" ht="18" customHeight="1" x14ac:dyDescent="0.35">
      <c r="A18" s="43">
        <v>2027</v>
      </c>
      <c r="B18" s="69">
        <v>446722221.70193827</v>
      </c>
      <c r="C18" s="56">
        <v>2.2219555155543969E-2</v>
      </c>
      <c r="D18" s="46">
        <v>-1.0412081235102733E-3</v>
      </c>
      <c r="E18" s="47">
        <v>-465615.60894310474</v>
      </c>
    </row>
    <row r="19" spans="1:5" s="53" customFormat="1" ht="18" customHeight="1" x14ac:dyDescent="0.35">
      <c r="A19" s="43">
        <v>2028</v>
      </c>
      <c r="B19" s="69">
        <v>456703964.1710816</v>
      </c>
      <c r="C19" s="56">
        <v>2.2344405503524234E-2</v>
      </c>
      <c r="D19" s="46">
        <v>-2.6731621918163473E-4</v>
      </c>
      <c r="E19" s="47">
        <v>-122117.02084779739</v>
      </c>
    </row>
    <row r="20" spans="1:5" s="53" customFormat="1" ht="18" customHeight="1" x14ac:dyDescent="0.35">
      <c r="A20" s="43">
        <v>2029</v>
      </c>
      <c r="B20" s="69">
        <v>466964832.53490156</v>
      </c>
      <c r="C20" s="56">
        <v>2.2467219837785768E-2</v>
      </c>
      <c r="D20" s="46">
        <v>8.4062427677600304E-4</v>
      </c>
      <c r="E20" s="47">
        <v>392212.27147245407</v>
      </c>
    </row>
    <row r="21" spans="1:5" s="53" customFormat="1" ht="18" customHeight="1" x14ac:dyDescent="0.35">
      <c r="A21" s="43">
        <v>2030</v>
      </c>
      <c r="B21" s="69">
        <v>477378393.59187853</v>
      </c>
      <c r="C21" s="56">
        <v>2.2300525288911688E-2</v>
      </c>
      <c r="D21" s="46">
        <v>1.9901891914999581E-3</v>
      </c>
      <c r="E21" s="47">
        <v>948186.24915760756</v>
      </c>
    </row>
    <row r="22" spans="1:5" s="53" customFormat="1" ht="18" customHeight="1" x14ac:dyDescent="0.35">
      <c r="A22" s="43">
        <v>2031</v>
      </c>
      <c r="B22" s="69">
        <v>487935193.06358671</v>
      </c>
      <c r="C22" s="56">
        <v>2.2114112438723854E-2</v>
      </c>
      <c r="D22" s="46">
        <v>3.0611259574886418E-3</v>
      </c>
      <c r="E22" s="47">
        <v>1489072.8455191851</v>
      </c>
    </row>
    <row r="23" spans="1:5" s="53" customFormat="1" ht="18" customHeight="1" x14ac:dyDescent="0.35">
      <c r="A23" s="43">
        <v>2032</v>
      </c>
      <c r="B23" s="69">
        <v>498696615.9205429</v>
      </c>
      <c r="C23" s="56">
        <v>2.2055024949909185E-2</v>
      </c>
      <c r="D23" s="75" t="s">
        <v>279</v>
      </c>
      <c r="E23" s="76" t="s">
        <v>279</v>
      </c>
    </row>
    <row r="24" spans="1:5" ht="21.75" customHeight="1" x14ac:dyDescent="0.35">
      <c r="A24" s="25" t="s">
        <v>4</v>
      </c>
      <c r="B24" s="3"/>
      <c r="C24" s="3"/>
    </row>
    <row r="25" spans="1:5" ht="21.75" customHeight="1" x14ac:dyDescent="0.35">
      <c r="A25" s="30" t="s">
        <v>264</v>
      </c>
      <c r="B25" s="3"/>
      <c r="C25" s="3"/>
    </row>
    <row r="26" spans="1:5" s="165" customFormat="1" ht="21.75" customHeight="1" x14ac:dyDescent="0.35">
      <c r="A26" s="72" t="s">
        <v>265</v>
      </c>
      <c r="B26" s="3"/>
      <c r="C26" s="3"/>
    </row>
    <row r="27" spans="1:5" ht="21.75" customHeight="1" x14ac:dyDescent="0.35">
      <c r="A27" s="30" t="s">
        <v>178</v>
      </c>
      <c r="B27" s="3"/>
      <c r="C27" s="3"/>
    </row>
    <row r="28" spans="1:5" ht="21.75" customHeight="1" x14ac:dyDescent="0.35">
      <c r="A28" s="30" t="s">
        <v>167</v>
      </c>
      <c r="B28" s="3"/>
      <c r="C28" s="3"/>
      <c r="D28" s="165"/>
      <c r="E28" s="165"/>
    </row>
    <row r="29" spans="1:5" ht="21.75" customHeight="1" x14ac:dyDescent="0.35">
      <c r="A29" s="72" t="s">
        <v>142</v>
      </c>
      <c r="B29" s="165"/>
      <c r="C29" s="165"/>
      <c r="D29" s="165"/>
      <c r="E29" s="165"/>
    </row>
    <row r="30" spans="1:5" ht="21.75" customHeight="1" x14ac:dyDescent="0.35">
      <c r="A30" s="237" t="str">
        <f>Headings!F31</f>
        <v>Page 31</v>
      </c>
      <c r="B30" s="237"/>
      <c r="C30" s="237"/>
      <c r="D30" s="237"/>
      <c r="E30" s="237"/>
    </row>
    <row r="33" spans="1:2" ht="21.75" customHeight="1" x14ac:dyDescent="0.35">
      <c r="A33" s="30"/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8" t="str">
        <f>Headings!E32</f>
        <v>March 2023 Dev. Disabilities &amp; Mental Health Property Tax Forecast</v>
      </c>
      <c r="B1" s="239"/>
      <c r="C1" s="239"/>
      <c r="D1" s="239"/>
      <c r="E1" s="239"/>
    </row>
    <row r="2" spans="1:5" ht="21.75" customHeight="1" x14ac:dyDescent="0.35">
      <c r="A2" s="238" t="s">
        <v>85</v>
      </c>
      <c r="B2" s="239"/>
      <c r="C2" s="239"/>
      <c r="D2" s="239"/>
      <c r="E2" s="239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August 2022 Forecast</v>
      </c>
      <c r="E4" s="33" t="str">
        <f>Headings!F51</f>
        <v>% Change from August 2022 Forecast</v>
      </c>
    </row>
    <row r="5" spans="1:5" s="53" customFormat="1" ht="18" customHeight="1" x14ac:dyDescent="0.35">
      <c r="A5" s="38">
        <v>2013</v>
      </c>
      <c r="B5" s="39">
        <v>5944036</v>
      </c>
      <c r="C5" s="82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6068166</v>
      </c>
      <c r="C6" s="45">
        <v>2.0883117127823647E-2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6196773</v>
      </c>
      <c r="C7" s="45">
        <v>2.1193718167894504E-2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6366874</v>
      </c>
      <c r="C8" s="45">
        <v>2.7449932408368127E-2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6554111</v>
      </c>
      <c r="C9" s="45">
        <v>2.9407995195130265E-2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6762538</v>
      </c>
      <c r="C10" s="45">
        <v>3.1800956681997006E-2</v>
      </c>
      <c r="D10" s="46">
        <v>0</v>
      </c>
      <c r="E10" s="47">
        <v>0</v>
      </c>
    </row>
    <row r="11" spans="1:5" s="53" customFormat="1" ht="18" customHeight="1" x14ac:dyDescent="0.35">
      <c r="A11" s="43">
        <v>2019</v>
      </c>
      <c r="B11" s="44">
        <v>6978846</v>
      </c>
      <c r="C11" s="45">
        <v>3.1986215826069975E-2</v>
      </c>
      <c r="D11" s="46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7175843.3465132145</v>
      </c>
      <c r="C12" s="45">
        <v>2.8227782431825332E-2</v>
      </c>
      <c r="D12" s="46">
        <v>0</v>
      </c>
      <c r="E12" s="47">
        <v>0</v>
      </c>
    </row>
    <row r="13" spans="1:5" s="53" customFormat="1" ht="18" customHeight="1" x14ac:dyDescent="0.35">
      <c r="A13" s="43">
        <v>2021</v>
      </c>
      <c r="B13" s="44">
        <v>7371146</v>
      </c>
      <c r="C13" s="45">
        <v>2.721668298147617E-2</v>
      </c>
      <c r="D13" s="46">
        <v>0</v>
      </c>
      <c r="E13" s="47">
        <v>0</v>
      </c>
    </row>
    <row r="14" spans="1:5" s="53" customFormat="1" ht="18" customHeight="1" x14ac:dyDescent="0.35">
      <c r="A14" s="43">
        <v>2022</v>
      </c>
      <c r="B14" s="44">
        <v>7558878</v>
      </c>
      <c r="C14" s="45">
        <v>2.5468495672179126E-2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2023</v>
      </c>
      <c r="B15" s="49">
        <v>7747829</v>
      </c>
      <c r="C15" s="50">
        <v>2.4997228424641804E-2</v>
      </c>
      <c r="D15" s="55">
        <v>5.7714959256216503E-8</v>
      </c>
      <c r="E15" s="77">
        <v>0.44716560840606689</v>
      </c>
    </row>
    <row r="16" spans="1:5" s="53" customFormat="1" ht="18" customHeight="1" thickTop="1" x14ac:dyDescent="0.35">
      <c r="A16" s="43">
        <v>2024</v>
      </c>
      <c r="B16" s="44">
        <v>7912481.8277658951</v>
      </c>
      <c r="C16" s="45">
        <v>2.1251479319677191E-2</v>
      </c>
      <c r="D16" s="46">
        <v>-6.569936779153851E-4</v>
      </c>
      <c r="E16" s="47">
        <v>-5201.8681319383904</v>
      </c>
    </row>
    <row r="17" spans="1:5" s="53" customFormat="1" ht="18" customHeight="1" x14ac:dyDescent="0.35">
      <c r="A17" s="43">
        <v>2025</v>
      </c>
      <c r="B17" s="44">
        <v>8080855.4008648768</v>
      </c>
      <c r="C17" s="45">
        <v>2.1279489389553818E-2</v>
      </c>
      <c r="D17" s="46">
        <v>-1.1306248334148616E-3</v>
      </c>
      <c r="E17" s="47">
        <v>-9146.7573424493894</v>
      </c>
    </row>
    <row r="18" spans="1:5" s="53" customFormat="1" ht="18" customHeight="1" x14ac:dyDescent="0.35">
      <c r="A18" s="43">
        <v>2026</v>
      </c>
      <c r="B18" s="44">
        <v>8258466.5640805289</v>
      </c>
      <c r="C18" s="45">
        <v>2.1979252740575328E-2</v>
      </c>
      <c r="D18" s="46">
        <v>-7.9419257463397841E-4</v>
      </c>
      <c r="E18" s="47">
        <v>-6564.0259237037972</v>
      </c>
    </row>
    <row r="19" spans="1:5" s="53" customFormat="1" ht="18" customHeight="1" x14ac:dyDescent="0.35">
      <c r="A19" s="43">
        <v>2027</v>
      </c>
      <c r="B19" s="44">
        <v>8441050.982275892</v>
      </c>
      <c r="C19" s="45">
        <v>2.2108755515158007E-2</v>
      </c>
      <c r="D19" s="46">
        <v>-3.5478666697397188E-5</v>
      </c>
      <c r="E19" s="47">
        <v>-299.48785980604589</v>
      </c>
    </row>
    <row r="20" spans="1:5" s="53" customFormat="1" ht="18" customHeight="1" x14ac:dyDescent="0.35">
      <c r="A20" s="43">
        <v>2028</v>
      </c>
      <c r="B20" s="44">
        <v>8628588.258292703</v>
      </c>
      <c r="C20" s="45">
        <v>2.2217289815047003E-2</v>
      </c>
      <c r="D20" s="46">
        <v>7.8817453462676212E-4</v>
      </c>
      <c r="E20" s="47">
        <v>6795.4775126390159</v>
      </c>
    </row>
    <row r="21" spans="1:5" s="53" customFormat="1" ht="18" customHeight="1" x14ac:dyDescent="0.35">
      <c r="A21" s="43">
        <v>2029</v>
      </c>
      <c r="B21" s="44">
        <v>8821320.5248703044</v>
      </c>
      <c r="C21" s="45">
        <v>2.2336477394476528E-2</v>
      </c>
      <c r="D21" s="46">
        <v>1.9432400283416751E-3</v>
      </c>
      <c r="E21" s="47">
        <v>17108.696842223406</v>
      </c>
    </row>
    <row r="22" spans="1:5" s="53" customFormat="1" ht="18" customHeight="1" x14ac:dyDescent="0.35">
      <c r="A22" s="43">
        <v>2030</v>
      </c>
      <c r="B22" s="44">
        <v>9016835.7999322396</v>
      </c>
      <c r="C22" s="45">
        <v>2.2163946374095689E-2</v>
      </c>
      <c r="D22" s="46">
        <v>3.1530005751261303E-3</v>
      </c>
      <c r="E22" s="47">
        <v>28340.730124622583</v>
      </c>
    </row>
    <row r="23" spans="1:5" s="53" customFormat="1" ht="18" customHeight="1" x14ac:dyDescent="0.35">
      <c r="A23" s="43">
        <v>2031</v>
      </c>
      <c r="B23" s="44">
        <v>9215087.3523890711</v>
      </c>
      <c r="C23" s="45">
        <v>2.1986820749061664E-2</v>
      </c>
      <c r="D23" s="46">
        <v>4.279412027862417E-3</v>
      </c>
      <c r="E23" s="47">
        <v>39267.115487301722</v>
      </c>
    </row>
    <row r="24" spans="1:5" s="53" customFormat="1" ht="18" customHeight="1" x14ac:dyDescent="0.35">
      <c r="A24" s="43">
        <v>2032</v>
      </c>
      <c r="B24" s="44">
        <v>9417049.1358248536</v>
      </c>
      <c r="C24" s="45">
        <v>2.1916426368266961E-2</v>
      </c>
      <c r="D24" s="75" t="s">
        <v>279</v>
      </c>
      <c r="E24" s="76" t="s">
        <v>279</v>
      </c>
    </row>
    <row r="25" spans="1:5" ht="21.75" customHeight="1" x14ac:dyDescent="0.35">
      <c r="A25" s="25" t="s">
        <v>4</v>
      </c>
      <c r="B25" s="3"/>
      <c r="C25" s="19"/>
    </row>
    <row r="26" spans="1:5" ht="21.75" customHeight="1" x14ac:dyDescent="0.35">
      <c r="A26" s="30" t="s">
        <v>264</v>
      </c>
      <c r="B26" s="3"/>
      <c r="C26" s="3"/>
    </row>
    <row r="27" spans="1:5" ht="21.75" customHeight="1" x14ac:dyDescent="0.35">
      <c r="A27" s="72" t="s">
        <v>265</v>
      </c>
      <c r="B27" s="3"/>
      <c r="C27" s="3"/>
    </row>
    <row r="28" spans="1:5" ht="21.75" customHeight="1" x14ac:dyDescent="0.35">
      <c r="A28" s="114"/>
      <c r="B28" s="3"/>
      <c r="C28" s="3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37" t="str">
        <f>Headings!F32</f>
        <v>Page 32</v>
      </c>
      <c r="B30" s="240"/>
      <c r="C30" s="240"/>
      <c r="D30" s="240"/>
      <c r="E30" s="239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8" t="str">
        <f>Headings!E33</f>
        <v>March 2023 Veterans Aid Property Tax Forecast</v>
      </c>
      <c r="B1" s="239"/>
      <c r="C1" s="239"/>
      <c r="D1" s="239"/>
      <c r="E1" s="239"/>
    </row>
    <row r="2" spans="1:5" ht="21.75" customHeight="1" x14ac:dyDescent="0.35">
      <c r="A2" s="238" t="s">
        <v>85</v>
      </c>
      <c r="B2" s="239"/>
      <c r="C2" s="239"/>
      <c r="D2" s="239"/>
      <c r="E2" s="239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August 2022 Forecast</v>
      </c>
      <c r="E4" s="33" t="str">
        <f>Headings!F51</f>
        <v>% Change from August 2022 Forecast</v>
      </c>
    </row>
    <row r="5" spans="1:5" s="53" customFormat="1" ht="18" customHeight="1" x14ac:dyDescent="0.35">
      <c r="A5" s="38">
        <v>2013</v>
      </c>
      <c r="B5" s="39">
        <v>2648529</v>
      </c>
      <c r="C5" s="82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2703839</v>
      </c>
      <c r="C6" s="45">
        <v>2.088329030945113E-2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2761143</v>
      </c>
      <c r="C7" s="45">
        <v>2.1193569587538263E-2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2836936</v>
      </c>
      <c r="C8" s="45">
        <v>2.7449864059920115E-2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2920364</v>
      </c>
      <c r="C9" s="45">
        <v>2.9407783608794924E-2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3013234</v>
      </c>
      <c r="C10" s="45">
        <v>3.1800830307454842E-2</v>
      </c>
      <c r="D10" s="46">
        <v>0</v>
      </c>
      <c r="E10" s="47">
        <v>0</v>
      </c>
    </row>
    <row r="11" spans="1:5" s="53" customFormat="1" ht="18" customHeight="1" x14ac:dyDescent="0.35">
      <c r="A11" s="43">
        <v>2019</v>
      </c>
      <c r="B11" s="44">
        <v>3109616</v>
      </c>
      <c r="C11" s="45">
        <v>3.1986231404530718E-2</v>
      </c>
      <c r="D11" s="46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3197393.5638945228</v>
      </c>
      <c r="C12" s="45">
        <v>2.8227782431825332E-2</v>
      </c>
      <c r="D12" s="46">
        <v>0</v>
      </c>
      <c r="E12" s="47">
        <v>0</v>
      </c>
    </row>
    <row r="13" spans="1:5" s="53" customFormat="1" ht="18" customHeight="1" x14ac:dyDescent="0.35">
      <c r="A13" s="43">
        <v>2021</v>
      </c>
      <c r="B13" s="44">
        <v>3284416</v>
      </c>
      <c r="C13" s="45">
        <v>2.7216679575560621E-2</v>
      </c>
      <c r="D13" s="46">
        <v>0</v>
      </c>
      <c r="E13" s="47">
        <v>0</v>
      </c>
    </row>
    <row r="14" spans="1:5" s="53" customFormat="1" ht="18" customHeight="1" x14ac:dyDescent="0.35">
      <c r="A14" s="43">
        <v>2022</v>
      </c>
      <c r="B14" s="44">
        <v>3368065</v>
      </c>
      <c r="C14" s="45">
        <v>2.5468454665913187E-2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2023</v>
      </c>
      <c r="B15" s="49">
        <v>3452257</v>
      </c>
      <c r="C15" s="50">
        <v>2.4997142276054651E-2</v>
      </c>
      <c r="D15" s="55">
        <v>-2.6332675151508056E-8</v>
      </c>
      <c r="E15" s="68">
        <v>-9.0907164383679628E-2</v>
      </c>
    </row>
    <row r="16" spans="1:5" s="53" customFormat="1" ht="18" customHeight="1" thickTop="1" x14ac:dyDescent="0.35">
      <c r="A16" s="43">
        <v>2024</v>
      </c>
      <c r="B16" s="44">
        <v>3525622.5682417108</v>
      </c>
      <c r="C16" s="45">
        <v>2.1251479319677191E-2</v>
      </c>
      <c r="D16" s="46">
        <v>-6.5707767032596731E-4</v>
      </c>
      <c r="E16" s="47">
        <v>-2318.1310557425022</v>
      </c>
    </row>
    <row r="17" spans="1:5" s="53" customFormat="1" ht="18" customHeight="1" x14ac:dyDescent="0.35">
      <c r="A17" s="43">
        <v>2025</v>
      </c>
      <c r="B17" s="44">
        <v>3600646.0162741817</v>
      </c>
      <c r="C17" s="45">
        <v>2.1279489389553818E-2</v>
      </c>
      <c r="D17" s="46">
        <v>-1.1307087860179532E-3</v>
      </c>
      <c r="E17" s="47">
        <v>-4075.8907314026728</v>
      </c>
    </row>
    <row r="18" spans="1:5" s="53" customFormat="1" ht="18" customHeight="1" x14ac:dyDescent="0.35">
      <c r="A18" s="43">
        <v>2026</v>
      </c>
      <c r="B18" s="44">
        <v>3679785.5250952174</v>
      </c>
      <c r="C18" s="45">
        <v>2.1979252740575328E-2</v>
      </c>
      <c r="D18" s="46">
        <v>-7.9427655551345122E-4</v>
      </c>
      <c r="E18" s="47">
        <v>-2925.0907028689981</v>
      </c>
    </row>
    <row r="19" spans="1:5" s="53" customFormat="1" ht="18" customHeight="1" x14ac:dyDescent="0.35">
      <c r="A19" s="43">
        <v>2027</v>
      </c>
      <c r="B19" s="44">
        <v>3761141.0036177649</v>
      </c>
      <c r="C19" s="45">
        <v>2.2108755515158007E-2</v>
      </c>
      <c r="D19" s="46">
        <v>-3.5562711345082931E-5</v>
      </c>
      <c r="E19" s="47">
        <v>-133.76112874830142</v>
      </c>
    </row>
    <row r="20" spans="1:5" s="53" customFormat="1" ht="18" customHeight="1" x14ac:dyDescent="0.35">
      <c r="A20" s="43">
        <v>2028</v>
      </c>
      <c r="B20" s="44">
        <v>3844703.3633303978</v>
      </c>
      <c r="C20" s="45">
        <v>2.2217289815047003E-2</v>
      </c>
      <c r="D20" s="46">
        <v>7.8809042075289604E-4</v>
      </c>
      <c r="E20" s="47">
        <v>3027.5878782719374</v>
      </c>
    </row>
    <row r="21" spans="1:5" s="53" customFormat="1" ht="18" customHeight="1" x14ac:dyDescent="0.35">
      <c r="A21" s="43">
        <v>2029</v>
      </c>
      <c r="B21" s="44">
        <v>3930580.4930938953</v>
      </c>
      <c r="C21" s="45">
        <v>2.2336477394476528E-2</v>
      </c>
      <c r="D21" s="46">
        <v>1.9431558173872432E-3</v>
      </c>
      <c r="E21" s="47">
        <v>7622.9178337305784</v>
      </c>
    </row>
    <row r="22" spans="1:5" s="53" customFormat="1" ht="18" customHeight="1" x14ac:dyDescent="0.35">
      <c r="A22" s="43">
        <v>2030</v>
      </c>
      <c r="B22" s="44">
        <v>4017697.6683618948</v>
      </c>
      <c r="C22" s="45">
        <v>2.2163946374095689E-2</v>
      </c>
      <c r="D22" s="46">
        <v>3.1529162624943652E-3</v>
      </c>
      <c r="E22" s="47">
        <v>12627.650392085314</v>
      </c>
    </row>
    <row r="23" spans="1:5" s="53" customFormat="1" ht="18" customHeight="1" x14ac:dyDescent="0.35">
      <c r="A23" s="43">
        <v>2031</v>
      </c>
      <c r="B23" s="44">
        <v>4106034.0668200906</v>
      </c>
      <c r="C23" s="45">
        <v>2.1986820749061664E-2</v>
      </c>
      <c r="D23" s="46">
        <v>4.2793276205586039E-3</v>
      </c>
      <c r="E23" s="47">
        <v>17496.193050920032</v>
      </c>
    </row>
    <row r="24" spans="1:5" s="53" customFormat="1" ht="18" customHeight="1" x14ac:dyDescent="0.35">
      <c r="A24" s="43">
        <v>2032</v>
      </c>
      <c r="B24" s="44">
        <v>4196023.6601111488</v>
      </c>
      <c r="C24" s="45">
        <v>2.1916426368266961E-2</v>
      </c>
      <c r="D24" s="75" t="s">
        <v>279</v>
      </c>
      <c r="E24" s="76" t="s">
        <v>279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264</v>
      </c>
      <c r="B26" s="3"/>
      <c r="C26" s="3"/>
    </row>
    <row r="27" spans="1:5" ht="21.75" customHeight="1" x14ac:dyDescent="0.35">
      <c r="A27" s="72" t="s">
        <v>265</v>
      </c>
      <c r="B27" s="3"/>
      <c r="C27" s="3"/>
    </row>
    <row r="28" spans="1:5" ht="21.75" customHeight="1" x14ac:dyDescent="0.35">
      <c r="A28" s="30"/>
      <c r="B28" s="3"/>
      <c r="C28" s="3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37" t="str">
        <f>Headings!F33</f>
        <v>Page 33</v>
      </c>
      <c r="B30" s="240"/>
      <c r="C30" s="240"/>
      <c r="D30" s="240"/>
      <c r="E30" s="239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8" t="str">
        <f>Headings!E34</f>
        <v>March 2023 AFIS Lid Lift Forecast</v>
      </c>
      <c r="B1" s="239"/>
      <c r="C1" s="239"/>
      <c r="D1" s="239"/>
      <c r="E1" s="239"/>
    </row>
    <row r="2" spans="1:5" ht="21.75" customHeight="1" x14ac:dyDescent="0.35">
      <c r="A2" s="238" t="s">
        <v>85</v>
      </c>
      <c r="B2" s="239"/>
      <c r="C2" s="239"/>
      <c r="D2" s="239"/>
      <c r="E2" s="239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August 2022 Forecast</v>
      </c>
      <c r="E4" s="33" t="str">
        <f>Headings!F51</f>
        <v>% Change from August 2022 Forecast</v>
      </c>
    </row>
    <row r="5" spans="1:5" s="53" customFormat="1" ht="18" customHeight="1" x14ac:dyDescent="0.35">
      <c r="A5" s="38">
        <v>2013</v>
      </c>
      <c r="B5" s="39">
        <v>18528341</v>
      </c>
      <c r="C5" s="74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18945323</v>
      </c>
      <c r="C6" s="45">
        <v>2.2505090984670462E-2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19590685</v>
      </c>
      <c r="C7" s="45">
        <v>3.4064449574177313E-2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20234950</v>
      </c>
      <c r="C8" s="45">
        <v>3.2886292643672155E-2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21022256</v>
      </c>
      <c r="C9" s="45">
        <v>3.8908225619534553E-2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22120820</v>
      </c>
      <c r="C10" s="56">
        <v>5.225718876223362E-2</v>
      </c>
      <c r="D10" s="56">
        <v>0</v>
      </c>
      <c r="E10" s="47">
        <v>0</v>
      </c>
    </row>
    <row r="11" spans="1:5" s="53" customFormat="1" ht="18" customHeight="1" x14ac:dyDescent="0.35">
      <c r="A11" s="43">
        <v>2019</v>
      </c>
      <c r="B11" s="44">
        <v>21170033</v>
      </c>
      <c r="C11" s="56">
        <v>-4.2981544083808831E-2</v>
      </c>
      <c r="D11" s="56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21767616</v>
      </c>
      <c r="C12" s="56">
        <v>2.8227778388441704E-2</v>
      </c>
      <c r="D12" s="56">
        <v>0</v>
      </c>
      <c r="E12" s="47">
        <v>0</v>
      </c>
    </row>
    <row r="13" spans="1:5" s="53" customFormat="1" ht="18" customHeight="1" x14ac:dyDescent="0.35">
      <c r="A13" s="43">
        <v>2021</v>
      </c>
      <c r="B13" s="44">
        <v>22359967</v>
      </c>
      <c r="C13" s="56">
        <v>2.7212488496673126E-2</v>
      </c>
      <c r="D13" s="56">
        <v>0</v>
      </c>
      <c r="E13" s="47">
        <v>0</v>
      </c>
    </row>
    <row r="14" spans="1:5" s="53" customFormat="1" ht="18" customHeight="1" x14ac:dyDescent="0.35">
      <c r="A14" s="43">
        <v>2022</v>
      </c>
      <c r="B14" s="44">
        <v>22930967</v>
      </c>
      <c r="C14" s="56">
        <v>2.5536710318043054E-2</v>
      </c>
      <c r="D14" s="56">
        <v>0</v>
      </c>
      <c r="E14" s="47">
        <v>0</v>
      </c>
    </row>
    <row r="15" spans="1:5" s="53" customFormat="1" ht="18" customHeight="1" thickBot="1" x14ac:dyDescent="0.4">
      <c r="A15" s="48">
        <v>2023</v>
      </c>
      <c r="B15" s="49">
        <v>23504071</v>
      </c>
      <c r="C15" s="57">
        <v>2.4992578812746968E-2</v>
      </c>
      <c r="D15" s="57">
        <v>-1.3955916311481076E-8</v>
      </c>
      <c r="E15" s="68">
        <v>-0.3280208520591259</v>
      </c>
    </row>
    <row r="16" spans="1:5" s="53" customFormat="1" ht="18" customHeight="1" thickTop="1" x14ac:dyDescent="0.35">
      <c r="A16" s="43">
        <v>2024</v>
      </c>
      <c r="B16" s="44">
        <v>24004216.852782004</v>
      </c>
      <c r="C16" s="56">
        <v>2.1279115978759755E-2</v>
      </c>
      <c r="D16" s="56">
        <v>-6.2934200598319112E-4</v>
      </c>
      <c r="E16" s="47">
        <v>-15116.375356175005</v>
      </c>
    </row>
    <row r="17" spans="1:5" ht="18" customHeight="1" x14ac:dyDescent="0.35">
      <c r="A17" s="43">
        <v>2025</v>
      </c>
      <c r="B17" s="85" t="s">
        <v>79</v>
      </c>
      <c r="C17" s="86" t="s">
        <v>79</v>
      </c>
      <c r="D17" s="86" t="s">
        <v>79</v>
      </c>
      <c r="E17" s="76" t="s">
        <v>79</v>
      </c>
    </row>
    <row r="18" spans="1:5" s="129" customFormat="1" ht="18" customHeight="1" x14ac:dyDescent="0.35">
      <c r="A18" s="43">
        <v>2026</v>
      </c>
      <c r="B18" s="44" t="s">
        <v>79</v>
      </c>
      <c r="C18" s="45" t="s">
        <v>79</v>
      </c>
      <c r="D18" s="75" t="s">
        <v>79</v>
      </c>
      <c r="E18" s="47" t="s">
        <v>79</v>
      </c>
    </row>
    <row r="19" spans="1:5" s="149" customFormat="1" ht="18" customHeight="1" x14ac:dyDescent="0.35">
      <c r="A19" s="43">
        <v>2027</v>
      </c>
      <c r="B19" s="44" t="s">
        <v>79</v>
      </c>
      <c r="C19" s="45" t="s">
        <v>79</v>
      </c>
      <c r="D19" s="46" t="s">
        <v>79</v>
      </c>
      <c r="E19" s="47" t="s">
        <v>79</v>
      </c>
    </row>
    <row r="20" spans="1:5" s="151" customFormat="1" ht="18" customHeight="1" x14ac:dyDescent="0.35">
      <c r="A20" s="43">
        <v>2028</v>
      </c>
      <c r="B20" s="44" t="s">
        <v>79</v>
      </c>
      <c r="C20" s="45" t="s">
        <v>79</v>
      </c>
      <c r="D20" s="46" t="s">
        <v>79</v>
      </c>
      <c r="E20" s="47" t="s">
        <v>79</v>
      </c>
    </row>
    <row r="21" spans="1:5" s="162" customFormat="1" ht="18" customHeight="1" x14ac:dyDescent="0.35">
      <c r="A21" s="43">
        <v>2029</v>
      </c>
      <c r="B21" s="44" t="s">
        <v>79</v>
      </c>
      <c r="C21" s="45" t="s">
        <v>79</v>
      </c>
      <c r="D21" s="46" t="s">
        <v>79</v>
      </c>
      <c r="E21" s="47" t="s">
        <v>79</v>
      </c>
    </row>
    <row r="22" spans="1:5" s="165" customFormat="1" ht="18" customHeight="1" x14ac:dyDescent="0.35">
      <c r="A22" s="43">
        <v>2030</v>
      </c>
      <c r="B22" s="44" t="s">
        <v>79</v>
      </c>
      <c r="C22" s="45" t="s">
        <v>79</v>
      </c>
      <c r="D22" s="46" t="s">
        <v>79</v>
      </c>
      <c r="E22" s="47" t="s">
        <v>79</v>
      </c>
    </row>
    <row r="23" spans="1:5" s="165" customFormat="1" ht="18" customHeight="1" x14ac:dyDescent="0.35">
      <c r="A23" s="43">
        <v>2031</v>
      </c>
      <c r="B23" s="44" t="s">
        <v>79</v>
      </c>
      <c r="C23" s="45" t="s">
        <v>79</v>
      </c>
      <c r="D23" s="46" t="s">
        <v>79</v>
      </c>
      <c r="E23" s="47" t="s">
        <v>79</v>
      </c>
    </row>
    <row r="24" spans="1:5" s="165" customFormat="1" ht="18" customHeight="1" x14ac:dyDescent="0.35">
      <c r="A24" s="43">
        <v>2032</v>
      </c>
      <c r="B24" s="44" t="s">
        <v>79</v>
      </c>
      <c r="C24" s="45" t="s">
        <v>79</v>
      </c>
      <c r="D24" s="46" t="s">
        <v>79</v>
      </c>
      <c r="E24" s="47" t="s">
        <v>79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264</v>
      </c>
      <c r="B26" s="3"/>
      <c r="C26" s="3"/>
    </row>
    <row r="27" spans="1:5" ht="21.75" customHeight="1" x14ac:dyDescent="0.35">
      <c r="A27" s="72" t="s">
        <v>265</v>
      </c>
      <c r="B27" s="3"/>
      <c r="C27" s="3"/>
    </row>
    <row r="28" spans="1:5" ht="21.75" customHeight="1" x14ac:dyDescent="0.35">
      <c r="A28" s="30" t="s">
        <v>200</v>
      </c>
      <c r="B28" s="19"/>
      <c r="C28" s="19"/>
    </row>
    <row r="29" spans="1:5" ht="21.75" customHeight="1" x14ac:dyDescent="0.35">
      <c r="A29" s="72"/>
      <c r="B29" s="19"/>
      <c r="C29" s="19"/>
    </row>
    <row r="30" spans="1:5" ht="21.75" customHeight="1" x14ac:dyDescent="0.35">
      <c r="A30" s="237" t="str">
        <f>Headings!F34</f>
        <v>Page 34</v>
      </c>
      <c r="B30" s="240"/>
      <c r="C30" s="240"/>
      <c r="D30" s="240"/>
      <c r="E30" s="239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E38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90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8" t="str">
        <f>Headings!E35</f>
        <v>March 2023 Parks Lid Lift Forecast</v>
      </c>
      <c r="B1" s="239"/>
      <c r="C1" s="239"/>
      <c r="D1" s="239"/>
      <c r="E1" s="239"/>
    </row>
    <row r="2" spans="1:5" ht="21.75" customHeight="1" x14ac:dyDescent="0.35">
      <c r="A2" s="238" t="s">
        <v>85</v>
      </c>
      <c r="B2" s="239"/>
      <c r="C2" s="239"/>
      <c r="D2" s="239"/>
      <c r="E2" s="239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August 2022 Forecast</v>
      </c>
      <c r="E4" s="33" t="str">
        <f>Headings!F51</f>
        <v>% Change from August 2022 Forecast</v>
      </c>
    </row>
    <row r="5" spans="1:5" s="53" customFormat="1" ht="18" customHeight="1" x14ac:dyDescent="0.35">
      <c r="A5" s="38">
        <v>2014</v>
      </c>
      <c r="B5" s="39">
        <v>63633007.528015107</v>
      </c>
      <c r="C5" s="82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2015</v>
      </c>
      <c r="B6" s="44">
        <v>65762804</v>
      </c>
      <c r="C6" s="46">
        <v>3.3469995442966027E-2</v>
      </c>
      <c r="D6" s="46">
        <v>0</v>
      </c>
      <c r="E6" s="47">
        <v>0</v>
      </c>
    </row>
    <row r="7" spans="1:5" s="53" customFormat="1" ht="18" customHeight="1" x14ac:dyDescent="0.35">
      <c r="A7" s="43">
        <v>2016</v>
      </c>
      <c r="B7" s="44">
        <v>67925490</v>
      </c>
      <c r="C7" s="46">
        <v>3.2886158564650048E-2</v>
      </c>
      <c r="D7" s="46">
        <v>0</v>
      </c>
      <c r="E7" s="47">
        <v>0</v>
      </c>
    </row>
    <row r="8" spans="1:5" s="53" customFormat="1" ht="18" customHeight="1" x14ac:dyDescent="0.35">
      <c r="A8" s="43">
        <v>2017</v>
      </c>
      <c r="B8" s="44">
        <v>70568324</v>
      </c>
      <c r="C8" s="46">
        <v>3.8907838574296694E-2</v>
      </c>
      <c r="D8" s="46">
        <v>0</v>
      </c>
      <c r="E8" s="47">
        <v>0</v>
      </c>
    </row>
    <row r="9" spans="1:5" s="53" customFormat="1" ht="18" customHeight="1" x14ac:dyDescent="0.35">
      <c r="A9" s="43">
        <v>2018</v>
      </c>
      <c r="B9" s="44">
        <v>74256788</v>
      </c>
      <c r="C9" s="46">
        <v>5.2267983578581312E-2</v>
      </c>
      <c r="D9" s="46">
        <v>0</v>
      </c>
      <c r="E9" s="47">
        <v>0</v>
      </c>
    </row>
    <row r="10" spans="1:5" s="53" customFormat="1" ht="18" customHeight="1" x14ac:dyDescent="0.35">
      <c r="A10" s="43">
        <v>2019</v>
      </c>
      <c r="B10" s="44">
        <v>78148624</v>
      </c>
      <c r="C10" s="46">
        <v>5.2410508248754262E-2</v>
      </c>
      <c r="D10" s="56">
        <v>0</v>
      </c>
      <c r="E10" s="47">
        <v>0</v>
      </c>
    </row>
    <row r="11" spans="1:5" s="53" customFormat="1" ht="18" customHeight="1" x14ac:dyDescent="0.35">
      <c r="A11" s="43">
        <v>2020</v>
      </c>
      <c r="B11" s="44">
        <v>116827149</v>
      </c>
      <c r="C11" s="46">
        <v>0.4949354578527192</v>
      </c>
      <c r="D11" s="56">
        <v>0</v>
      </c>
      <c r="E11" s="47">
        <v>0</v>
      </c>
    </row>
    <row r="12" spans="1:5" s="53" customFormat="1" ht="18" customHeight="1" x14ac:dyDescent="0.35">
      <c r="A12" s="43">
        <v>2021</v>
      </c>
      <c r="B12" s="44">
        <v>121752034</v>
      </c>
      <c r="C12" s="46">
        <v>4.2155312717594429E-2</v>
      </c>
      <c r="D12" s="56">
        <v>0</v>
      </c>
      <c r="E12" s="47">
        <v>0</v>
      </c>
    </row>
    <row r="13" spans="1:5" s="53" customFormat="1" ht="18" customHeight="1" x14ac:dyDescent="0.35">
      <c r="A13" s="43">
        <v>2022</v>
      </c>
      <c r="B13" s="44">
        <v>133027376</v>
      </c>
      <c r="C13" s="46">
        <v>9.260906474876629E-2</v>
      </c>
      <c r="D13" s="56">
        <v>0</v>
      </c>
      <c r="E13" s="47">
        <v>0</v>
      </c>
    </row>
    <row r="14" spans="1:5" s="53" customFormat="1" ht="18" customHeight="1" thickBot="1" x14ac:dyDescent="0.4">
      <c r="A14" s="48">
        <v>2023</v>
      </c>
      <c r="B14" s="49">
        <v>149482910</v>
      </c>
      <c r="C14" s="55">
        <v>0.12370035773689159</v>
      </c>
      <c r="D14" s="57">
        <v>-2.4829187594832547E-9</v>
      </c>
      <c r="E14" s="68">
        <v>-0.37115392088890076</v>
      </c>
    </row>
    <row r="15" spans="1:5" s="53" customFormat="1" ht="18" customHeight="1" thickTop="1" x14ac:dyDescent="0.35">
      <c r="A15" s="43">
        <v>2024</v>
      </c>
      <c r="B15" s="44">
        <v>161001096.43393111</v>
      </c>
      <c r="C15" s="46">
        <v>7.7053533637598592E-2</v>
      </c>
      <c r="D15" s="56">
        <v>1.8477852062874778E-3</v>
      </c>
      <c r="E15" s="47">
        <v>296946.75037428737</v>
      </c>
    </row>
    <row r="16" spans="1:5" ht="18" customHeight="1" x14ac:dyDescent="0.35">
      <c r="A16" s="43">
        <v>2025</v>
      </c>
      <c r="B16" s="44">
        <v>169329245.18395317</v>
      </c>
      <c r="C16" s="46">
        <v>5.1727279717250996E-2</v>
      </c>
      <c r="D16" s="56">
        <v>1.9928605683021683E-3</v>
      </c>
      <c r="E16" s="47">
        <v>336778.42334732413</v>
      </c>
    </row>
    <row r="17" spans="1:5" s="129" customFormat="1" ht="18" customHeight="1" x14ac:dyDescent="0.35">
      <c r="A17" s="43">
        <v>2026</v>
      </c>
      <c r="B17" s="44" t="s">
        <v>79</v>
      </c>
      <c r="C17" s="45" t="s">
        <v>79</v>
      </c>
      <c r="D17" s="46" t="s">
        <v>79</v>
      </c>
      <c r="E17" s="47" t="s">
        <v>79</v>
      </c>
    </row>
    <row r="18" spans="1:5" s="149" customFormat="1" ht="18" customHeight="1" x14ac:dyDescent="0.35">
      <c r="A18" s="43">
        <v>2027</v>
      </c>
      <c r="B18" s="44" t="s">
        <v>79</v>
      </c>
      <c r="C18" s="45" t="s">
        <v>79</v>
      </c>
      <c r="D18" s="46" t="s">
        <v>79</v>
      </c>
      <c r="E18" s="47" t="s">
        <v>79</v>
      </c>
    </row>
    <row r="19" spans="1:5" s="151" customFormat="1" ht="18" customHeight="1" x14ac:dyDescent="0.35">
      <c r="A19" s="43">
        <v>2028</v>
      </c>
      <c r="B19" s="44" t="s">
        <v>79</v>
      </c>
      <c r="C19" s="45" t="s">
        <v>79</v>
      </c>
      <c r="D19" s="46" t="s">
        <v>79</v>
      </c>
      <c r="E19" s="47" t="s">
        <v>79</v>
      </c>
    </row>
    <row r="20" spans="1:5" s="162" customFormat="1" ht="18" customHeight="1" x14ac:dyDescent="0.35">
      <c r="A20" s="43">
        <v>2029</v>
      </c>
      <c r="B20" s="44" t="s">
        <v>79</v>
      </c>
      <c r="C20" s="45" t="s">
        <v>79</v>
      </c>
      <c r="D20" s="46" t="s">
        <v>79</v>
      </c>
      <c r="E20" s="47" t="s">
        <v>79</v>
      </c>
    </row>
    <row r="21" spans="1:5" s="165" customFormat="1" ht="18" customHeight="1" x14ac:dyDescent="0.35">
      <c r="A21" s="43">
        <v>2030</v>
      </c>
      <c r="B21" s="44" t="s">
        <v>79</v>
      </c>
      <c r="C21" s="45" t="s">
        <v>79</v>
      </c>
      <c r="D21" s="46" t="s">
        <v>79</v>
      </c>
      <c r="E21" s="47" t="s">
        <v>79</v>
      </c>
    </row>
    <row r="22" spans="1:5" s="165" customFormat="1" ht="18" customHeight="1" x14ac:dyDescent="0.35">
      <c r="A22" s="43">
        <v>2031</v>
      </c>
      <c r="B22" s="44" t="s">
        <v>79</v>
      </c>
      <c r="C22" s="45" t="s">
        <v>79</v>
      </c>
      <c r="D22" s="46" t="s">
        <v>79</v>
      </c>
      <c r="E22" s="47" t="s">
        <v>79</v>
      </c>
    </row>
    <row r="23" spans="1:5" s="165" customFormat="1" ht="18" customHeight="1" x14ac:dyDescent="0.35">
      <c r="A23" s="43">
        <v>2032</v>
      </c>
      <c r="B23" s="44" t="s">
        <v>79</v>
      </c>
      <c r="C23" s="45" t="s">
        <v>79</v>
      </c>
      <c r="D23" s="46" t="s">
        <v>79</v>
      </c>
      <c r="E23" s="47" t="s">
        <v>79</v>
      </c>
    </row>
    <row r="24" spans="1:5" ht="21.75" customHeight="1" x14ac:dyDescent="0.35">
      <c r="A24" s="25" t="s">
        <v>4</v>
      </c>
      <c r="B24" s="3"/>
      <c r="C24" s="3"/>
    </row>
    <row r="25" spans="1:5" ht="21.75" customHeight="1" x14ac:dyDescent="0.35">
      <c r="A25" s="30" t="s">
        <v>114</v>
      </c>
      <c r="B25" s="3"/>
      <c r="C25" s="3"/>
    </row>
    <row r="26" spans="1:5" ht="21.75" customHeight="1" x14ac:dyDescent="0.35">
      <c r="A26" s="30" t="s">
        <v>179</v>
      </c>
      <c r="B26" s="3"/>
      <c r="C26" s="3"/>
    </row>
    <row r="27" spans="1:5" ht="21.75" customHeight="1" x14ac:dyDescent="0.35">
      <c r="A27" s="30" t="s">
        <v>239</v>
      </c>
      <c r="B27" s="19"/>
      <c r="C27" s="19"/>
    </row>
    <row r="28" spans="1:5" ht="21.75" customHeight="1" x14ac:dyDescent="0.35">
      <c r="A28" s="30" t="s">
        <v>238</v>
      </c>
      <c r="B28" s="19"/>
      <c r="C28" s="19"/>
    </row>
    <row r="29" spans="1:5" ht="21.75" customHeight="1" x14ac:dyDescent="0.35">
      <c r="A29" s="30" t="s">
        <v>263</v>
      </c>
    </row>
    <row r="30" spans="1:5" ht="21.75" customHeight="1" x14ac:dyDescent="0.35">
      <c r="A30" s="237" t="str">
        <f>Headings!F35</f>
        <v>Page 35</v>
      </c>
      <c r="B30" s="240"/>
      <c r="C30" s="240"/>
      <c r="D30" s="240"/>
      <c r="E30" s="239"/>
    </row>
    <row r="32" spans="1:5" ht="21.75" customHeight="1" x14ac:dyDescent="0.35">
      <c r="B32" s="7"/>
    </row>
    <row r="33" spans="1:2" ht="21.75" customHeight="1" x14ac:dyDescent="0.35">
      <c r="B33" s="7"/>
    </row>
    <row r="34" spans="1:2" ht="21.75" customHeight="1" x14ac:dyDescent="0.35">
      <c r="A34" s="6"/>
      <c r="B34" s="7"/>
    </row>
    <row r="35" spans="1:2" ht="21.75" customHeight="1" x14ac:dyDescent="0.35">
      <c r="A35" s="6"/>
      <c r="B35" s="6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8" t="str">
        <f>Headings!E36</f>
        <v>March 2023 Veterans, Seniors, and Human Services Lid Lift Forecast</v>
      </c>
      <c r="B1" s="239"/>
      <c r="C1" s="239"/>
      <c r="D1" s="239"/>
      <c r="E1" s="239"/>
    </row>
    <row r="2" spans="1:5" ht="21.75" customHeight="1" x14ac:dyDescent="0.35">
      <c r="A2" s="238" t="s">
        <v>85</v>
      </c>
      <c r="B2" s="239"/>
      <c r="C2" s="239"/>
      <c r="D2" s="239"/>
      <c r="E2" s="239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August 2022 Forecast</v>
      </c>
      <c r="E4" s="33" t="str">
        <f>Headings!F51</f>
        <v>% Change from August 2022 Forecast</v>
      </c>
    </row>
    <row r="5" spans="1:5" s="53" customFormat="1" ht="18" customHeight="1" x14ac:dyDescent="0.35">
      <c r="A5" s="38">
        <v>2013</v>
      </c>
      <c r="B5" s="39">
        <v>16409992</v>
      </c>
      <c r="C5" s="82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16774932</v>
      </c>
      <c r="C6" s="46">
        <v>2.2238889574108356E-2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17350514</v>
      </c>
      <c r="C7" s="46">
        <v>3.431203178647757E-2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17918894</v>
      </c>
      <c r="C8" s="46">
        <v>3.2758683690869317E-2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18616034</v>
      </c>
      <c r="C9" s="46">
        <v>3.8905302972382039E-2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53265713</v>
      </c>
      <c r="C10" s="46">
        <v>1.861281463065656</v>
      </c>
      <c r="D10" s="46">
        <v>0</v>
      </c>
      <c r="E10" s="47">
        <v>0</v>
      </c>
    </row>
    <row r="11" spans="1:5" s="53" customFormat="1" ht="18" customHeight="1" x14ac:dyDescent="0.35">
      <c r="A11" s="43">
        <v>2019</v>
      </c>
      <c r="B11" s="44">
        <v>56301126</v>
      </c>
      <c r="C11" s="46">
        <v>5.6986245542230973E-2</v>
      </c>
      <c r="D11" s="46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59351012</v>
      </c>
      <c r="C12" s="46">
        <v>5.4170959209590253E-2</v>
      </c>
      <c r="D12" s="46">
        <v>0</v>
      </c>
      <c r="E12" s="47">
        <v>0</v>
      </c>
    </row>
    <row r="13" spans="1:5" s="53" customFormat="1" ht="18" customHeight="1" x14ac:dyDescent="0.35">
      <c r="A13" s="43">
        <v>2021</v>
      </c>
      <c r="B13" s="44">
        <v>62489739</v>
      </c>
      <c r="C13" s="46">
        <v>5.2884136162665518E-2</v>
      </c>
      <c r="D13" s="46">
        <v>0</v>
      </c>
      <c r="E13" s="47">
        <v>0</v>
      </c>
    </row>
    <row r="14" spans="1:5" s="53" customFormat="1" ht="18" customHeight="1" x14ac:dyDescent="0.35">
      <c r="A14" s="43">
        <v>2022</v>
      </c>
      <c r="B14" s="44">
        <v>65561587</v>
      </c>
      <c r="C14" s="46">
        <v>4.91576385044592E-2</v>
      </c>
      <c r="D14" s="46">
        <v>0</v>
      </c>
      <c r="E14" s="47">
        <v>0</v>
      </c>
    </row>
    <row r="15" spans="1:5" s="53" customFormat="1" ht="18" customHeight="1" thickBot="1" x14ac:dyDescent="0.4">
      <c r="A15" s="43">
        <v>2023</v>
      </c>
      <c r="B15" s="44">
        <v>68708783</v>
      </c>
      <c r="C15" s="46">
        <v>4.8003657995649096E-2</v>
      </c>
      <c r="D15" s="46">
        <v>-1.1985439307693468E-9</v>
      </c>
      <c r="E15" s="69">
        <v>-8.2350492477416992E-2</v>
      </c>
    </row>
    <row r="16" spans="1:5" s="53" customFormat="1" ht="18" customHeight="1" thickTop="1" x14ac:dyDescent="0.35">
      <c r="A16" s="213">
        <v>2024</v>
      </c>
      <c r="B16" s="218">
        <v>83668811.010746777</v>
      </c>
      <c r="C16" s="219">
        <v>0.21773094148308192</v>
      </c>
      <c r="D16" s="220" t="s">
        <v>279</v>
      </c>
      <c r="E16" s="212" t="s">
        <v>279</v>
      </c>
    </row>
    <row r="17" spans="1:7" ht="18" customHeight="1" x14ac:dyDescent="0.35">
      <c r="A17" s="43">
        <v>2025</v>
      </c>
      <c r="B17" s="44">
        <v>87545773.130787954</v>
      </c>
      <c r="C17" s="46">
        <v>4.6337005070422377E-2</v>
      </c>
      <c r="D17" s="75" t="s">
        <v>279</v>
      </c>
      <c r="E17" s="76" t="s">
        <v>279</v>
      </c>
      <c r="G17" s="165"/>
    </row>
    <row r="18" spans="1:7" s="129" customFormat="1" ht="18" customHeight="1" x14ac:dyDescent="0.35">
      <c r="A18" s="43">
        <v>2026</v>
      </c>
      <c r="B18" s="44">
        <v>91663913.929972708</v>
      </c>
      <c r="C18" s="46">
        <v>4.7039858715194782E-2</v>
      </c>
      <c r="D18" s="75" t="s">
        <v>279</v>
      </c>
      <c r="E18" s="76" t="s">
        <v>279</v>
      </c>
      <c r="G18" s="165"/>
    </row>
    <row r="19" spans="1:7" s="149" customFormat="1" ht="18" customHeight="1" x14ac:dyDescent="0.35">
      <c r="A19" s="43">
        <v>2027</v>
      </c>
      <c r="B19" s="44">
        <v>95987736.268704325</v>
      </c>
      <c r="C19" s="46">
        <v>4.7170387487870391E-2</v>
      </c>
      <c r="D19" s="75" t="s">
        <v>279</v>
      </c>
      <c r="E19" s="76" t="s">
        <v>279</v>
      </c>
    </row>
    <row r="20" spans="1:7" s="151" customFormat="1" ht="18" customHeight="1" x14ac:dyDescent="0.35">
      <c r="A20" s="43">
        <v>2028</v>
      </c>
      <c r="B20" s="44">
        <v>100526044.51654808</v>
      </c>
      <c r="C20" s="46">
        <v>4.7280084146785084E-2</v>
      </c>
      <c r="D20" s="75" t="s">
        <v>279</v>
      </c>
      <c r="E20" s="76" t="s">
        <v>279</v>
      </c>
    </row>
    <row r="21" spans="1:7" s="162" customFormat="1" ht="18" customHeight="1" x14ac:dyDescent="0.35">
      <c r="A21" s="43">
        <v>2029</v>
      </c>
      <c r="B21" s="44">
        <v>105290941.23991178</v>
      </c>
      <c r="C21" s="46">
        <v>4.7399624110141092E-2</v>
      </c>
      <c r="D21" s="75" t="s">
        <v>279</v>
      </c>
      <c r="E21" s="76" t="s">
        <v>279</v>
      </c>
    </row>
    <row r="22" spans="1:7" s="165" customFormat="1" ht="18" customHeight="1" x14ac:dyDescent="0.35">
      <c r="A22" s="43">
        <v>2030</v>
      </c>
      <c r="B22" s="85" t="s">
        <v>79</v>
      </c>
      <c r="C22" s="85" t="s">
        <v>79</v>
      </c>
      <c r="D22" s="75" t="s">
        <v>79</v>
      </c>
      <c r="E22" s="76" t="s">
        <v>79</v>
      </c>
    </row>
    <row r="23" spans="1:7" s="165" customFormat="1" ht="18" customHeight="1" x14ac:dyDescent="0.35">
      <c r="A23" s="43">
        <v>2031</v>
      </c>
      <c r="B23" s="85" t="s">
        <v>79</v>
      </c>
      <c r="C23" s="85" t="s">
        <v>79</v>
      </c>
      <c r="D23" s="75" t="s">
        <v>79</v>
      </c>
      <c r="E23" s="76" t="s">
        <v>79</v>
      </c>
    </row>
    <row r="24" spans="1:7" s="165" customFormat="1" ht="18" customHeight="1" x14ac:dyDescent="0.35">
      <c r="A24" s="43">
        <v>2032</v>
      </c>
      <c r="B24" s="85" t="s">
        <v>79</v>
      </c>
      <c r="C24" s="85" t="s">
        <v>79</v>
      </c>
      <c r="D24" s="75" t="s">
        <v>79</v>
      </c>
      <c r="E24" s="76" t="s">
        <v>79</v>
      </c>
    </row>
    <row r="25" spans="1:7" ht="21.75" customHeight="1" x14ac:dyDescent="0.35">
      <c r="A25" s="25" t="s">
        <v>4</v>
      </c>
      <c r="B25" s="3"/>
      <c r="C25" s="3"/>
    </row>
    <row r="26" spans="1:7" ht="21.75" customHeight="1" x14ac:dyDescent="0.35">
      <c r="A26" s="30" t="s">
        <v>114</v>
      </c>
      <c r="B26" s="3"/>
      <c r="C26" s="3"/>
    </row>
    <row r="27" spans="1:7" ht="21.75" customHeight="1" x14ac:dyDescent="0.35">
      <c r="A27" s="30" t="s">
        <v>283</v>
      </c>
      <c r="B27" s="3"/>
      <c r="C27" s="3"/>
    </row>
    <row r="28" spans="1:7" ht="21.75" customHeight="1" x14ac:dyDescent="0.35">
      <c r="A28" s="30" t="s">
        <v>282</v>
      </c>
      <c r="B28" s="19"/>
      <c r="C28" s="19"/>
    </row>
    <row r="29" spans="1:7" ht="21.75" customHeight="1" x14ac:dyDescent="0.35">
      <c r="A29" s="30" t="s">
        <v>293</v>
      </c>
      <c r="B29" s="19"/>
      <c r="C29" s="19"/>
    </row>
    <row r="30" spans="1:7" ht="21.75" customHeight="1" x14ac:dyDescent="0.35">
      <c r="A30" s="237" t="str">
        <f>Headings!F36</f>
        <v>Page 36</v>
      </c>
      <c r="B30" s="240"/>
      <c r="C30" s="240"/>
      <c r="D30" s="240"/>
      <c r="E30" s="239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90" customWidth="1"/>
    <col min="2" max="2" width="20.7265625" style="90" customWidth="1"/>
    <col min="3" max="3" width="10.7265625" style="90" customWidth="1"/>
    <col min="4" max="5" width="17.7265625" style="91" customWidth="1"/>
    <col min="6" max="16384" width="10.7265625" style="91"/>
  </cols>
  <sheetData>
    <row r="1" spans="1:7" ht="23.4" x14ac:dyDescent="0.35">
      <c r="A1" s="238" t="str">
        <f>+Headings!E37</f>
        <v>March 2023 PSERN Forecast</v>
      </c>
      <c r="B1" s="239"/>
      <c r="C1" s="239"/>
      <c r="D1" s="239"/>
      <c r="E1" s="239"/>
    </row>
    <row r="2" spans="1:7" ht="21.75" customHeight="1" x14ac:dyDescent="0.35">
      <c r="A2" s="238" t="s">
        <v>85</v>
      </c>
      <c r="B2" s="239"/>
      <c r="C2" s="239"/>
      <c r="D2" s="239"/>
      <c r="E2" s="239"/>
    </row>
    <row r="3" spans="1:7" ht="21.75" customHeight="1" x14ac:dyDescent="0.35">
      <c r="A3" s="238"/>
      <c r="B3" s="239"/>
      <c r="C3" s="239"/>
      <c r="D3" s="239"/>
      <c r="E3" s="239"/>
    </row>
    <row r="4" spans="1:7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August 2022 Forecast</v>
      </c>
      <c r="E4" s="33" t="str">
        <f>Headings!F51</f>
        <v>% Change from August 2022 Forecast</v>
      </c>
    </row>
    <row r="5" spans="1:7" s="53" customFormat="1" ht="18" customHeight="1" x14ac:dyDescent="0.35">
      <c r="A5" s="38">
        <v>2013</v>
      </c>
      <c r="B5" s="39" t="s">
        <v>79</v>
      </c>
      <c r="C5" s="40" t="s">
        <v>79</v>
      </c>
      <c r="D5" s="51" t="s">
        <v>79</v>
      </c>
      <c r="E5" s="42" t="s">
        <v>79</v>
      </c>
    </row>
    <row r="6" spans="1:7" s="53" customFormat="1" ht="18" customHeight="1" x14ac:dyDescent="0.35">
      <c r="A6" s="43">
        <v>2014</v>
      </c>
      <c r="B6" s="44" t="s">
        <v>79</v>
      </c>
      <c r="C6" s="45" t="s">
        <v>79</v>
      </c>
      <c r="D6" s="46" t="s">
        <v>79</v>
      </c>
      <c r="E6" s="47" t="s">
        <v>79</v>
      </c>
      <c r="F6" s="58"/>
      <c r="G6" s="71"/>
    </row>
    <row r="7" spans="1:7" s="53" customFormat="1" ht="18" customHeight="1" x14ac:dyDescent="0.35">
      <c r="A7" s="43">
        <v>2015</v>
      </c>
      <c r="B7" s="44" t="s">
        <v>79</v>
      </c>
      <c r="C7" s="45" t="s">
        <v>79</v>
      </c>
      <c r="D7" s="46" t="s">
        <v>79</v>
      </c>
      <c r="E7" s="47" t="s">
        <v>79</v>
      </c>
    </row>
    <row r="8" spans="1:7" s="53" customFormat="1" ht="18" customHeight="1" x14ac:dyDescent="0.35">
      <c r="A8" s="43">
        <v>2016</v>
      </c>
      <c r="B8" s="44">
        <v>29727603</v>
      </c>
      <c r="C8" s="56" t="s">
        <v>79</v>
      </c>
      <c r="D8" s="46">
        <v>0</v>
      </c>
      <c r="E8" s="47">
        <v>0</v>
      </c>
    </row>
    <row r="9" spans="1:7" s="53" customFormat="1" ht="18" customHeight="1" x14ac:dyDescent="0.35">
      <c r="A9" s="43">
        <v>2017</v>
      </c>
      <c r="B9" s="44">
        <v>30601830</v>
      </c>
      <c r="C9" s="46">
        <v>2.9407920981721958E-2</v>
      </c>
      <c r="D9" s="46">
        <v>0</v>
      </c>
      <c r="E9" s="47">
        <v>0</v>
      </c>
    </row>
    <row r="10" spans="1:7" s="53" customFormat="1" ht="18" customHeight="1" x14ac:dyDescent="0.35">
      <c r="A10" s="43">
        <v>2018</v>
      </c>
      <c r="B10" s="44">
        <v>31588828</v>
      </c>
      <c r="C10" s="46">
        <v>3.2252907750941695E-2</v>
      </c>
      <c r="D10" s="46">
        <v>0</v>
      </c>
      <c r="E10" s="47">
        <v>0</v>
      </c>
    </row>
    <row r="11" spans="1:7" s="53" customFormat="1" ht="18" customHeight="1" x14ac:dyDescent="0.35">
      <c r="A11" s="43">
        <v>2019</v>
      </c>
      <c r="B11" s="44">
        <v>32612888</v>
      </c>
      <c r="C11" s="46">
        <v>3.2418423374238614E-2</v>
      </c>
      <c r="D11" s="46">
        <v>0</v>
      </c>
      <c r="E11" s="47">
        <v>0</v>
      </c>
    </row>
    <row r="12" spans="1:7" s="53" customFormat="1" ht="18" customHeight="1" x14ac:dyDescent="0.35">
      <c r="A12" s="43">
        <v>2020</v>
      </c>
      <c r="B12" s="44">
        <v>33533496</v>
      </c>
      <c r="C12" s="46">
        <v>2.8228349479506365E-2</v>
      </c>
      <c r="D12" s="46">
        <v>0</v>
      </c>
      <c r="E12" s="47">
        <v>0</v>
      </c>
    </row>
    <row r="13" spans="1:7" s="53" customFormat="1" ht="18" customHeight="1" x14ac:dyDescent="0.35">
      <c r="A13" s="43">
        <v>2021</v>
      </c>
      <c r="B13" s="44">
        <v>34446316</v>
      </c>
      <c r="C13" s="46">
        <v>2.7221140318921755E-2</v>
      </c>
      <c r="D13" s="46">
        <v>0</v>
      </c>
      <c r="E13" s="47">
        <v>0</v>
      </c>
    </row>
    <row r="14" spans="1:7" s="53" customFormat="1" ht="18" customHeight="1" x14ac:dyDescent="0.35">
      <c r="A14" s="43">
        <v>2022</v>
      </c>
      <c r="B14" s="44">
        <v>35325956</v>
      </c>
      <c r="C14" s="46">
        <v>2.5536547943182164E-2</v>
      </c>
      <c r="D14" s="46">
        <v>0</v>
      </c>
      <c r="E14" s="47">
        <v>0</v>
      </c>
    </row>
    <row r="15" spans="1:7" s="53" customFormat="1" ht="18" customHeight="1" thickBot="1" x14ac:dyDescent="0.4">
      <c r="A15" s="48">
        <v>2023</v>
      </c>
      <c r="B15" s="49">
        <v>36208984</v>
      </c>
      <c r="C15" s="55">
        <v>2.4996577587312885E-2</v>
      </c>
      <c r="D15" s="55">
        <v>6.6245009477938765E-11</v>
      </c>
      <c r="E15" s="77">
        <v>2.398662269115448E-3</v>
      </c>
    </row>
    <row r="16" spans="1:7" s="53" customFormat="1" ht="18" customHeight="1" thickTop="1" x14ac:dyDescent="0.35">
      <c r="A16" s="43">
        <v>2024</v>
      </c>
      <c r="B16" s="44">
        <v>36979558.8172618</v>
      </c>
      <c r="C16" s="46">
        <v>2.1281315633208564E-2</v>
      </c>
      <c r="D16" s="46">
        <v>-6.2651058290841277E-4</v>
      </c>
      <c r="E16" s="47">
        <v>-23182.609100237489</v>
      </c>
    </row>
    <row r="17" spans="1:5" ht="18" customHeight="1" x14ac:dyDescent="0.35">
      <c r="A17" s="43">
        <v>2025</v>
      </c>
      <c r="B17" s="85" t="s">
        <v>79</v>
      </c>
      <c r="C17" s="75" t="s">
        <v>79</v>
      </c>
      <c r="D17" s="75" t="s">
        <v>79</v>
      </c>
      <c r="E17" s="76" t="s">
        <v>79</v>
      </c>
    </row>
    <row r="18" spans="1:5" s="129" customFormat="1" ht="18" customHeight="1" x14ac:dyDescent="0.35">
      <c r="A18" s="43">
        <v>2026</v>
      </c>
      <c r="B18" s="85" t="s">
        <v>79</v>
      </c>
      <c r="C18" s="75" t="s">
        <v>79</v>
      </c>
      <c r="D18" s="75" t="s">
        <v>79</v>
      </c>
      <c r="E18" s="76" t="s">
        <v>79</v>
      </c>
    </row>
    <row r="19" spans="1:5" s="149" customFormat="1" ht="18" customHeight="1" x14ac:dyDescent="0.35">
      <c r="A19" s="43">
        <v>2027</v>
      </c>
      <c r="B19" s="85" t="s">
        <v>79</v>
      </c>
      <c r="C19" s="75" t="s">
        <v>79</v>
      </c>
      <c r="D19" s="75" t="s">
        <v>79</v>
      </c>
      <c r="E19" s="76" t="s">
        <v>79</v>
      </c>
    </row>
    <row r="20" spans="1:5" s="151" customFormat="1" ht="18" customHeight="1" x14ac:dyDescent="0.35">
      <c r="A20" s="43">
        <v>2028</v>
      </c>
      <c r="B20" s="85" t="s">
        <v>79</v>
      </c>
      <c r="C20" s="75" t="s">
        <v>79</v>
      </c>
      <c r="D20" s="75" t="s">
        <v>79</v>
      </c>
      <c r="E20" s="76" t="s">
        <v>79</v>
      </c>
    </row>
    <row r="21" spans="1:5" s="162" customFormat="1" ht="18" customHeight="1" x14ac:dyDescent="0.35">
      <c r="A21" s="43">
        <v>2029</v>
      </c>
      <c r="B21" s="85" t="s">
        <v>79</v>
      </c>
      <c r="C21" s="75" t="s">
        <v>79</v>
      </c>
      <c r="D21" s="75" t="s">
        <v>79</v>
      </c>
      <c r="E21" s="76" t="s">
        <v>79</v>
      </c>
    </row>
    <row r="22" spans="1:5" s="165" customFormat="1" ht="18" customHeight="1" x14ac:dyDescent="0.35">
      <c r="A22" s="43">
        <v>2030</v>
      </c>
      <c r="B22" s="85" t="s">
        <v>79</v>
      </c>
      <c r="C22" s="75" t="s">
        <v>79</v>
      </c>
      <c r="D22" s="75" t="s">
        <v>79</v>
      </c>
      <c r="E22" s="76" t="s">
        <v>79</v>
      </c>
    </row>
    <row r="23" spans="1:5" s="165" customFormat="1" ht="18" customHeight="1" x14ac:dyDescent="0.35">
      <c r="A23" s="43">
        <v>2031</v>
      </c>
      <c r="B23" s="85" t="s">
        <v>79</v>
      </c>
      <c r="C23" s="75" t="s">
        <v>79</v>
      </c>
      <c r="D23" s="75" t="s">
        <v>79</v>
      </c>
      <c r="E23" s="76" t="s">
        <v>79</v>
      </c>
    </row>
    <row r="24" spans="1:5" s="165" customFormat="1" ht="18" customHeight="1" x14ac:dyDescent="0.35">
      <c r="A24" s="43">
        <v>2032</v>
      </c>
      <c r="B24" s="85" t="s">
        <v>79</v>
      </c>
      <c r="C24" s="75" t="s">
        <v>79</v>
      </c>
      <c r="D24" s="75" t="s">
        <v>79</v>
      </c>
      <c r="E24" s="76" t="s">
        <v>79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264</v>
      </c>
      <c r="B26" s="3"/>
      <c r="C26" s="3"/>
    </row>
    <row r="27" spans="1:5" ht="21.75" customHeight="1" x14ac:dyDescent="0.35">
      <c r="A27" s="72" t="s">
        <v>265</v>
      </c>
      <c r="B27" s="3"/>
      <c r="C27" s="3"/>
    </row>
    <row r="28" spans="1:5" ht="21.75" customHeight="1" x14ac:dyDescent="0.35">
      <c r="A28" s="30" t="s">
        <v>180</v>
      </c>
      <c r="B28" s="91"/>
      <c r="C28" s="91"/>
    </row>
    <row r="29" spans="1:5" ht="21.75" customHeight="1" x14ac:dyDescent="0.35">
      <c r="A29" s="30" t="s">
        <v>158</v>
      </c>
      <c r="B29" s="91"/>
      <c r="C29" s="91"/>
    </row>
    <row r="30" spans="1:5" ht="21.75" customHeight="1" x14ac:dyDescent="0.35">
      <c r="A30" s="237" t="str">
        <f>+Headings!F37</f>
        <v>Page 37</v>
      </c>
      <c r="B30" s="240"/>
      <c r="C30" s="240"/>
      <c r="D30" s="240"/>
      <c r="E30" s="239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4">
    <mergeCell ref="A1:E1"/>
    <mergeCell ref="A2:E2"/>
    <mergeCell ref="A30:E30"/>
    <mergeCell ref="A3:E3"/>
  </mergeCells>
  <pageMargins left="0.75" right="0.75" top="1" bottom="1" header="0.5" footer="0.5"/>
  <pageSetup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90" customWidth="1"/>
    <col min="2" max="2" width="20.7265625" style="90" customWidth="1"/>
    <col min="3" max="3" width="10.7265625" style="90" customWidth="1"/>
    <col min="4" max="5" width="17.7265625" style="91" customWidth="1"/>
    <col min="6" max="16384" width="10.7265625" style="91"/>
  </cols>
  <sheetData>
    <row r="1" spans="1:7" ht="23.4" x14ac:dyDescent="0.35">
      <c r="A1" s="238" t="str">
        <f>Headings!E38</f>
        <v>March 2023 Best Start For Kids Forecast</v>
      </c>
      <c r="B1" s="239"/>
      <c r="C1" s="239"/>
      <c r="D1" s="239"/>
      <c r="E1" s="239"/>
    </row>
    <row r="2" spans="1:7" ht="21.75" customHeight="1" x14ac:dyDescent="0.35">
      <c r="A2" s="238" t="s">
        <v>85</v>
      </c>
      <c r="B2" s="239"/>
      <c r="C2" s="239"/>
      <c r="D2" s="239"/>
      <c r="E2" s="239"/>
    </row>
    <row r="4" spans="1:7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August 2022 Forecast</v>
      </c>
      <c r="E4" s="33" t="str">
        <f>Headings!F51</f>
        <v>% Change from August 2022 Forecast</v>
      </c>
    </row>
    <row r="5" spans="1:7" s="53" customFormat="1" ht="18" customHeight="1" x14ac:dyDescent="0.35">
      <c r="A5" s="38">
        <v>2013</v>
      </c>
      <c r="B5" s="105" t="s">
        <v>79</v>
      </c>
      <c r="C5" s="82" t="s">
        <v>79</v>
      </c>
      <c r="D5" s="82" t="s">
        <v>79</v>
      </c>
      <c r="E5" s="102" t="s">
        <v>79</v>
      </c>
    </row>
    <row r="6" spans="1:7" s="53" customFormat="1" ht="18" customHeight="1" x14ac:dyDescent="0.35">
      <c r="A6" s="43">
        <v>2014</v>
      </c>
      <c r="B6" s="85" t="s">
        <v>79</v>
      </c>
      <c r="C6" s="75" t="s">
        <v>79</v>
      </c>
      <c r="D6" s="75" t="s">
        <v>79</v>
      </c>
      <c r="E6" s="76" t="s">
        <v>79</v>
      </c>
      <c r="F6" s="58"/>
      <c r="G6" s="71"/>
    </row>
    <row r="7" spans="1:7" s="53" customFormat="1" ht="18" customHeight="1" x14ac:dyDescent="0.35">
      <c r="A7" s="43">
        <v>2015</v>
      </c>
      <c r="B7" s="85" t="s">
        <v>79</v>
      </c>
      <c r="C7" s="75" t="s">
        <v>79</v>
      </c>
      <c r="D7" s="75" t="s">
        <v>79</v>
      </c>
      <c r="E7" s="76" t="s">
        <v>79</v>
      </c>
    </row>
    <row r="8" spans="1:7" s="53" customFormat="1" ht="18" customHeight="1" x14ac:dyDescent="0.35">
      <c r="A8" s="43">
        <v>2016</v>
      </c>
      <c r="B8" s="44">
        <v>59455206</v>
      </c>
      <c r="C8" s="75" t="s">
        <v>79</v>
      </c>
      <c r="D8" s="75" t="s">
        <v>79</v>
      </c>
      <c r="E8" s="76" t="s">
        <v>79</v>
      </c>
    </row>
    <row r="9" spans="1:7" s="53" customFormat="1" ht="18" customHeight="1" x14ac:dyDescent="0.35">
      <c r="A9" s="43">
        <v>2017</v>
      </c>
      <c r="B9" s="44">
        <v>62379867</v>
      </c>
      <c r="C9" s="46">
        <v>4.9190999355043896E-2</v>
      </c>
      <c r="D9" s="46">
        <v>0</v>
      </c>
      <c r="E9" s="47">
        <v>0</v>
      </c>
    </row>
    <row r="10" spans="1:7" s="53" customFormat="1" ht="18" customHeight="1" x14ac:dyDescent="0.35">
      <c r="A10" s="43">
        <v>2018</v>
      </c>
      <c r="B10" s="44">
        <v>65652750</v>
      </c>
      <c r="C10" s="46">
        <v>5.2466976244114116E-2</v>
      </c>
      <c r="D10" s="46">
        <v>0</v>
      </c>
      <c r="E10" s="47">
        <v>0</v>
      </c>
    </row>
    <row r="11" spans="1:7" s="53" customFormat="1" ht="18" customHeight="1" x14ac:dyDescent="0.35">
      <c r="A11" s="43">
        <v>2019</v>
      </c>
      <c r="B11" s="44">
        <v>69094328</v>
      </c>
      <c r="C11" s="46">
        <v>5.2420926770013532E-2</v>
      </c>
      <c r="D11" s="46">
        <v>0</v>
      </c>
      <c r="E11" s="47">
        <v>0</v>
      </c>
    </row>
    <row r="12" spans="1:7" s="53" customFormat="1" ht="18" customHeight="1" x14ac:dyDescent="0.35">
      <c r="A12" s="43">
        <v>2020</v>
      </c>
      <c r="B12" s="69">
        <v>72426449</v>
      </c>
      <c r="C12" s="56">
        <v>4.8225680695526796E-2</v>
      </c>
      <c r="D12" s="56">
        <v>0</v>
      </c>
      <c r="E12" s="47">
        <v>0</v>
      </c>
    </row>
    <row r="13" spans="1:7" s="53" customFormat="1" ht="18" customHeight="1" x14ac:dyDescent="0.35">
      <c r="A13" s="43">
        <v>2021</v>
      </c>
      <c r="B13" s="69">
        <v>75846946</v>
      </c>
      <c r="C13" s="56">
        <v>4.7227180777563715E-2</v>
      </c>
      <c r="D13" s="56">
        <v>0</v>
      </c>
      <c r="E13" s="47">
        <v>0</v>
      </c>
    </row>
    <row r="14" spans="1:7" s="53" customFormat="1" ht="18" customHeight="1" x14ac:dyDescent="0.35">
      <c r="A14" s="43">
        <v>2022</v>
      </c>
      <c r="B14" s="150">
        <v>135972848</v>
      </c>
      <c r="C14" s="56">
        <v>0.79272673681548111</v>
      </c>
      <c r="D14" s="56">
        <v>0</v>
      </c>
      <c r="E14" s="47">
        <v>0</v>
      </c>
    </row>
    <row r="15" spans="1:7" s="53" customFormat="1" ht="18" customHeight="1" thickBot="1" x14ac:dyDescent="0.4">
      <c r="A15" s="48">
        <v>2023</v>
      </c>
      <c r="B15" s="193">
        <v>142101639</v>
      </c>
      <c r="C15" s="57">
        <v>4.5073638525244375E-2</v>
      </c>
      <c r="D15" s="57">
        <v>-1.0674837680468841E-9</v>
      </c>
      <c r="E15" s="68">
        <v>-0.15169119834899902</v>
      </c>
    </row>
    <row r="16" spans="1:7" s="53" customFormat="1" ht="18" customHeight="1" thickTop="1" x14ac:dyDescent="0.35">
      <c r="A16" s="43">
        <v>2024</v>
      </c>
      <c r="B16" s="150">
        <v>147976182.43913314</v>
      </c>
      <c r="C16" s="56">
        <v>4.134043407573329E-2</v>
      </c>
      <c r="D16" s="56">
        <v>-5.5876838110535676E-4</v>
      </c>
      <c r="E16" s="47">
        <v>-82730.639168977737</v>
      </c>
    </row>
    <row r="17" spans="1:5" ht="18" customHeight="1" x14ac:dyDescent="0.35">
      <c r="A17" s="43">
        <v>2025</v>
      </c>
      <c r="B17" s="150">
        <v>154084543.06382376</v>
      </c>
      <c r="C17" s="56">
        <v>4.1279349987307423E-2</v>
      </c>
      <c r="D17" s="56">
        <v>-1.0235318998002008E-3</v>
      </c>
      <c r="E17" s="47">
        <v>-157872.03215295076</v>
      </c>
    </row>
    <row r="18" spans="1:5" s="129" customFormat="1" ht="18" customHeight="1" x14ac:dyDescent="0.35">
      <c r="A18" s="43">
        <v>2026</v>
      </c>
      <c r="B18" s="150">
        <v>160552883.81076941</v>
      </c>
      <c r="C18" s="56">
        <v>4.1979166880265151E-2</v>
      </c>
      <c r="D18" s="56">
        <v>-6.9348266437796457E-4</v>
      </c>
      <c r="E18" s="47">
        <v>-111417.90802636743</v>
      </c>
    </row>
    <row r="19" spans="1:5" s="149" customFormat="1" ht="18" customHeight="1" x14ac:dyDescent="0.35">
      <c r="A19" s="43">
        <v>2027</v>
      </c>
      <c r="B19" s="150">
        <v>167313552.7373485</v>
      </c>
      <c r="C19" s="56">
        <v>4.2108673267727381E-2</v>
      </c>
      <c r="D19" s="56">
        <v>5.0391586124298726E-5</v>
      </c>
      <c r="E19" s="47">
        <v>8430.7704626321793</v>
      </c>
    </row>
    <row r="20" spans="1:5" s="151" customFormat="1" ht="18" customHeight="1" x14ac:dyDescent="0.35">
      <c r="A20" s="43">
        <v>2028</v>
      </c>
      <c r="B20" s="150" t="s">
        <v>79</v>
      </c>
      <c r="C20" s="86" t="s">
        <v>79</v>
      </c>
      <c r="D20" s="86" t="s">
        <v>79</v>
      </c>
      <c r="E20" s="76" t="s">
        <v>79</v>
      </c>
    </row>
    <row r="21" spans="1:5" s="162" customFormat="1" ht="18" customHeight="1" x14ac:dyDescent="0.35">
      <c r="A21" s="43">
        <v>2029</v>
      </c>
      <c r="B21" s="150" t="s">
        <v>79</v>
      </c>
      <c r="C21" s="86" t="s">
        <v>79</v>
      </c>
      <c r="D21" s="86" t="s">
        <v>79</v>
      </c>
      <c r="E21" s="76" t="s">
        <v>79</v>
      </c>
    </row>
    <row r="22" spans="1:5" s="165" customFormat="1" ht="18" customHeight="1" x14ac:dyDescent="0.35">
      <c r="A22" s="43">
        <v>2030</v>
      </c>
      <c r="B22" s="150" t="s">
        <v>79</v>
      </c>
      <c r="C22" s="86" t="s">
        <v>79</v>
      </c>
      <c r="D22" s="86" t="s">
        <v>79</v>
      </c>
      <c r="E22" s="76" t="s">
        <v>79</v>
      </c>
    </row>
    <row r="23" spans="1:5" s="165" customFormat="1" ht="18" customHeight="1" x14ac:dyDescent="0.35">
      <c r="A23" s="43">
        <v>2031</v>
      </c>
      <c r="B23" s="150" t="s">
        <v>79</v>
      </c>
      <c r="C23" s="86" t="s">
        <v>79</v>
      </c>
      <c r="D23" s="86" t="s">
        <v>79</v>
      </c>
      <c r="E23" s="76" t="s">
        <v>79</v>
      </c>
    </row>
    <row r="24" spans="1:5" s="165" customFormat="1" ht="18" customHeight="1" x14ac:dyDescent="0.35">
      <c r="A24" s="43">
        <v>2032</v>
      </c>
      <c r="B24" s="150" t="s">
        <v>79</v>
      </c>
      <c r="C24" s="86" t="s">
        <v>79</v>
      </c>
      <c r="D24" s="86" t="s">
        <v>79</v>
      </c>
      <c r="E24" s="76" t="s">
        <v>79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114</v>
      </c>
      <c r="B26" s="3"/>
      <c r="C26" s="3"/>
    </row>
    <row r="27" spans="1:5" ht="21.75" customHeight="1" x14ac:dyDescent="0.35">
      <c r="A27" s="30" t="s">
        <v>256</v>
      </c>
      <c r="B27" s="3"/>
      <c r="C27" s="3"/>
    </row>
    <row r="28" spans="1:5" ht="21.75" customHeight="1" x14ac:dyDescent="0.35">
      <c r="A28" s="30" t="s">
        <v>258</v>
      </c>
      <c r="B28" s="91"/>
      <c r="C28" s="91"/>
    </row>
    <row r="29" spans="1:5" ht="21.75" customHeight="1" x14ac:dyDescent="0.35">
      <c r="A29" s="72" t="s">
        <v>257</v>
      </c>
      <c r="B29" s="91"/>
      <c r="C29" s="91"/>
    </row>
    <row r="30" spans="1:5" ht="21.75" customHeight="1" x14ac:dyDescent="0.35">
      <c r="A30" s="237" t="str">
        <f>Headings!F38</f>
        <v>Page 38</v>
      </c>
      <c r="B30" s="240"/>
      <c r="C30" s="240"/>
      <c r="D30" s="240"/>
      <c r="E30" s="239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4390C-3D16-41E3-8A63-DBFC5845DE7B}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08" customWidth="1"/>
    <col min="2" max="2" width="20.7265625" style="208" customWidth="1"/>
    <col min="3" max="3" width="10.7265625" style="208" customWidth="1"/>
    <col min="4" max="5" width="17.7265625" style="165" customWidth="1"/>
    <col min="6" max="16384" width="10.7265625" style="165"/>
  </cols>
  <sheetData>
    <row r="1" spans="1:7" ht="23.4" x14ac:dyDescent="0.35">
      <c r="A1" s="238" t="str">
        <f>Headings!E39</f>
        <v>March 2023 Crisis Care Centers Levy Forecast</v>
      </c>
      <c r="B1" s="239"/>
      <c r="C1" s="239"/>
      <c r="D1" s="239"/>
      <c r="E1" s="239"/>
    </row>
    <row r="2" spans="1:7" ht="21.75" customHeight="1" x14ac:dyDescent="0.35">
      <c r="A2" s="238" t="s">
        <v>85</v>
      </c>
      <c r="B2" s="239"/>
      <c r="C2" s="239"/>
      <c r="D2" s="239"/>
      <c r="E2" s="239"/>
    </row>
    <row r="4" spans="1:7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August 2022 Forecast</v>
      </c>
      <c r="E4" s="33" t="str">
        <f>Headings!F51</f>
        <v>% Change from August 2022 Forecast</v>
      </c>
    </row>
    <row r="5" spans="1:7" s="53" customFormat="1" ht="18" customHeight="1" x14ac:dyDescent="0.35">
      <c r="A5" s="38">
        <v>2014</v>
      </c>
      <c r="B5" s="105" t="s">
        <v>79</v>
      </c>
      <c r="C5" s="82" t="s">
        <v>79</v>
      </c>
      <c r="D5" s="82" t="s">
        <v>79</v>
      </c>
      <c r="E5" s="102" t="s">
        <v>79</v>
      </c>
      <c r="F5" s="58"/>
      <c r="G5" s="71"/>
    </row>
    <row r="6" spans="1:7" s="53" customFormat="1" ht="18" customHeight="1" x14ac:dyDescent="0.35">
      <c r="A6" s="43">
        <v>2015</v>
      </c>
      <c r="B6" s="85" t="s">
        <v>79</v>
      </c>
      <c r="C6" s="75" t="s">
        <v>79</v>
      </c>
      <c r="D6" s="75" t="s">
        <v>79</v>
      </c>
      <c r="E6" s="76" t="s">
        <v>79</v>
      </c>
    </row>
    <row r="7" spans="1:7" s="53" customFormat="1" ht="18" customHeight="1" x14ac:dyDescent="0.35">
      <c r="A7" s="43">
        <v>2016</v>
      </c>
      <c r="B7" s="85" t="s">
        <v>79</v>
      </c>
      <c r="C7" s="75" t="s">
        <v>79</v>
      </c>
      <c r="D7" s="75" t="s">
        <v>79</v>
      </c>
      <c r="E7" s="76" t="s">
        <v>79</v>
      </c>
    </row>
    <row r="8" spans="1:7" s="53" customFormat="1" ht="18" customHeight="1" x14ac:dyDescent="0.35">
      <c r="A8" s="43">
        <v>2017</v>
      </c>
      <c r="B8" s="85" t="s">
        <v>79</v>
      </c>
      <c r="C8" s="75" t="s">
        <v>79</v>
      </c>
      <c r="D8" s="75" t="s">
        <v>79</v>
      </c>
      <c r="E8" s="76" t="s">
        <v>79</v>
      </c>
    </row>
    <row r="9" spans="1:7" s="53" customFormat="1" ht="18" customHeight="1" x14ac:dyDescent="0.35">
      <c r="A9" s="43">
        <v>2018</v>
      </c>
      <c r="B9" s="85" t="s">
        <v>79</v>
      </c>
      <c r="C9" s="75" t="s">
        <v>79</v>
      </c>
      <c r="D9" s="75" t="s">
        <v>79</v>
      </c>
      <c r="E9" s="76" t="s">
        <v>79</v>
      </c>
    </row>
    <row r="10" spans="1:7" s="53" customFormat="1" ht="18" customHeight="1" x14ac:dyDescent="0.35">
      <c r="A10" s="43">
        <v>2019</v>
      </c>
      <c r="B10" s="85" t="s">
        <v>79</v>
      </c>
      <c r="C10" s="75" t="s">
        <v>79</v>
      </c>
      <c r="D10" s="75" t="s">
        <v>79</v>
      </c>
      <c r="E10" s="76" t="s">
        <v>79</v>
      </c>
    </row>
    <row r="11" spans="1:7" s="53" customFormat="1" ht="18" customHeight="1" x14ac:dyDescent="0.35">
      <c r="A11" s="43">
        <v>2020</v>
      </c>
      <c r="B11" s="85" t="s">
        <v>79</v>
      </c>
      <c r="C11" s="75" t="s">
        <v>79</v>
      </c>
      <c r="D11" s="75" t="s">
        <v>79</v>
      </c>
      <c r="E11" s="76" t="s">
        <v>79</v>
      </c>
    </row>
    <row r="12" spans="1:7" s="53" customFormat="1" ht="18" customHeight="1" x14ac:dyDescent="0.35">
      <c r="A12" s="43">
        <v>2021</v>
      </c>
      <c r="B12" s="85" t="s">
        <v>79</v>
      </c>
      <c r="C12" s="75" t="s">
        <v>79</v>
      </c>
      <c r="D12" s="75" t="s">
        <v>79</v>
      </c>
      <c r="E12" s="76" t="s">
        <v>79</v>
      </c>
    </row>
    <row r="13" spans="1:7" s="53" customFormat="1" ht="18" customHeight="1" x14ac:dyDescent="0.35">
      <c r="A13" s="43">
        <v>2022</v>
      </c>
      <c r="B13" s="85" t="s">
        <v>79</v>
      </c>
      <c r="C13" s="75" t="s">
        <v>79</v>
      </c>
      <c r="D13" s="75" t="s">
        <v>79</v>
      </c>
      <c r="E13" s="76" t="s">
        <v>79</v>
      </c>
    </row>
    <row r="14" spans="1:7" s="53" customFormat="1" ht="18" customHeight="1" thickBot="1" x14ac:dyDescent="0.4">
      <c r="A14" s="48">
        <v>2023</v>
      </c>
      <c r="B14" s="85" t="s">
        <v>79</v>
      </c>
      <c r="C14" s="75" t="s">
        <v>79</v>
      </c>
      <c r="D14" s="75" t="s">
        <v>79</v>
      </c>
      <c r="E14" s="76" t="s">
        <v>79</v>
      </c>
    </row>
    <row r="15" spans="1:7" s="53" customFormat="1" ht="18" customHeight="1" thickTop="1" x14ac:dyDescent="0.35">
      <c r="A15" s="43">
        <v>2024</v>
      </c>
      <c r="B15" s="210">
        <v>121319775.9655828</v>
      </c>
      <c r="C15" s="211" t="s">
        <v>79</v>
      </c>
      <c r="D15" s="211" t="s">
        <v>279</v>
      </c>
      <c r="E15" s="212" t="s">
        <v>279</v>
      </c>
    </row>
    <row r="16" spans="1:7" ht="18" customHeight="1" x14ac:dyDescent="0.35">
      <c r="A16" s="43">
        <v>2025</v>
      </c>
      <c r="B16" s="150">
        <v>123908376.64050294</v>
      </c>
      <c r="C16" s="56">
        <v>2.1337005070422244E-2</v>
      </c>
      <c r="D16" s="86" t="s">
        <v>279</v>
      </c>
      <c r="E16" s="76" t="s">
        <v>279</v>
      </c>
    </row>
    <row r="17" spans="1:5" ht="18" customHeight="1" x14ac:dyDescent="0.35">
      <c r="A17" s="43">
        <v>2026</v>
      </c>
      <c r="B17" s="150">
        <v>126639327.51675521</v>
      </c>
      <c r="C17" s="56">
        <v>2.2040082763537416E-2</v>
      </c>
      <c r="D17" s="86" t="s">
        <v>279</v>
      </c>
      <c r="E17" s="76" t="s">
        <v>279</v>
      </c>
    </row>
    <row r="18" spans="1:5" ht="18" customHeight="1" x14ac:dyDescent="0.35">
      <c r="A18" s="43">
        <v>2027</v>
      </c>
      <c r="B18" s="150">
        <v>129446970.5555757</v>
      </c>
      <c r="C18" s="56">
        <v>2.2170388092506377E-2</v>
      </c>
      <c r="D18" s="86" t="s">
        <v>279</v>
      </c>
      <c r="E18" s="76" t="s">
        <v>279</v>
      </c>
    </row>
    <row r="19" spans="1:5" ht="18" customHeight="1" x14ac:dyDescent="0.35">
      <c r="A19" s="43">
        <v>2028</v>
      </c>
      <c r="B19" s="150">
        <v>132330975.29606782</v>
      </c>
      <c r="C19" s="56">
        <v>2.2279430164446667E-2</v>
      </c>
      <c r="D19" s="86" t="s">
        <v>279</v>
      </c>
      <c r="E19" s="76" t="s">
        <v>279</v>
      </c>
    </row>
    <row r="20" spans="1:5" ht="18" customHeight="1" x14ac:dyDescent="0.35">
      <c r="A20" s="43">
        <v>2029</v>
      </c>
      <c r="B20" s="150">
        <v>135295116.2503038</v>
      </c>
      <c r="C20" s="56">
        <v>2.2399449166034202E-2</v>
      </c>
      <c r="D20" s="86" t="s">
        <v>279</v>
      </c>
      <c r="E20" s="76" t="s">
        <v>279</v>
      </c>
    </row>
    <row r="21" spans="1:5" ht="18" customHeight="1" x14ac:dyDescent="0.35">
      <c r="A21" s="43">
        <v>2030</v>
      </c>
      <c r="B21" s="150">
        <v>138302222.80290946</v>
      </c>
      <c r="C21" s="56">
        <v>2.2226275684942953E-2</v>
      </c>
      <c r="D21" s="86" t="s">
        <v>279</v>
      </c>
      <c r="E21" s="76" t="s">
        <v>279</v>
      </c>
    </row>
    <row r="22" spans="1:5" ht="18" customHeight="1" x14ac:dyDescent="0.35">
      <c r="A22" s="43">
        <v>2031</v>
      </c>
      <c r="B22" s="150">
        <v>141351526.98124111</v>
      </c>
      <c r="C22" s="56">
        <v>2.2048121255991093E-2</v>
      </c>
      <c r="D22" s="86" t="s">
        <v>279</v>
      </c>
      <c r="E22" s="76" t="s">
        <v>279</v>
      </c>
    </row>
    <row r="23" spans="1:5" ht="18" customHeight="1" x14ac:dyDescent="0.35">
      <c r="A23" s="43">
        <v>2032</v>
      </c>
      <c r="B23" s="150">
        <v>144458034.09220797</v>
      </c>
      <c r="C23" s="56">
        <v>2.1977174051887927E-2</v>
      </c>
      <c r="D23" s="86" t="s">
        <v>279</v>
      </c>
      <c r="E23" s="76" t="s">
        <v>279</v>
      </c>
    </row>
    <row r="24" spans="1:5" ht="18.600000000000001" customHeight="1" x14ac:dyDescent="0.35">
      <c r="A24" s="25" t="s">
        <v>4</v>
      </c>
      <c r="B24" s="3"/>
      <c r="C24" s="3"/>
    </row>
    <row r="25" spans="1:5" ht="21.75" customHeight="1" x14ac:dyDescent="0.35">
      <c r="A25" s="30" t="s">
        <v>285</v>
      </c>
      <c r="B25" s="3"/>
      <c r="C25" s="3"/>
    </row>
    <row r="26" spans="1:5" ht="21.75" customHeight="1" x14ac:dyDescent="0.35">
      <c r="A26" s="30" t="s">
        <v>293</v>
      </c>
      <c r="B26" s="3"/>
      <c r="C26" s="3"/>
    </row>
    <row r="27" spans="1:5" ht="21.75" customHeight="1" x14ac:dyDescent="0.35">
      <c r="A27" s="30" t="s">
        <v>295</v>
      </c>
      <c r="B27" s="165"/>
      <c r="C27" s="165"/>
    </row>
    <row r="28" spans="1:5" ht="21.75" customHeight="1" x14ac:dyDescent="0.35">
      <c r="A28" s="30" t="s">
        <v>294</v>
      </c>
      <c r="B28" s="165"/>
      <c r="C28" s="165"/>
    </row>
    <row r="29" spans="1:5" ht="21.75" customHeight="1" x14ac:dyDescent="0.35">
      <c r="A29" s="30" t="s">
        <v>284</v>
      </c>
      <c r="B29" s="165"/>
      <c r="C29" s="165"/>
    </row>
    <row r="30" spans="1:5" ht="21.75" customHeight="1" x14ac:dyDescent="0.35">
      <c r="A30" s="237" t="str">
        <f>Headings!F39</f>
        <v>Page 39</v>
      </c>
      <c r="B30" s="240"/>
      <c r="C30" s="240"/>
      <c r="D30" s="240"/>
      <c r="E30" s="239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8" t="str">
        <f>Headings!E4</f>
        <v>March 2023 Countywide New Construction Forecast</v>
      </c>
      <c r="B1" s="239"/>
      <c r="C1" s="239"/>
      <c r="D1" s="239"/>
      <c r="E1" s="239"/>
    </row>
    <row r="2" spans="1:5" ht="21.75" customHeight="1" x14ac:dyDescent="0.35">
      <c r="A2" s="238" t="s">
        <v>85</v>
      </c>
      <c r="B2" s="239"/>
      <c r="C2" s="239"/>
      <c r="D2" s="239"/>
      <c r="E2" s="239"/>
    </row>
    <row r="4" spans="1:5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August 2022 Forecast</v>
      </c>
      <c r="E4" s="35" t="str">
        <f>Headings!F51</f>
        <v>% Change from August 2022 Forecast</v>
      </c>
    </row>
    <row r="5" spans="1:5" s="53" customFormat="1" ht="18" customHeight="1" x14ac:dyDescent="0.35">
      <c r="A5" s="38">
        <v>2013</v>
      </c>
      <c r="B5" s="39">
        <v>1983503613</v>
      </c>
      <c r="C5" s="82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3406198290</v>
      </c>
      <c r="C6" s="45">
        <v>0.71726346636102645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4994659235</v>
      </c>
      <c r="C7" s="45">
        <v>0.46634423769850453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6111997054</v>
      </c>
      <c r="C8" s="45">
        <v>0.22370651658681173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8438451607.000001</v>
      </c>
      <c r="C9" s="45">
        <v>0.38063738127580593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9789738887</v>
      </c>
      <c r="C10" s="45">
        <v>0.16013450606021817</v>
      </c>
      <c r="D10" s="46">
        <v>0</v>
      </c>
      <c r="E10" s="47">
        <v>0</v>
      </c>
    </row>
    <row r="11" spans="1:5" s="53" customFormat="1" ht="18" customHeight="1" x14ac:dyDescent="0.35">
      <c r="A11" s="43">
        <v>2019</v>
      </c>
      <c r="B11" s="44">
        <v>11561210136</v>
      </c>
      <c r="C11" s="45">
        <v>0.18095183839401208</v>
      </c>
      <c r="D11" s="46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11025221474</v>
      </c>
      <c r="C12" s="45">
        <v>-4.6360948005867098E-2</v>
      </c>
      <c r="D12" s="46">
        <v>0</v>
      </c>
      <c r="E12" s="47">
        <v>0</v>
      </c>
    </row>
    <row r="13" spans="1:5" s="53" customFormat="1" ht="18" customHeight="1" x14ac:dyDescent="0.35">
      <c r="A13" s="43">
        <v>2021</v>
      </c>
      <c r="B13" s="44">
        <v>10610155850</v>
      </c>
      <c r="C13" s="45">
        <v>-3.7646919381966182E-2</v>
      </c>
      <c r="D13" s="46">
        <v>0</v>
      </c>
      <c r="E13" s="47">
        <v>0</v>
      </c>
    </row>
    <row r="14" spans="1:5" s="53" customFormat="1" ht="18" customHeight="1" x14ac:dyDescent="0.35">
      <c r="A14" s="43">
        <v>2022</v>
      </c>
      <c r="B14" s="44">
        <v>10199660966</v>
      </c>
      <c r="C14" s="45">
        <v>-3.8688864688071423E-2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2023</v>
      </c>
      <c r="B15" s="49">
        <v>10398469580</v>
      </c>
      <c r="C15" s="50">
        <v>1.9491688465206547E-2</v>
      </c>
      <c r="D15" s="55">
        <v>-3.6054146712217738E-2</v>
      </c>
      <c r="E15" s="77">
        <v>-388930505.31949997</v>
      </c>
    </row>
    <row r="16" spans="1:5" s="53" customFormat="1" ht="18" customHeight="1" thickTop="1" x14ac:dyDescent="0.35">
      <c r="A16" s="43">
        <v>2024</v>
      </c>
      <c r="B16" s="44">
        <v>9854466281.0076408</v>
      </c>
      <c r="C16" s="45">
        <v>-5.2315708076761003E-2</v>
      </c>
      <c r="D16" s="46">
        <v>-2.2012894998843069E-2</v>
      </c>
      <c r="E16" s="47">
        <v>-221807967.0009594</v>
      </c>
    </row>
    <row r="17" spans="1:5" s="53" customFormat="1" ht="18" customHeight="1" x14ac:dyDescent="0.35">
      <c r="A17" s="43">
        <v>2025</v>
      </c>
      <c r="B17" s="44">
        <v>9485537346.6504498</v>
      </c>
      <c r="C17" s="45">
        <v>-3.7437738771121665E-2</v>
      </c>
      <c r="D17" s="46">
        <v>-7.096190634513222E-2</v>
      </c>
      <c r="E17" s="47">
        <v>-724525525.29705048</v>
      </c>
    </row>
    <row r="18" spans="1:5" s="53" customFormat="1" ht="18" customHeight="1" x14ac:dyDescent="0.35">
      <c r="A18" s="43">
        <v>2026</v>
      </c>
      <c r="B18" s="44">
        <v>10095189537.4694</v>
      </c>
      <c r="C18" s="45">
        <v>6.4271761160081375E-2</v>
      </c>
      <c r="D18" s="46">
        <v>-4.6122939101646554E-2</v>
      </c>
      <c r="E18" s="47">
        <v>-488133986.38369942</v>
      </c>
    </row>
    <row r="19" spans="1:5" s="53" customFormat="1" ht="18" customHeight="1" x14ac:dyDescent="0.35">
      <c r="A19" s="43">
        <v>2027</v>
      </c>
      <c r="B19" s="44">
        <v>10570261049.6738</v>
      </c>
      <c r="C19" s="45">
        <v>4.7059196901763967E-2</v>
      </c>
      <c r="D19" s="46">
        <v>-2.5109438681013119E-2</v>
      </c>
      <c r="E19" s="47">
        <v>-272249350.02960014</v>
      </c>
    </row>
    <row r="20" spans="1:5" s="53" customFormat="1" ht="18" customHeight="1" x14ac:dyDescent="0.35">
      <c r="A20" s="43">
        <v>2028</v>
      </c>
      <c r="B20" s="44">
        <v>11178164802.646799</v>
      </c>
      <c r="C20" s="45">
        <v>5.7510760625137047E-2</v>
      </c>
      <c r="D20" s="46">
        <v>-2.407817044276972E-2</v>
      </c>
      <c r="E20" s="47">
        <v>-275790282.79100037</v>
      </c>
    </row>
    <row r="21" spans="1:5" s="53" customFormat="1" ht="18" customHeight="1" x14ac:dyDescent="0.35">
      <c r="A21" s="43">
        <v>2029</v>
      </c>
      <c r="B21" s="44">
        <v>11881471406.772699</v>
      </c>
      <c r="C21" s="45">
        <v>6.2917895427643922E-2</v>
      </c>
      <c r="D21" s="46">
        <v>3.3577687585346627E-3</v>
      </c>
      <c r="E21" s="47">
        <v>39761722.824399948</v>
      </c>
    </row>
    <row r="22" spans="1:5" s="53" customFormat="1" ht="18" customHeight="1" x14ac:dyDescent="0.35">
      <c r="A22" s="43">
        <v>2030</v>
      </c>
      <c r="B22" s="44">
        <v>12331559490.850101</v>
      </c>
      <c r="C22" s="45">
        <v>3.7881510519045758E-2</v>
      </c>
      <c r="D22" s="46">
        <v>9.6427425576697257E-3</v>
      </c>
      <c r="E22" s="47">
        <v>117774385.42630196</v>
      </c>
    </row>
    <row r="23" spans="1:5" s="53" customFormat="1" ht="18" customHeight="1" x14ac:dyDescent="0.35">
      <c r="A23" s="43">
        <v>2031</v>
      </c>
      <c r="B23" s="44">
        <v>12798847456.045401</v>
      </c>
      <c r="C23" s="45">
        <v>3.7893663452868376E-2</v>
      </c>
      <c r="D23" s="46">
        <v>6.6888600554104727E-4</v>
      </c>
      <c r="E23" s="47">
        <v>8555247.4651012421</v>
      </c>
    </row>
    <row r="24" spans="1:5" s="53" customFormat="1" ht="18" customHeight="1" x14ac:dyDescent="0.35">
      <c r="A24" s="43">
        <v>2032</v>
      </c>
      <c r="B24" s="44">
        <v>13348512506.1457</v>
      </c>
      <c r="C24" s="45">
        <v>4.2946449044571677E-2</v>
      </c>
      <c r="D24" s="75" t="s">
        <v>279</v>
      </c>
      <c r="E24" s="76" t="s">
        <v>279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145</v>
      </c>
      <c r="B26" s="3"/>
      <c r="C26" s="3"/>
    </row>
    <row r="27" spans="1:5" ht="21.75" customHeight="1" x14ac:dyDescent="0.35">
      <c r="A27" s="113" t="s">
        <v>170</v>
      </c>
      <c r="B27" s="3"/>
      <c r="C27" s="3"/>
    </row>
    <row r="28" spans="1:5" ht="21.75" customHeight="1" x14ac:dyDescent="0.35">
      <c r="A28" s="111"/>
      <c r="B28" s="3"/>
      <c r="C28" s="3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37" t="str">
        <f>Headings!F4</f>
        <v>Page 4</v>
      </c>
      <c r="B30" s="240"/>
      <c r="C30" s="240"/>
      <c r="D30" s="240"/>
      <c r="E30" s="239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G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2.5" customHeight="1" x14ac:dyDescent="0.35">
      <c r="A1" s="238" t="str">
        <f>Headings!E40</f>
        <v>March 2023 Emergency Medical Services (EMS) Property Tax Forecast</v>
      </c>
      <c r="B1" s="243"/>
      <c r="C1" s="243"/>
      <c r="D1" s="243"/>
      <c r="E1" s="243"/>
    </row>
    <row r="2" spans="1:5" ht="21.75" customHeight="1" x14ac:dyDescent="0.35">
      <c r="A2" s="238" t="s">
        <v>85</v>
      </c>
      <c r="B2" s="239"/>
      <c r="C2" s="239"/>
      <c r="D2" s="239"/>
      <c r="E2" s="239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August 2022 Forecast</v>
      </c>
      <c r="E4" s="33" t="str">
        <f>Headings!F51</f>
        <v>% Change from August 2022 Forecast</v>
      </c>
    </row>
    <row r="5" spans="1:5" s="53" customFormat="1" ht="18" customHeight="1" x14ac:dyDescent="0.35">
      <c r="A5" s="38">
        <v>2013</v>
      </c>
      <c r="B5" s="39">
        <v>93870870</v>
      </c>
      <c r="C5" s="82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113541014.793615</v>
      </c>
      <c r="C6" s="46">
        <v>0.2095447159871322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116769207</v>
      </c>
      <c r="C7" s="46">
        <v>2.8431947805406921E-2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119879727</v>
      </c>
      <c r="C8" s="46">
        <v>2.6638187240579647E-2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123483769</v>
      </c>
      <c r="C9" s="46">
        <v>3.0063815544057793E-2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127489160</v>
      </c>
      <c r="C10" s="46">
        <v>3.2436578770121516E-2</v>
      </c>
      <c r="D10" s="46">
        <v>0</v>
      </c>
      <c r="E10" s="47">
        <v>0</v>
      </c>
    </row>
    <row r="11" spans="1:5" s="53" customFormat="1" ht="18" customHeight="1" x14ac:dyDescent="0.35">
      <c r="A11" s="43">
        <v>2019</v>
      </c>
      <c r="B11" s="69">
        <v>131539324</v>
      </c>
      <c r="C11" s="56">
        <v>3.1768693118693347E-2</v>
      </c>
      <c r="D11" s="45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169415530</v>
      </c>
      <c r="C12" s="56">
        <v>0.28794587693030871</v>
      </c>
      <c r="D12" s="46">
        <v>0</v>
      </c>
      <c r="E12" s="47">
        <v>0</v>
      </c>
    </row>
    <row r="13" spans="1:5" s="53" customFormat="1" ht="18" customHeight="1" x14ac:dyDescent="0.35">
      <c r="A13" s="43">
        <v>2021</v>
      </c>
      <c r="B13" s="44">
        <v>173903481</v>
      </c>
      <c r="C13" s="56">
        <v>2.6490788654381259E-2</v>
      </c>
      <c r="D13" s="46">
        <v>0</v>
      </c>
      <c r="E13" s="47">
        <v>0</v>
      </c>
    </row>
    <row r="14" spans="1:5" s="53" customFormat="1" ht="18" customHeight="1" x14ac:dyDescent="0.35">
      <c r="A14" s="43">
        <v>2022</v>
      </c>
      <c r="B14" s="44">
        <v>178625807</v>
      </c>
      <c r="C14" s="56">
        <v>2.7154867590028386E-2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2023</v>
      </c>
      <c r="B15" s="49">
        <v>183314814</v>
      </c>
      <c r="C15" s="57">
        <v>2.6250445435356484E-2</v>
      </c>
      <c r="D15" s="55">
        <v>9.1449361687634401E-4</v>
      </c>
      <c r="E15" s="77">
        <v>167487.06143328547</v>
      </c>
    </row>
    <row r="16" spans="1:5" s="53" customFormat="1" ht="18" customHeight="1" thickTop="1" x14ac:dyDescent="0.35">
      <c r="A16" s="43">
        <v>2024</v>
      </c>
      <c r="B16" s="44">
        <v>186980158.13079736</v>
      </c>
      <c r="C16" s="56">
        <v>1.999480593421854E-2</v>
      </c>
      <c r="D16" s="46">
        <v>-1.0080956820180953E-3</v>
      </c>
      <c r="E16" s="47">
        <v>-188684.10166287422</v>
      </c>
    </row>
    <row r="17" spans="1:7" ht="18" customHeight="1" x14ac:dyDescent="0.35">
      <c r="A17" s="43">
        <v>2025</v>
      </c>
      <c r="B17" s="44">
        <v>190957446.57901475</v>
      </c>
      <c r="C17" s="56">
        <v>2.1271179188088851E-2</v>
      </c>
      <c r="D17" s="46">
        <v>-1.5620868309950131E-3</v>
      </c>
      <c r="E17" s="47">
        <v>-298758.79976826906</v>
      </c>
    </row>
    <row r="18" spans="1:7" s="129" customFormat="1" ht="18" customHeight="1" x14ac:dyDescent="0.35">
      <c r="A18" s="43">
        <v>2026</v>
      </c>
      <c r="B18" s="150" t="s">
        <v>79</v>
      </c>
      <c r="C18" s="86" t="s">
        <v>79</v>
      </c>
      <c r="D18" s="157" t="s">
        <v>79</v>
      </c>
      <c r="E18" s="76" t="s">
        <v>79</v>
      </c>
    </row>
    <row r="19" spans="1:7" s="149" customFormat="1" ht="18" customHeight="1" x14ac:dyDescent="0.35">
      <c r="A19" s="43">
        <v>2027</v>
      </c>
      <c r="B19" s="150" t="s">
        <v>79</v>
      </c>
      <c r="C19" s="86" t="s">
        <v>79</v>
      </c>
      <c r="D19" s="157" t="s">
        <v>79</v>
      </c>
      <c r="E19" s="76" t="s">
        <v>79</v>
      </c>
    </row>
    <row r="20" spans="1:7" s="151" customFormat="1" ht="18" customHeight="1" x14ac:dyDescent="0.35">
      <c r="A20" s="43">
        <v>2028</v>
      </c>
      <c r="B20" s="150" t="s">
        <v>79</v>
      </c>
      <c r="C20" s="86" t="s">
        <v>79</v>
      </c>
      <c r="D20" s="157" t="s">
        <v>79</v>
      </c>
      <c r="E20" s="76" t="s">
        <v>79</v>
      </c>
    </row>
    <row r="21" spans="1:7" s="162" customFormat="1" ht="18" customHeight="1" x14ac:dyDescent="0.35">
      <c r="A21" s="43">
        <v>2029</v>
      </c>
      <c r="B21" s="150" t="s">
        <v>79</v>
      </c>
      <c r="C21" s="86" t="s">
        <v>79</v>
      </c>
      <c r="D21" s="157" t="s">
        <v>79</v>
      </c>
      <c r="E21" s="76" t="s">
        <v>79</v>
      </c>
    </row>
    <row r="22" spans="1:7" s="165" customFormat="1" ht="18" customHeight="1" x14ac:dyDescent="0.35">
      <c r="A22" s="43">
        <v>2030</v>
      </c>
      <c r="B22" s="150" t="s">
        <v>79</v>
      </c>
      <c r="C22" s="86" t="s">
        <v>79</v>
      </c>
      <c r="D22" s="157" t="s">
        <v>79</v>
      </c>
      <c r="E22" s="76" t="s">
        <v>79</v>
      </c>
    </row>
    <row r="23" spans="1:7" s="165" customFormat="1" ht="18" customHeight="1" x14ac:dyDescent="0.35">
      <c r="A23" s="43">
        <v>2031</v>
      </c>
      <c r="B23" s="150" t="s">
        <v>79</v>
      </c>
      <c r="C23" s="86" t="s">
        <v>79</v>
      </c>
      <c r="D23" s="157" t="s">
        <v>79</v>
      </c>
      <c r="E23" s="76" t="s">
        <v>79</v>
      </c>
    </row>
    <row r="24" spans="1:7" s="165" customFormat="1" ht="18" customHeight="1" x14ac:dyDescent="0.35">
      <c r="A24" s="43">
        <v>2032</v>
      </c>
      <c r="B24" s="150" t="s">
        <v>79</v>
      </c>
      <c r="C24" s="86" t="s">
        <v>79</v>
      </c>
      <c r="D24" s="157" t="s">
        <v>79</v>
      </c>
      <c r="E24" s="76" t="s">
        <v>79</v>
      </c>
    </row>
    <row r="25" spans="1:7" ht="21.75" customHeight="1" x14ac:dyDescent="0.35">
      <c r="A25" s="25" t="s">
        <v>4</v>
      </c>
      <c r="B25" s="3"/>
      <c r="C25" s="3"/>
    </row>
    <row r="26" spans="1:7" ht="21.75" customHeight="1" x14ac:dyDescent="0.35">
      <c r="A26" s="30" t="s">
        <v>264</v>
      </c>
      <c r="B26" s="3"/>
      <c r="C26" s="3"/>
      <c r="G26" s="165"/>
    </row>
    <row r="27" spans="1:7" s="165" customFormat="1" ht="21.75" customHeight="1" x14ac:dyDescent="0.35">
      <c r="A27" s="72" t="s">
        <v>265</v>
      </c>
      <c r="B27" s="3"/>
      <c r="C27" s="3"/>
    </row>
    <row r="28" spans="1:7" ht="21.75" customHeight="1" x14ac:dyDescent="0.35">
      <c r="A28" s="30" t="s">
        <v>254</v>
      </c>
      <c r="B28" s="3"/>
      <c r="C28" s="3"/>
    </row>
    <row r="29" spans="1:7" ht="21.75" customHeight="1" x14ac:dyDescent="0.35">
      <c r="A29" s="30" t="s">
        <v>253</v>
      </c>
      <c r="B29" s="19"/>
      <c r="C29" s="19"/>
    </row>
    <row r="30" spans="1:7" ht="21.75" customHeight="1" x14ac:dyDescent="0.35">
      <c r="A30" s="237" t="str">
        <f>Headings!F40</f>
        <v>Page 40</v>
      </c>
      <c r="B30" s="240"/>
      <c r="C30" s="240"/>
      <c r="D30" s="240"/>
      <c r="E30" s="239"/>
    </row>
    <row r="31" spans="1:7" ht="21.75" customHeight="1" x14ac:dyDescent="0.35">
      <c r="A31" s="19"/>
      <c r="B31" s="19"/>
      <c r="C31" s="19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K38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8" t="str">
        <f>Headings!E41</f>
        <v>March 2023 Conservation Futures Property Tax Forecast</v>
      </c>
      <c r="B1" s="239"/>
      <c r="C1" s="239"/>
      <c r="D1" s="239"/>
      <c r="E1" s="239"/>
    </row>
    <row r="2" spans="1:5" ht="21.75" customHeight="1" x14ac:dyDescent="0.35">
      <c r="A2" s="238" t="s">
        <v>85</v>
      </c>
      <c r="B2" s="239"/>
      <c r="C2" s="239"/>
      <c r="D2" s="239"/>
      <c r="E2" s="239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Headings!E53</f>
        <v>% Change from August 2022 Forecast</v>
      </c>
      <c r="E4" s="33" t="str">
        <f>Headings!F53</f>
        <v>% Change from August 2022 Forecast</v>
      </c>
    </row>
    <row r="5" spans="1:5" s="53" customFormat="1" ht="18" customHeight="1" x14ac:dyDescent="0.35">
      <c r="A5" s="38">
        <v>2013</v>
      </c>
      <c r="B5" s="39">
        <v>17566647</v>
      </c>
      <c r="C5" s="82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17955638</v>
      </c>
      <c r="C6" s="56">
        <v>2.2143724980640878E-2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18389600</v>
      </c>
      <c r="C7" s="46">
        <v>2.4168564770575163E-2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18877155</v>
      </c>
      <c r="C8" s="46">
        <v>2.6512539696350146E-2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19443654</v>
      </c>
      <c r="C9" s="46">
        <v>3.0009765772437635E-2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20072804</v>
      </c>
      <c r="C10" s="46">
        <v>3.2357601096995481E-2</v>
      </c>
      <c r="D10" s="46">
        <v>0</v>
      </c>
      <c r="E10" s="47">
        <v>0</v>
      </c>
    </row>
    <row r="11" spans="1:5" s="53" customFormat="1" ht="18" customHeight="1" x14ac:dyDescent="0.35">
      <c r="A11" s="43">
        <v>2019</v>
      </c>
      <c r="B11" s="44">
        <v>20712946</v>
      </c>
      <c r="C11" s="46">
        <v>3.189101034414521E-2</v>
      </c>
      <c r="D11" s="46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21297118</v>
      </c>
      <c r="C12" s="46">
        <v>2.8203230964827464E-2</v>
      </c>
      <c r="D12" s="46">
        <v>0</v>
      </c>
      <c r="E12" s="47">
        <v>0</v>
      </c>
    </row>
    <row r="13" spans="1:5" s="53" customFormat="1" ht="18" customHeight="1" x14ac:dyDescent="0.35">
      <c r="A13" s="43">
        <v>2021</v>
      </c>
      <c r="B13" s="44">
        <v>21858694</v>
      </c>
      <c r="C13" s="46">
        <v>2.6368638235464426E-2</v>
      </c>
      <c r="D13" s="46">
        <v>0</v>
      </c>
      <c r="E13" s="47">
        <v>0</v>
      </c>
    </row>
    <row r="14" spans="1:5" s="53" customFormat="1" ht="18" customHeight="1" x14ac:dyDescent="0.35">
      <c r="A14" s="43">
        <v>2022</v>
      </c>
      <c r="B14" s="44">
        <v>22426573</v>
      </c>
      <c r="C14" s="46">
        <v>2.5979548457927049E-2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2023</v>
      </c>
      <c r="B15" s="49">
        <v>54620650.935952909</v>
      </c>
      <c r="C15" s="55">
        <v>1.4355326574395879</v>
      </c>
      <c r="D15" s="46">
        <v>3.7393044673804887E-2</v>
      </c>
      <c r="E15" s="47">
        <v>1968812.545106858</v>
      </c>
    </row>
    <row r="16" spans="1:5" s="53" customFormat="1" ht="18" customHeight="1" thickTop="1" x14ac:dyDescent="0.35">
      <c r="A16" s="43">
        <v>2024</v>
      </c>
      <c r="B16" s="44">
        <v>52404999.585682847</v>
      </c>
      <c r="C16" s="46">
        <v>-4.0564352718316932E-2</v>
      </c>
      <c r="D16" s="219">
        <v>-2.67639655796299E-2</v>
      </c>
      <c r="E16" s="230">
        <v>-1441136.1226951107</v>
      </c>
    </row>
    <row r="17" spans="1:11" ht="18" customHeight="1" x14ac:dyDescent="0.35">
      <c r="A17" s="43">
        <v>2025</v>
      </c>
      <c r="B17" s="44">
        <v>52515193.863163143</v>
      </c>
      <c r="C17" s="46">
        <v>2.1027435998759447E-3</v>
      </c>
      <c r="D17" s="46">
        <v>-4.5548421233651659E-2</v>
      </c>
      <c r="E17" s="47">
        <v>-2506134.6478549838</v>
      </c>
    </row>
    <row r="18" spans="1:11" s="129" customFormat="1" ht="18" customHeight="1" x14ac:dyDescent="0.35">
      <c r="A18" s="43">
        <v>2026</v>
      </c>
      <c r="B18" s="44">
        <v>54398437.575720072</v>
      </c>
      <c r="C18" s="46">
        <v>3.586093040928362E-2</v>
      </c>
      <c r="D18" s="46">
        <v>-3.2287319349314059E-2</v>
      </c>
      <c r="E18" s="47">
        <v>-1814980.5838340521</v>
      </c>
    </row>
    <row r="19" spans="1:11" s="149" customFormat="1" ht="18" customHeight="1" x14ac:dyDescent="0.35">
      <c r="A19" s="43">
        <v>2027</v>
      </c>
      <c r="B19" s="44">
        <v>55868207.428205572</v>
      </c>
      <c r="C19" s="46">
        <v>2.7018604172953431E-2</v>
      </c>
      <c r="D19" s="46">
        <v>-2.6868243808211512E-2</v>
      </c>
      <c r="E19" s="47">
        <v>-1542525.571442686</v>
      </c>
    </row>
    <row r="20" spans="1:11" s="151" customFormat="1" ht="18" customHeight="1" x14ac:dyDescent="0.35">
      <c r="A20" s="43">
        <v>2028</v>
      </c>
      <c r="B20" s="44">
        <v>57113176.67101413</v>
      </c>
      <c r="C20" s="46">
        <v>2.2284037740219809E-2</v>
      </c>
      <c r="D20" s="46">
        <v>-2.6098490418474452E-2</v>
      </c>
      <c r="E20" s="47">
        <v>-1530511.7401015013</v>
      </c>
    </row>
    <row r="21" spans="1:11" s="162" customFormat="1" ht="18" customHeight="1" x14ac:dyDescent="0.35">
      <c r="A21" s="43">
        <v>2029</v>
      </c>
      <c r="B21" s="44">
        <v>58392843.781074286</v>
      </c>
      <c r="C21" s="46">
        <v>2.2405812189914665E-2</v>
      </c>
      <c r="D21" s="46">
        <v>-2.4941774632724956E-2</v>
      </c>
      <c r="E21" s="47">
        <v>-1493676.0819620565</v>
      </c>
    </row>
    <row r="22" spans="1:11" s="165" customFormat="1" ht="18" customHeight="1" x14ac:dyDescent="0.35">
      <c r="A22" s="43">
        <v>2030</v>
      </c>
      <c r="B22" s="44">
        <v>59691115.77552329</v>
      </c>
      <c r="C22" s="46">
        <v>2.2233409273856752E-2</v>
      </c>
      <c r="D22" s="46">
        <v>-2.3700477161364142E-2</v>
      </c>
      <c r="E22" s="47">
        <v>-1449051.1293714494</v>
      </c>
    </row>
    <row r="23" spans="1:11" s="165" customFormat="1" ht="18" customHeight="1" x14ac:dyDescent="0.35">
      <c r="A23" s="43">
        <v>2031</v>
      </c>
      <c r="B23" s="44">
        <v>61007515.713941857</v>
      </c>
      <c r="C23" s="46">
        <v>2.2053532109687302E-2</v>
      </c>
      <c r="D23" s="46">
        <v>-2.2524084490731067E-2</v>
      </c>
      <c r="E23" s="47">
        <v>-1405802.8609272689</v>
      </c>
    </row>
    <row r="24" spans="1:11" s="165" customFormat="1" ht="18" customHeight="1" x14ac:dyDescent="0.35">
      <c r="A24" s="43">
        <v>2032</v>
      </c>
      <c r="B24" s="44">
        <v>62348754.744754121</v>
      </c>
      <c r="C24" s="46">
        <v>2.1984816380676842E-2</v>
      </c>
      <c r="D24" s="75" t="s">
        <v>279</v>
      </c>
      <c r="E24" s="76" t="s">
        <v>279</v>
      </c>
    </row>
    <row r="25" spans="1:11" ht="21.75" customHeight="1" x14ac:dyDescent="0.35">
      <c r="A25" s="25" t="s">
        <v>4</v>
      </c>
      <c r="B25" s="3"/>
      <c r="C25" s="3"/>
      <c r="K25" s="165"/>
    </row>
    <row r="26" spans="1:11" s="165" customFormat="1" ht="21.75" customHeight="1" x14ac:dyDescent="0.35">
      <c r="A26" s="30" t="s">
        <v>264</v>
      </c>
      <c r="B26" s="3"/>
      <c r="C26" s="3"/>
    </row>
    <row r="27" spans="1:11" s="165" customFormat="1" ht="21.75" customHeight="1" x14ac:dyDescent="0.35">
      <c r="A27" s="72" t="s">
        <v>265</v>
      </c>
      <c r="B27" s="3"/>
      <c r="C27" s="3"/>
    </row>
    <row r="28" spans="1:11" s="29" customFormat="1" ht="21.75" customHeight="1" x14ac:dyDescent="0.35">
      <c r="A28" s="30" t="s">
        <v>286</v>
      </c>
    </row>
    <row r="29" spans="1:11" ht="21.75" customHeight="1" x14ac:dyDescent="0.35">
      <c r="A29" s="30" t="s">
        <v>287</v>
      </c>
    </row>
    <row r="30" spans="1:11" ht="21.75" customHeight="1" x14ac:dyDescent="0.35">
      <c r="A30" s="237" t="str">
        <f>Headings!F41</f>
        <v>Page 41</v>
      </c>
      <c r="B30" s="240"/>
      <c r="C30" s="240"/>
      <c r="D30" s="240"/>
      <c r="E30" s="239"/>
    </row>
    <row r="32" spans="1:11" ht="21.75" customHeight="1" x14ac:dyDescent="0.35">
      <c r="B32" s="7"/>
    </row>
    <row r="33" spans="1:2" ht="21.75" customHeight="1" x14ac:dyDescent="0.35">
      <c r="B33" s="7"/>
    </row>
    <row r="34" spans="1:2" ht="21.75" customHeight="1" x14ac:dyDescent="0.35">
      <c r="A34" s="6"/>
      <c r="B34" s="7"/>
    </row>
    <row r="35" spans="1:2" ht="21.75" customHeight="1" x14ac:dyDescent="0.35">
      <c r="A35" s="6"/>
      <c r="B35" s="6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8" t="str">
        <f>Headings!E42</f>
        <v>March 2023 Unincorporated Area/Roads Property Tax Levy Forecast</v>
      </c>
      <c r="B1" s="239"/>
      <c r="C1" s="239"/>
      <c r="D1" s="239"/>
      <c r="E1" s="239"/>
    </row>
    <row r="2" spans="1:5" ht="21.75" customHeight="1" x14ac:dyDescent="0.35">
      <c r="A2" s="238" t="s">
        <v>85</v>
      </c>
      <c r="B2" s="239"/>
      <c r="C2" s="239"/>
      <c r="D2" s="239"/>
      <c r="E2" s="239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August 2022 Forecast</v>
      </c>
      <c r="E4" s="33" t="str">
        <f>Headings!F51</f>
        <v>% Change from August 2022 Forecast</v>
      </c>
    </row>
    <row r="5" spans="1:5" s="53" customFormat="1" ht="18" customHeight="1" x14ac:dyDescent="0.35">
      <c r="A5" s="38">
        <v>2014</v>
      </c>
      <c r="B5" s="39">
        <v>71721037.701000005</v>
      </c>
      <c r="C5" s="74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2015</v>
      </c>
      <c r="B6" s="44">
        <v>81182066</v>
      </c>
      <c r="C6" s="45">
        <v>0.13191426954030372</v>
      </c>
      <c r="D6" s="46">
        <v>0</v>
      </c>
      <c r="E6" s="47">
        <v>0</v>
      </c>
    </row>
    <row r="7" spans="1:5" s="53" customFormat="1" ht="18" customHeight="1" x14ac:dyDescent="0.35">
      <c r="A7" s="43">
        <v>2016</v>
      </c>
      <c r="B7" s="44">
        <v>82424494.000000134</v>
      </c>
      <c r="C7" s="45">
        <v>1.5304217559579447E-2</v>
      </c>
      <c r="D7" s="46">
        <v>0</v>
      </c>
      <c r="E7" s="47">
        <v>0</v>
      </c>
    </row>
    <row r="8" spans="1:5" s="53" customFormat="1" ht="18" customHeight="1" x14ac:dyDescent="0.35">
      <c r="A8" s="43">
        <v>2017</v>
      </c>
      <c r="B8" s="44">
        <v>87678035</v>
      </c>
      <c r="C8" s="45">
        <v>6.3737619062603557E-2</v>
      </c>
      <c r="D8" s="46">
        <v>0</v>
      </c>
      <c r="E8" s="47">
        <v>0</v>
      </c>
    </row>
    <row r="9" spans="1:5" s="53" customFormat="1" ht="18" customHeight="1" x14ac:dyDescent="0.35">
      <c r="A9" s="43">
        <v>2018</v>
      </c>
      <c r="B9" s="44">
        <v>89353349</v>
      </c>
      <c r="C9" s="45">
        <v>1.9107567819009574E-2</v>
      </c>
      <c r="D9" s="46">
        <v>0</v>
      </c>
      <c r="E9" s="47">
        <v>0</v>
      </c>
    </row>
    <row r="10" spans="1:5" s="53" customFormat="1" ht="18" customHeight="1" x14ac:dyDescent="0.35">
      <c r="A10" s="43">
        <v>2019</v>
      </c>
      <c r="B10" s="44">
        <v>91211126</v>
      </c>
      <c r="C10" s="45">
        <v>2.0791352767314919E-2</v>
      </c>
      <c r="D10" s="46">
        <v>0</v>
      </c>
      <c r="E10" s="47">
        <v>0</v>
      </c>
    </row>
    <row r="11" spans="1:5" s="53" customFormat="1" ht="18" customHeight="1" x14ac:dyDescent="0.35">
      <c r="A11" s="43">
        <v>2020</v>
      </c>
      <c r="B11" s="44">
        <v>92987997</v>
      </c>
      <c r="C11" s="45">
        <v>1.9480858069880647E-2</v>
      </c>
      <c r="D11" s="46">
        <v>0</v>
      </c>
      <c r="E11" s="47">
        <v>0</v>
      </c>
    </row>
    <row r="12" spans="1:5" s="53" customFormat="1" ht="18" customHeight="1" x14ac:dyDescent="0.35">
      <c r="A12" s="43">
        <v>2021</v>
      </c>
      <c r="B12" s="44">
        <v>94573079</v>
      </c>
      <c r="C12" s="45">
        <v>1.7046092518801181E-2</v>
      </c>
      <c r="D12" s="46">
        <v>0</v>
      </c>
      <c r="E12" s="47">
        <v>0</v>
      </c>
    </row>
    <row r="13" spans="1:5" s="53" customFormat="1" ht="18" customHeight="1" x14ac:dyDescent="0.35">
      <c r="A13" s="43">
        <v>2022</v>
      </c>
      <c r="B13" s="44">
        <v>96531490</v>
      </c>
      <c r="C13" s="45">
        <v>2.0707912026423525E-2</v>
      </c>
      <c r="D13" s="46">
        <v>0</v>
      </c>
      <c r="E13" s="47">
        <v>0</v>
      </c>
    </row>
    <row r="14" spans="1:5" s="53" customFormat="1" ht="18" customHeight="1" thickBot="1" x14ac:dyDescent="0.4">
      <c r="A14" s="48">
        <v>2023</v>
      </c>
      <c r="B14" s="49">
        <v>98705742</v>
      </c>
      <c r="C14" s="50">
        <v>2.2523758827300844E-2</v>
      </c>
      <c r="D14" s="55">
        <v>5.112232756220525E-3</v>
      </c>
      <c r="E14" s="77">
        <v>502040.18122006953</v>
      </c>
    </row>
    <row r="15" spans="1:5" s="53" customFormat="1" ht="18" customHeight="1" thickTop="1" x14ac:dyDescent="0.35">
      <c r="A15" s="43">
        <v>2024</v>
      </c>
      <c r="B15" s="44">
        <v>100012358.14927049</v>
      </c>
      <c r="C15" s="45">
        <v>1.323748874984898E-2</v>
      </c>
      <c r="D15" s="46">
        <v>2.4725860341130446E-3</v>
      </c>
      <c r="E15" s="47">
        <v>246679.22439345717</v>
      </c>
    </row>
    <row r="16" spans="1:5" s="53" customFormat="1" ht="18" customHeight="1" x14ac:dyDescent="0.35">
      <c r="A16" s="43">
        <v>2025</v>
      </c>
      <c r="B16" s="44">
        <v>101708055.70969354</v>
      </c>
      <c r="C16" s="45">
        <v>1.6954880294814956E-2</v>
      </c>
      <c r="D16" s="46">
        <v>3.561021141831322E-3</v>
      </c>
      <c r="E16" s="47">
        <v>360899.36640293896</v>
      </c>
    </row>
    <row r="17" spans="1:5" s="53" customFormat="1" ht="18" customHeight="1" x14ac:dyDescent="0.35">
      <c r="A17" s="43">
        <v>2026</v>
      </c>
      <c r="B17" s="44">
        <v>103498810.67566103</v>
      </c>
      <c r="C17" s="45">
        <v>1.7606815443202084E-2</v>
      </c>
      <c r="D17" s="46">
        <v>5.7618007584263609E-3</v>
      </c>
      <c r="E17" s="47">
        <v>592923.22038634121</v>
      </c>
    </row>
    <row r="18" spans="1:5" s="53" customFormat="1" ht="18" customHeight="1" x14ac:dyDescent="0.35">
      <c r="A18" s="43">
        <v>2027</v>
      </c>
      <c r="B18" s="44">
        <v>105316447.16722761</v>
      </c>
      <c r="C18" s="45">
        <v>1.75619070373918E-2</v>
      </c>
      <c r="D18" s="46">
        <v>8.4483592793993534E-3</v>
      </c>
      <c r="E18" s="47">
        <v>882297.2197945863</v>
      </c>
    </row>
    <row r="19" spans="1:5" s="53" customFormat="1" ht="18" customHeight="1" x14ac:dyDescent="0.35">
      <c r="A19" s="43">
        <v>2028</v>
      </c>
      <c r="B19" s="44">
        <v>107181928.91120587</v>
      </c>
      <c r="C19" s="45">
        <v>1.7713109340045774E-2</v>
      </c>
      <c r="D19" s="46">
        <v>1.0811358157728268E-2</v>
      </c>
      <c r="E19" s="47">
        <v>1146388.2079908252</v>
      </c>
    </row>
    <row r="20" spans="1:5" s="53" customFormat="1" ht="18" customHeight="1" x14ac:dyDescent="0.35">
      <c r="A20" s="43">
        <v>2029</v>
      </c>
      <c r="B20" s="44">
        <v>108988768.91172835</v>
      </c>
      <c r="C20" s="45">
        <v>1.6857692512880051E-2</v>
      </c>
      <c r="D20" s="46">
        <v>1.188104718783034E-2</v>
      </c>
      <c r="E20" s="47">
        <v>1279696.5710371882</v>
      </c>
    </row>
    <row r="21" spans="1:5" s="53" customFormat="1" ht="18" customHeight="1" x14ac:dyDescent="0.35">
      <c r="A21" s="43">
        <v>2030</v>
      </c>
      <c r="B21" s="44">
        <v>110937696.88478512</v>
      </c>
      <c r="C21" s="45">
        <v>1.7881915655320713E-2</v>
      </c>
      <c r="D21" s="46">
        <v>1.4044327049340666E-2</v>
      </c>
      <c r="E21" s="47">
        <v>1536466.6569203585</v>
      </c>
    </row>
    <row r="22" spans="1:5" s="53" customFormat="1" ht="18" customHeight="1" x14ac:dyDescent="0.35">
      <c r="A22" s="43">
        <v>2031</v>
      </c>
      <c r="B22" s="44">
        <v>112911213.88172834</v>
      </c>
      <c r="C22" s="45">
        <v>1.7789417415009279E-2</v>
      </c>
      <c r="D22" s="46">
        <v>1.6152448550165399E-2</v>
      </c>
      <c r="E22" s="47">
        <v>1794802.123995766</v>
      </c>
    </row>
    <row r="23" spans="1:5" s="53" customFormat="1" ht="18" customHeight="1" x14ac:dyDescent="0.35">
      <c r="A23" s="43">
        <v>2032</v>
      </c>
      <c r="B23" s="44">
        <v>114917976.09826992</v>
      </c>
      <c r="C23" s="45">
        <v>1.7772922170898209E-2</v>
      </c>
      <c r="D23" s="75" t="s">
        <v>279</v>
      </c>
      <c r="E23" s="76" t="s">
        <v>279</v>
      </c>
    </row>
    <row r="24" spans="1:5" ht="18" customHeight="1" x14ac:dyDescent="0.35">
      <c r="A24" s="25" t="s">
        <v>4</v>
      </c>
      <c r="B24" s="3"/>
      <c r="C24" s="3"/>
    </row>
    <row r="25" spans="1:5" ht="21.75" customHeight="1" x14ac:dyDescent="0.35">
      <c r="A25" s="30" t="s">
        <v>264</v>
      </c>
      <c r="B25" s="3"/>
      <c r="C25" s="3"/>
    </row>
    <row r="26" spans="1:5" ht="21.75" customHeight="1" x14ac:dyDescent="0.35">
      <c r="A26" s="72" t="s">
        <v>265</v>
      </c>
      <c r="B26" s="3"/>
      <c r="C26" s="3"/>
    </row>
    <row r="27" spans="1:5" ht="21.75" customHeight="1" x14ac:dyDescent="0.35">
      <c r="A27" s="30" t="s">
        <v>181</v>
      </c>
      <c r="B27" s="19"/>
      <c r="C27" s="19"/>
    </row>
    <row r="28" spans="1:5" ht="21.75" customHeight="1" x14ac:dyDescent="0.35">
      <c r="A28" s="30" t="s">
        <v>188</v>
      </c>
    </row>
    <row r="29" spans="1:5" ht="21.75" customHeight="1" x14ac:dyDescent="0.35">
      <c r="A29" s="72" t="s">
        <v>189</v>
      </c>
    </row>
    <row r="30" spans="1:5" ht="21.75" customHeight="1" x14ac:dyDescent="0.35">
      <c r="A30" s="237" t="str">
        <f>Headings!F42</f>
        <v>Page 42</v>
      </c>
      <c r="B30" s="240"/>
      <c r="C30" s="240"/>
      <c r="D30" s="240"/>
      <c r="E30" s="239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M32"/>
  <sheetViews>
    <sheetView zoomScale="75" zoomScaleNormal="75" workbookViewId="0">
      <selection activeCell="A24" sqref="A24:E24"/>
    </sheetView>
  </sheetViews>
  <sheetFormatPr defaultColWidth="10.7265625" defaultRowHeight="21.75" customHeight="1" x14ac:dyDescent="0.35"/>
  <cols>
    <col min="1" max="1" width="7.7265625" style="94" customWidth="1"/>
    <col min="2" max="2" width="15.26953125" style="94" customWidth="1"/>
    <col min="3" max="3" width="17.6328125" style="94" customWidth="1"/>
    <col min="4" max="4" width="15.81640625" style="94" customWidth="1"/>
    <col min="5" max="5" width="17.7265625" style="95" customWidth="1"/>
    <col min="6" max="6" width="10.7265625" style="95"/>
    <col min="7" max="7" width="19.6328125" style="95" bestFit="1" customWidth="1"/>
    <col min="8" max="9" width="12" style="95" bestFit="1" customWidth="1"/>
    <col min="10" max="12" width="10.7265625" style="95"/>
    <col min="13" max="13" width="19.08984375" style="95" bestFit="1" customWidth="1"/>
    <col min="14" max="16384" width="10.7265625" style="95"/>
  </cols>
  <sheetData>
    <row r="1" spans="1:13" ht="23.4" x14ac:dyDescent="0.35">
      <c r="A1" s="238" t="str">
        <f>Headings!E43</f>
        <v xml:space="preserve">March 2023 UAL/Roads Property Tax Annexation Addendum </v>
      </c>
      <c r="B1" s="239"/>
      <c r="C1" s="239"/>
      <c r="D1" s="239"/>
      <c r="E1" s="239"/>
    </row>
    <row r="2" spans="1:13" ht="21.75" customHeight="1" x14ac:dyDescent="0.35">
      <c r="A2" s="238" t="s">
        <v>85</v>
      </c>
      <c r="B2" s="239"/>
      <c r="C2" s="239"/>
      <c r="D2" s="239"/>
      <c r="E2" s="239"/>
    </row>
    <row r="4" spans="1:13" s="22" customFormat="1" ht="66" customHeight="1" x14ac:dyDescent="0.35">
      <c r="A4" s="21" t="s">
        <v>108</v>
      </c>
      <c r="B4" s="32" t="s">
        <v>163</v>
      </c>
      <c r="C4" s="33" t="s">
        <v>161</v>
      </c>
      <c r="D4" s="103" t="s">
        <v>164</v>
      </c>
      <c r="E4" s="104" t="s">
        <v>162</v>
      </c>
      <c r="L4" s="197"/>
      <c r="M4" s="200"/>
    </row>
    <row r="5" spans="1:13" s="53" customFormat="1" ht="18" customHeight="1" x14ac:dyDescent="0.35">
      <c r="A5" s="38">
        <v>2015</v>
      </c>
      <c r="B5" s="61">
        <v>2.2500000000000004</v>
      </c>
      <c r="C5" s="174"/>
      <c r="D5" s="41"/>
      <c r="E5" s="51"/>
      <c r="L5" s="198"/>
      <c r="M5" s="95"/>
    </row>
    <row r="6" spans="1:13" s="53" customFormat="1" ht="18" customHeight="1" x14ac:dyDescent="0.35">
      <c r="A6" s="43">
        <v>2016</v>
      </c>
      <c r="B6" s="62">
        <v>2.25</v>
      </c>
      <c r="C6" s="134"/>
      <c r="D6" s="44"/>
      <c r="E6" s="69"/>
      <c r="L6" s="198"/>
      <c r="M6" s="95"/>
    </row>
    <row r="7" spans="1:13" s="53" customFormat="1" ht="18" customHeight="1" x14ac:dyDescent="0.35">
      <c r="A7" s="43">
        <v>2017</v>
      </c>
      <c r="B7" s="62">
        <v>2.2455655768266811</v>
      </c>
      <c r="C7" s="154"/>
      <c r="D7" s="44"/>
      <c r="E7" s="69"/>
      <c r="L7" s="198"/>
      <c r="M7" s="95"/>
    </row>
    <row r="8" spans="1:13" s="53" customFormat="1" ht="18" x14ac:dyDescent="0.35">
      <c r="A8" s="43">
        <v>2018</v>
      </c>
      <c r="B8" s="62">
        <v>2.0511364005976622</v>
      </c>
      <c r="C8" s="133"/>
      <c r="D8" s="44"/>
      <c r="E8" s="69"/>
    </row>
    <row r="9" spans="1:13" s="53" customFormat="1" ht="18" x14ac:dyDescent="0.35">
      <c r="A9" s="43">
        <v>2019</v>
      </c>
      <c r="B9" s="62">
        <v>1.8752308294757656</v>
      </c>
      <c r="C9" s="133"/>
      <c r="D9" s="44"/>
      <c r="E9" s="69"/>
    </row>
    <row r="10" spans="1:13" s="53" customFormat="1" ht="18" customHeight="1" x14ac:dyDescent="0.35">
      <c r="A10" s="43">
        <v>2020</v>
      </c>
      <c r="B10" s="62">
        <v>1.8242398454505373</v>
      </c>
      <c r="C10" s="158"/>
      <c r="D10" s="44"/>
      <c r="E10" s="69"/>
    </row>
    <row r="11" spans="1:13" s="58" customFormat="1" ht="18" customHeight="1" x14ac:dyDescent="0.35">
      <c r="A11" s="43">
        <v>2021</v>
      </c>
      <c r="B11" s="62">
        <v>1.8260027675439234</v>
      </c>
      <c r="C11" s="158"/>
      <c r="D11" s="44"/>
      <c r="E11" s="69"/>
    </row>
    <row r="12" spans="1:13" s="53" customFormat="1" ht="18" customHeight="1" thickBot="1" x14ac:dyDescent="0.4">
      <c r="A12" s="48">
        <v>2022</v>
      </c>
      <c r="B12" s="67">
        <v>1.6012</v>
      </c>
      <c r="C12" s="163"/>
      <c r="D12" s="49"/>
      <c r="E12" s="68"/>
    </row>
    <row r="13" spans="1:13" s="53" customFormat="1" ht="18" customHeight="1" thickTop="1" x14ac:dyDescent="0.35">
      <c r="A13" s="43">
        <v>2023</v>
      </c>
      <c r="B13" s="62">
        <v>1.24031</v>
      </c>
      <c r="C13" s="158"/>
      <c r="D13" s="44"/>
      <c r="E13" s="69"/>
    </row>
    <row r="14" spans="1:13" s="53" customFormat="1" ht="18" customHeight="1" x14ac:dyDescent="0.35">
      <c r="A14" s="43">
        <v>2024</v>
      </c>
      <c r="B14" s="62">
        <v>1.3764581853015481</v>
      </c>
      <c r="C14" s="171"/>
      <c r="D14" s="44"/>
      <c r="E14" s="69"/>
      <c r="G14" s="120"/>
    </row>
    <row r="15" spans="1:13" ht="18" customHeight="1" x14ac:dyDescent="0.35">
      <c r="A15" s="43">
        <v>2025</v>
      </c>
      <c r="B15" s="62">
        <v>1.4245657213183573</v>
      </c>
      <c r="C15" s="158"/>
      <c r="D15" s="44"/>
      <c r="E15" s="69"/>
      <c r="G15" s="121"/>
    </row>
    <row r="16" spans="1:13" ht="37.799999999999997" customHeight="1" x14ac:dyDescent="0.35">
      <c r="A16" s="43">
        <v>2026</v>
      </c>
      <c r="B16" s="62">
        <v>1.4293617073166667</v>
      </c>
      <c r="C16" s="199"/>
      <c r="D16" s="201"/>
      <c r="E16" s="69"/>
      <c r="G16" s="205"/>
    </row>
    <row r="17" spans="1:7" ht="18" customHeight="1" x14ac:dyDescent="0.35">
      <c r="A17" s="221">
        <v>2027</v>
      </c>
      <c r="B17" s="222">
        <v>1.4581509807190252</v>
      </c>
      <c r="C17" s="223" t="s">
        <v>289</v>
      </c>
      <c r="D17" s="224">
        <v>3007881402.8132243</v>
      </c>
      <c r="E17" s="225"/>
      <c r="G17" s="121"/>
    </row>
    <row r="18" spans="1:7" ht="20.399999999999999" x14ac:dyDescent="0.35">
      <c r="A18" s="221">
        <v>2028</v>
      </c>
      <c r="B18" s="222">
        <v>1.4698877700568727</v>
      </c>
      <c r="C18" s="223" t="s">
        <v>259</v>
      </c>
      <c r="D18" s="226">
        <v>3133280514.5880542</v>
      </c>
      <c r="E18" s="227"/>
      <c r="G18" s="121"/>
    </row>
    <row r="19" spans="1:7" s="162" customFormat="1" ht="72" x14ac:dyDescent="0.35">
      <c r="A19" s="221">
        <v>2029</v>
      </c>
      <c r="B19" s="222">
        <v>1.6859260030792342</v>
      </c>
      <c r="C19" s="223" t="s">
        <v>288</v>
      </c>
      <c r="D19" s="229" t="s">
        <v>291</v>
      </c>
      <c r="E19" s="228"/>
      <c r="G19" s="121"/>
    </row>
    <row r="20" spans="1:7" s="165" customFormat="1" ht="18" customHeight="1" x14ac:dyDescent="0.35">
      <c r="A20" s="43">
        <v>2030</v>
      </c>
      <c r="B20" s="62">
        <v>1.6259885606137148</v>
      </c>
      <c r="C20" s="97"/>
      <c r="D20" s="44"/>
      <c r="E20" s="98"/>
    </row>
    <row r="21" spans="1:7" s="165" customFormat="1" ht="18" customHeight="1" x14ac:dyDescent="0.35">
      <c r="A21" s="43">
        <v>2031</v>
      </c>
      <c r="B21" s="62">
        <v>1.5783611413632586</v>
      </c>
      <c r="C21" s="97"/>
      <c r="D21" s="44"/>
      <c r="E21" s="98"/>
    </row>
    <row r="22" spans="1:7" s="165" customFormat="1" ht="18" customHeight="1" x14ac:dyDescent="0.35">
      <c r="A22" s="43">
        <v>2032</v>
      </c>
      <c r="B22" s="62">
        <v>1.5285442048296045</v>
      </c>
      <c r="C22" s="97"/>
      <c r="D22" s="44"/>
      <c r="E22" s="98"/>
    </row>
    <row r="23" spans="1:7" ht="21.75" customHeight="1" x14ac:dyDescent="0.35">
      <c r="A23" s="87"/>
    </row>
    <row r="24" spans="1:7" ht="21.75" customHeight="1" x14ac:dyDescent="0.35">
      <c r="A24" s="237" t="str">
        <f>Headings!H43</f>
        <v>Page 43</v>
      </c>
      <c r="B24" s="239"/>
      <c r="C24" s="239"/>
      <c r="D24" s="239"/>
      <c r="E24" s="239"/>
    </row>
    <row r="27" spans="1:7" ht="21.75" customHeight="1" x14ac:dyDescent="0.35">
      <c r="B27" s="7"/>
      <c r="C27" s="7"/>
    </row>
    <row r="29" spans="1:7" ht="21.75" customHeight="1" x14ac:dyDescent="0.35">
      <c r="A29" s="6"/>
      <c r="B29" s="6"/>
      <c r="C29" s="6"/>
    </row>
    <row r="30" spans="1:7" ht="21.75" customHeight="1" x14ac:dyDescent="0.35">
      <c r="A30" s="6"/>
      <c r="B30" s="6"/>
      <c r="C30" s="6"/>
    </row>
    <row r="31" spans="1:7" ht="21.75" customHeight="1" x14ac:dyDescent="0.35">
      <c r="A31" s="6"/>
      <c r="B31" s="6"/>
      <c r="C31" s="6"/>
    </row>
    <row r="32" spans="1:7" ht="21.75" customHeight="1" x14ac:dyDescent="0.35">
      <c r="A32" s="6"/>
      <c r="B32" s="6"/>
      <c r="C32" s="6"/>
    </row>
  </sheetData>
  <mergeCells count="3">
    <mergeCell ref="A1:E1"/>
    <mergeCell ref="A2:E2"/>
    <mergeCell ref="A24:E24"/>
  </mergeCells>
  <pageMargins left="0.75" right="0.75" top="1" bottom="1" header="0.5" footer="0.5"/>
  <pageSetup scale="98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8" t="str">
        <f>Headings!E44</f>
        <v>March 2023 Flood District Property Tax Forecast</v>
      </c>
      <c r="B1" s="239"/>
      <c r="C1" s="239"/>
      <c r="D1" s="239"/>
      <c r="E1" s="239"/>
    </row>
    <row r="2" spans="1:5" ht="21.75" customHeight="1" x14ac:dyDescent="0.35">
      <c r="A2" s="238" t="s">
        <v>85</v>
      </c>
      <c r="B2" s="239"/>
      <c r="C2" s="239"/>
      <c r="D2" s="239"/>
      <c r="E2" s="239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August 2022 Forecast</v>
      </c>
      <c r="E4" s="33" t="str">
        <f>Headings!F51</f>
        <v>% Change from August 2022 Forecast</v>
      </c>
    </row>
    <row r="5" spans="1:5" s="53" customFormat="1" ht="18" customHeight="1" x14ac:dyDescent="0.35">
      <c r="A5" s="38">
        <v>2013</v>
      </c>
      <c r="B5" s="39">
        <v>41346031</v>
      </c>
      <c r="C5" s="82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52104009</v>
      </c>
      <c r="C6" s="46">
        <v>0.26019372935699692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53571768</v>
      </c>
      <c r="C7" s="46">
        <v>2.8169790159525032E-2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55124711</v>
      </c>
      <c r="C8" s="46">
        <v>2.8988085664822583E-2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55124711</v>
      </c>
      <c r="C9" s="46">
        <v>0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57037253</v>
      </c>
      <c r="C10" s="46">
        <v>3.4694821347907023E-2</v>
      </c>
      <c r="D10" s="46">
        <v>0</v>
      </c>
      <c r="E10" s="47">
        <v>0</v>
      </c>
    </row>
    <row r="11" spans="1:5" s="53" customFormat="1" ht="18" customHeight="1" x14ac:dyDescent="0.35">
      <c r="A11" s="43">
        <v>2019</v>
      </c>
      <c r="B11" s="44">
        <v>58404026</v>
      </c>
      <c r="C11" s="46">
        <v>2.3962812514831233E-2</v>
      </c>
      <c r="D11" s="46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58829811</v>
      </c>
      <c r="C12" s="46">
        <v>7.2903364572847185E-3</v>
      </c>
      <c r="D12" s="46">
        <v>0</v>
      </c>
      <c r="E12" s="47">
        <v>0</v>
      </c>
    </row>
    <row r="13" spans="1:5" s="53" customFormat="1" ht="18" customHeight="1" x14ac:dyDescent="0.35">
      <c r="A13" s="43">
        <v>2021</v>
      </c>
      <c r="B13" s="44">
        <v>58486420</v>
      </c>
      <c r="C13" s="46">
        <v>-5.837023681752096E-3</v>
      </c>
      <c r="D13" s="46">
        <v>0</v>
      </c>
      <c r="E13" s="47">
        <v>0</v>
      </c>
    </row>
    <row r="14" spans="1:5" s="53" customFormat="1" ht="18" customHeight="1" x14ac:dyDescent="0.35">
      <c r="A14" s="43">
        <v>2022</v>
      </c>
      <c r="B14" s="44">
        <v>58596032</v>
      </c>
      <c r="C14" s="46">
        <v>1.8741444595171686E-3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2023</v>
      </c>
      <c r="B15" s="49">
        <v>58880026</v>
      </c>
      <c r="C15" s="55">
        <v>4.8466421753610156E-3</v>
      </c>
      <c r="D15" s="55">
        <v>-1.0000004371601312E-2</v>
      </c>
      <c r="E15" s="77">
        <v>-594748</v>
      </c>
    </row>
    <row r="16" spans="1:5" s="53" customFormat="1" ht="18" customHeight="1" thickTop="1" x14ac:dyDescent="0.35">
      <c r="A16" s="43">
        <v>2024</v>
      </c>
      <c r="B16" s="44">
        <v>59541951</v>
      </c>
      <c r="C16" s="46">
        <v>1.1241927780398786E-2</v>
      </c>
      <c r="D16" s="46">
        <v>-1.0666260046210518E-2</v>
      </c>
      <c r="E16" s="47">
        <v>-641937.00000000745</v>
      </c>
    </row>
    <row r="17" spans="1:5" ht="18" customHeight="1" x14ac:dyDescent="0.35">
      <c r="A17" s="43">
        <v>2025</v>
      </c>
      <c r="B17" s="44">
        <v>60213553.999999993</v>
      </c>
      <c r="C17" s="46">
        <v>1.1279492672317648E-2</v>
      </c>
      <c r="D17" s="46">
        <v>-1.1139778317883042E-2</v>
      </c>
      <c r="E17" s="47">
        <v>-678322.00000002235</v>
      </c>
    </row>
    <row r="18" spans="1:5" s="129" customFormat="1" ht="18" customHeight="1" x14ac:dyDescent="0.35">
      <c r="A18" s="43">
        <v>2026</v>
      </c>
      <c r="B18" s="44">
        <v>60934866.999999985</v>
      </c>
      <c r="C18" s="46">
        <v>1.1979246400237287E-2</v>
      </c>
      <c r="D18" s="46">
        <v>-1.0803426772070579E-2</v>
      </c>
      <c r="E18" s="47">
        <v>-665495.00000003725</v>
      </c>
    </row>
    <row r="19" spans="1:5" s="149" customFormat="1" ht="18" customHeight="1" x14ac:dyDescent="0.35">
      <c r="A19" s="43">
        <v>2027</v>
      </c>
      <c r="B19" s="44">
        <v>61672711.999999985</v>
      </c>
      <c r="C19" s="46">
        <v>1.2108748838329353E-2</v>
      </c>
      <c r="D19" s="46">
        <v>-1.0044897714542422E-2</v>
      </c>
      <c r="E19" s="47">
        <v>-625782.00000003725</v>
      </c>
    </row>
    <row r="20" spans="1:5" s="151" customFormat="1" ht="18" customHeight="1" x14ac:dyDescent="0.35">
      <c r="A20" s="43">
        <v>2028</v>
      </c>
      <c r="B20" s="44">
        <v>62426184.999999985</v>
      </c>
      <c r="C20" s="46">
        <v>1.2217283391072531E-2</v>
      </c>
      <c r="D20" s="46">
        <v>-9.221437892132256E-3</v>
      </c>
      <c r="E20" s="47">
        <v>-581017.0000000298</v>
      </c>
    </row>
    <row r="21" spans="1:5" s="162" customFormat="1" ht="18" customHeight="1" x14ac:dyDescent="0.35">
      <c r="A21" s="43">
        <v>2029</v>
      </c>
      <c r="B21" s="44">
        <v>63196303.999999978</v>
      </c>
      <c r="C21" s="46">
        <v>1.2336473869098308E-2</v>
      </c>
      <c r="D21" s="46">
        <v>-8.0666166171435849E-3</v>
      </c>
      <c r="E21" s="47">
        <v>-513926.00000003725</v>
      </c>
    </row>
    <row r="22" spans="1:5" s="165" customFormat="1" ht="18" customHeight="1" x14ac:dyDescent="0.35">
      <c r="A22" s="43">
        <v>2030</v>
      </c>
      <c r="B22" s="44">
        <v>63965019.999999985</v>
      </c>
      <c r="C22" s="46">
        <v>1.2163939207584074E-2</v>
      </c>
      <c r="D22" s="46">
        <v>-6.8571011045864827E-3</v>
      </c>
      <c r="E22" s="47">
        <v>-441643.0000000298</v>
      </c>
    </row>
    <row r="23" spans="1:5" s="165" customFormat="1" ht="18" customHeight="1" x14ac:dyDescent="0.35">
      <c r="A23" s="43">
        <v>2031</v>
      </c>
      <c r="B23" s="44">
        <v>64731756.999999993</v>
      </c>
      <c r="C23" s="46">
        <v>1.1986817169759467E-2</v>
      </c>
      <c r="D23" s="46">
        <v>-5.7309079519358708E-3</v>
      </c>
      <c r="E23" s="47">
        <v>-373110.0000000298</v>
      </c>
    </row>
    <row r="24" spans="1:5" s="165" customFormat="1" ht="18" customHeight="1" x14ac:dyDescent="0.35">
      <c r="A24" s="43">
        <v>2032</v>
      </c>
      <c r="B24" s="44">
        <v>65503127.999999993</v>
      </c>
      <c r="C24" s="46">
        <v>1.1916423031743228E-2</v>
      </c>
      <c r="D24" s="75" t="s">
        <v>279</v>
      </c>
      <c r="E24" s="76" t="s">
        <v>279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114</v>
      </c>
      <c r="B26" s="3"/>
      <c r="C26" s="3"/>
    </row>
    <row r="27" spans="1:5" ht="21.75" customHeight="1" x14ac:dyDescent="0.35">
      <c r="A27" s="30" t="s">
        <v>255</v>
      </c>
      <c r="B27" s="3"/>
      <c r="C27" s="3"/>
    </row>
    <row r="28" spans="1:5" ht="21.75" customHeight="1" x14ac:dyDescent="0.35">
      <c r="A28" s="30" t="s">
        <v>236</v>
      </c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37" t="str">
        <f>Headings!F44</f>
        <v>Page 44</v>
      </c>
      <c r="B30" s="240"/>
      <c r="C30" s="240"/>
      <c r="D30" s="240"/>
      <c r="E30" s="239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17" customWidth="1"/>
    <col min="2" max="2" width="20.7265625" style="117" customWidth="1"/>
    <col min="3" max="3" width="10.7265625" style="117" customWidth="1"/>
    <col min="4" max="5" width="17.7265625" style="118" customWidth="1"/>
    <col min="6" max="16384" width="10.7265625" style="118"/>
  </cols>
  <sheetData>
    <row r="1" spans="1:5" ht="23.4" x14ac:dyDescent="0.35">
      <c r="A1" s="238" t="str">
        <f>Headings!E45</f>
        <v>March 2023 Marine Levy Property Tax Forecast</v>
      </c>
      <c r="B1" s="239"/>
      <c r="C1" s="239"/>
      <c r="D1" s="239"/>
      <c r="E1" s="239"/>
    </row>
    <row r="2" spans="1:5" ht="21.75" customHeight="1" x14ac:dyDescent="0.35">
      <c r="A2" s="238" t="s">
        <v>85</v>
      </c>
      <c r="B2" s="239"/>
      <c r="C2" s="239"/>
      <c r="D2" s="239"/>
      <c r="E2" s="239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August 2022 Forecast</v>
      </c>
      <c r="E4" s="33" t="str">
        <f>Headings!F51</f>
        <v>% Change from August 2022 Forecast</v>
      </c>
    </row>
    <row r="5" spans="1:5" s="53" customFormat="1" ht="18" customHeight="1" x14ac:dyDescent="0.35">
      <c r="A5" s="38">
        <v>2013</v>
      </c>
      <c r="B5" s="39">
        <v>1183252</v>
      </c>
      <c r="C5" s="82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1183252</v>
      </c>
      <c r="C6" s="46">
        <v>0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1183252</v>
      </c>
      <c r="C7" s="46">
        <v>0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1183252</v>
      </c>
      <c r="C8" s="46">
        <v>0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5769754</v>
      </c>
      <c r="C9" s="46">
        <v>3.8761836024785925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5927796</v>
      </c>
      <c r="C10" s="46">
        <v>2.7391462443632886E-2</v>
      </c>
      <c r="D10" s="56">
        <v>0</v>
      </c>
      <c r="E10" s="47">
        <v>0</v>
      </c>
    </row>
    <row r="11" spans="1:5" s="53" customFormat="1" ht="18" customHeight="1" x14ac:dyDescent="0.35">
      <c r="A11" s="43">
        <v>2019</v>
      </c>
      <c r="B11" s="44">
        <v>6117419</v>
      </c>
      <c r="C11" s="46">
        <v>3.1988786388735369E-2</v>
      </c>
      <c r="D11" s="46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6290100</v>
      </c>
      <c r="C12" s="46">
        <v>2.8227754221183732E-2</v>
      </c>
      <c r="D12" s="46">
        <v>0</v>
      </c>
      <c r="E12" s="47">
        <v>0</v>
      </c>
    </row>
    <row r="13" spans="1:5" s="53" customFormat="1" ht="18" customHeight="1" x14ac:dyDescent="0.35">
      <c r="A13" s="43">
        <v>2021</v>
      </c>
      <c r="B13" s="44">
        <v>6461231</v>
      </c>
      <c r="C13" s="46">
        <v>2.7206403713772476E-2</v>
      </c>
      <c r="D13" s="46">
        <v>0</v>
      </c>
      <c r="E13" s="47">
        <v>0</v>
      </c>
    </row>
    <row r="14" spans="1:5" s="53" customFormat="1" ht="18" customHeight="1" x14ac:dyDescent="0.35">
      <c r="A14" s="43">
        <v>2022</v>
      </c>
      <c r="B14" s="44">
        <v>6525843</v>
      </c>
      <c r="C14" s="46">
        <v>9.9999520215265925E-3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2023</v>
      </c>
      <c r="B15" s="49">
        <v>6820483</v>
      </c>
      <c r="C15" s="55">
        <v>4.5149722419004057E-2</v>
      </c>
      <c r="D15" s="55">
        <v>2.901970732355208E-3</v>
      </c>
      <c r="E15" s="77">
        <v>19735.570000000298</v>
      </c>
    </row>
    <row r="16" spans="1:5" s="53" customFormat="1" ht="18" customHeight="1" thickTop="1" x14ac:dyDescent="0.35">
      <c r="A16" s="43">
        <v>2024</v>
      </c>
      <c r="B16" s="44">
        <v>6965355.830000001</v>
      </c>
      <c r="C16" s="46">
        <v>2.1240846139489067E-2</v>
      </c>
      <c r="D16" s="46">
        <v>2.4248267911448629E-3</v>
      </c>
      <c r="E16" s="47">
        <v>16848.925700001419</v>
      </c>
    </row>
    <row r="17" spans="1:5" ht="18" customHeight="1" x14ac:dyDescent="0.35">
      <c r="A17" s="43">
        <v>2025</v>
      </c>
      <c r="B17" s="44">
        <v>7113575.3883000007</v>
      </c>
      <c r="C17" s="46">
        <v>2.1279538607577475E-2</v>
      </c>
      <c r="D17" s="46">
        <v>1.9498503618133878E-3</v>
      </c>
      <c r="E17" s="47">
        <v>13843.414957000874</v>
      </c>
    </row>
    <row r="18" spans="1:5" s="129" customFormat="1" ht="18" customHeight="1" x14ac:dyDescent="0.35">
      <c r="A18" s="43">
        <v>2026</v>
      </c>
      <c r="B18" s="44">
        <v>7269926.1421830002</v>
      </c>
      <c r="C18" s="46">
        <v>2.1979208112443249E-2</v>
      </c>
      <c r="D18" s="46">
        <v>2.2873407110253208E-3</v>
      </c>
      <c r="E18" s="47">
        <v>16590.849106570706</v>
      </c>
    </row>
    <row r="19" spans="1:5" s="149" customFormat="1" ht="18" customHeight="1" x14ac:dyDescent="0.35">
      <c r="A19" s="43">
        <v>2027</v>
      </c>
      <c r="B19" s="44">
        <v>7430655.4036048306</v>
      </c>
      <c r="C19" s="46">
        <v>2.21087887659841E-2</v>
      </c>
      <c r="D19" s="46">
        <v>3.0483985075129283E-3</v>
      </c>
      <c r="E19" s="47">
        <v>22582.757597636431</v>
      </c>
    </row>
    <row r="20" spans="1:5" s="151" customFormat="1" ht="18" customHeight="1" x14ac:dyDescent="0.35">
      <c r="A20" s="43">
        <v>2028</v>
      </c>
      <c r="B20" s="44">
        <v>7595743.9576408789</v>
      </c>
      <c r="C20" s="46">
        <v>2.221722648529223E-2</v>
      </c>
      <c r="D20" s="46">
        <v>3.8745611013579762E-3</v>
      </c>
      <c r="E20" s="47">
        <v>29316.58517361246</v>
      </c>
    </row>
    <row r="21" spans="1:5" s="162" customFormat="1" ht="18" customHeight="1" x14ac:dyDescent="0.35">
      <c r="A21" s="43">
        <v>2029</v>
      </c>
      <c r="B21" s="44">
        <v>7765406.3972172877</v>
      </c>
      <c r="C21" s="46">
        <v>2.2336513779632972E-2</v>
      </c>
      <c r="D21" s="46">
        <v>5.0332837947764109E-3</v>
      </c>
      <c r="E21" s="47">
        <v>38889.75102534797</v>
      </c>
    </row>
    <row r="22" spans="1:5" s="165" customFormat="1" ht="18" customHeight="1" x14ac:dyDescent="0.35">
      <c r="A22" s="43">
        <v>2030</v>
      </c>
      <c r="B22" s="44">
        <v>7937518.4611894609</v>
      </c>
      <c r="C22" s="46">
        <v>2.2163948049628068E-2</v>
      </c>
      <c r="D22" s="46">
        <v>6.2467205568972339E-3</v>
      </c>
      <c r="E22" s="47">
        <v>49275.648535601795</v>
      </c>
    </row>
    <row r="23" spans="1:5" s="165" customFormat="1" ht="18" customHeight="1" x14ac:dyDescent="0.35">
      <c r="A23" s="43">
        <v>2031</v>
      </c>
      <c r="B23" s="44">
        <v>8112039.6458013551</v>
      </c>
      <c r="C23" s="46">
        <v>2.1986869758503946E-2</v>
      </c>
      <c r="D23" s="46">
        <v>7.3766389653684428E-3</v>
      </c>
      <c r="E23" s="47">
        <v>59401.405020956881</v>
      </c>
    </row>
    <row r="24" spans="1:5" s="165" customFormat="1" ht="18" customHeight="1" x14ac:dyDescent="0.35">
      <c r="A24" s="43">
        <v>2032</v>
      </c>
      <c r="B24" s="44">
        <v>8289827.042259369</v>
      </c>
      <c r="C24" s="46">
        <v>2.1916485153032239E-2</v>
      </c>
      <c r="D24" s="75" t="s">
        <v>279</v>
      </c>
      <c r="E24" s="76" t="s">
        <v>279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264</v>
      </c>
      <c r="B26" s="3"/>
      <c r="C26" s="3"/>
    </row>
    <row r="27" spans="1:5" ht="21.75" customHeight="1" x14ac:dyDescent="0.35">
      <c r="A27" s="72" t="s">
        <v>265</v>
      </c>
      <c r="B27" s="3"/>
      <c r="C27" s="3"/>
    </row>
    <row r="28" spans="1:5" ht="21.75" customHeight="1" x14ac:dyDescent="0.35">
      <c r="A28" s="3"/>
      <c r="B28" s="118"/>
      <c r="C28" s="118"/>
    </row>
    <row r="29" spans="1:5" ht="21.75" customHeight="1" x14ac:dyDescent="0.35">
      <c r="A29" s="3"/>
      <c r="B29" s="118"/>
      <c r="C29" s="118"/>
    </row>
    <row r="30" spans="1:5" ht="21.75" customHeight="1" x14ac:dyDescent="0.35">
      <c r="A30" s="237" t="str">
        <f>Headings!F45</f>
        <v>Page 45</v>
      </c>
      <c r="B30" s="240"/>
      <c r="C30" s="240"/>
      <c r="D30" s="240"/>
      <c r="E30" s="239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7" ht="23.4" x14ac:dyDescent="0.35">
      <c r="A1" s="238" t="str">
        <f>Headings!E46</f>
        <v>March 2023 Transit Property Tax Forecast</v>
      </c>
      <c r="B1" s="239"/>
      <c r="C1" s="239"/>
      <c r="D1" s="239"/>
      <c r="E1" s="239"/>
    </row>
    <row r="2" spans="1:7" ht="21.75" customHeight="1" x14ac:dyDescent="0.35">
      <c r="A2" s="238" t="s">
        <v>85</v>
      </c>
      <c r="B2" s="239"/>
      <c r="C2" s="239"/>
      <c r="D2" s="239"/>
      <c r="E2" s="239"/>
    </row>
    <row r="4" spans="1:7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August 2022 Forecast</v>
      </c>
      <c r="E4" s="33" t="str">
        <f>Headings!F51</f>
        <v>% Change from August 2022 Forecast</v>
      </c>
    </row>
    <row r="5" spans="1:7" s="53" customFormat="1" ht="18" customHeight="1" x14ac:dyDescent="0.35">
      <c r="A5" s="38">
        <v>2013</v>
      </c>
      <c r="B5" s="39">
        <v>23473405</v>
      </c>
      <c r="C5" s="82" t="s">
        <v>79</v>
      </c>
      <c r="D5" s="51">
        <v>0</v>
      </c>
      <c r="E5" s="42">
        <v>0</v>
      </c>
    </row>
    <row r="6" spans="1:7" s="53" customFormat="1" ht="18" customHeight="1" x14ac:dyDescent="0.35">
      <c r="A6" s="43">
        <v>2014</v>
      </c>
      <c r="B6" s="44">
        <v>25426081.857224997</v>
      </c>
      <c r="C6" s="46">
        <v>8.3186774872456626E-2</v>
      </c>
      <c r="D6" s="46">
        <v>0</v>
      </c>
      <c r="E6" s="47">
        <v>0</v>
      </c>
      <c r="F6" s="58"/>
      <c r="G6" s="71"/>
    </row>
    <row r="7" spans="1:7" s="53" customFormat="1" ht="18" customHeight="1" x14ac:dyDescent="0.35">
      <c r="A7" s="43">
        <v>2015</v>
      </c>
      <c r="B7" s="44">
        <v>26253065</v>
      </c>
      <c r="C7" s="46">
        <v>3.2524993328455265E-2</v>
      </c>
      <c r="D7" s="46">
        <v>0</v>
      </c>
      <c r="E7" s="47">
        <v>0</v>
      </c>
    </row>
    <row r="8" spans="1:7" s="53" customFormat="1" ht="18" customHeight="1" x14ac:dyDescent="0.35">
      <c r="A8" s="43">
        <v>2016</v>
      </c>
      <c r="B8" s="44">
        <v>26951390</v>
      </c>
      <c r="C8" s="46">
        <v>2.6599751305228514E-2</v>
      </c>
      <c r="D8" s="46">
        <v>0</v>
      </c>
      <c r="E8" s="47">
        <v>0</v>
      </c>
    </row>
    <row r="9" spans="1:7" s="53" customFormat="1" ht="18" customHeight="1" x14ac:dyDescent="0.35">
      <c r="A9" s="43">
        <v>2017</v>
      </c>
      <c r="B9" s="44">
        <v>23315897</v>
      </c>
      <c r="C9" s="46">
        <v>-0.13489074218435482</v>
      </c>
      <c r="D9" s="46">
        <v>0</v>
      </c>
      <c r="E9" s="47">
        <v>0</v>
      </c>
    </row>
    <row r="10" spans="1:7" s="53" customFormat="1" ht="18" customHeight="1" x14ac:dyDescent="0.35">
      <c r="A10" s="43">
        <v>2018</v>
      </c>
      <c r="B10" s="44">
        <v>23641990</v>
      </c>
      <c r="C10" s="46">
        <v>1.3985865523423735E-2</v>
      </c>
      <c r="D10" s="46">
        <v>0</v>
      </c>
      <c r="E10" s="47">
        <v>0</v>
      </c>
    </row>
    <row r="11" spans="1:7" s="53" customFormat="1" ht="18" customHeight="1" x14ac:dyDescent="0.35">
      <c r="A11" s="43">
        <v>2019</v>
      </c>
      <c r="B11" s="44">
        <v>29355710</v>
      </c>
      <c r="C11" s="46">
        <v>0.2416767793235679</v>
      </c>
      <c r="D11" s="46">
        <v>0</v>
      </c>
      <c r="E11" s="47">
        <v>0</v>
      </c>
    </row>
    <row r="12" spans="1:7" s="53" customFormat="1" ht="18" customHeight="1" x14ac:dyDescent="0.35">
      <c r="A12" s="43">
        <v>2020</v>
      </c>
      <c r="B12" s="44">
        <v>30184815</v>
      </c>
      <c r="C12" s="46">
        <v>2.8243397962440797E-2</v>
      </c>
      <c r="D12" s="46">
        <v>0</v>
      </c>
      <c r="E12" s="47">
        <v>0</v>
      </c>
    </row>
    <row r="13" spans="1:7" s="53" customFormat="1" ht="18" customHeight="1" x14ac:dyDescent="0.35">
      <c r="A13" s="43">
        <v>2021</v>
      </c>
      <c r="B13" s="44">
        <v>30985949</v>
      </c>
      <c r="C13" s="46">
        <v>2.6540961075958158E-2</v>
      </c>
      <c r="D13" s="46">
        <v>0</v>
      </c>
      <c r="E13" s="47">
        <v>0</v>
      </c>
    </row>
    <row r="14" spans="1:7" s="53" customFormat="1" ht="18" customHeight="1" x14ac:dyDescent="0.35">
      <c r="A14" s="43">
        <v>2022</v>
      </c>
      <c r="B14" s="44">
        <v>31794564</v>
      </c>
      <c r="C14" s="46">
        <v>2.6096183144172835E-2</v>
      </c>
      <c r="D14" s="46">
        <v>0</v>
      </c>
      <c r="E14" s="47">
        <v>0</v>
      </c>
    </row>
    <row r="15" spans="1:7" s="53" customFormat="1" ht="18" customHeight="1" thickBot="1" x14ac:dyDescent="0.4">
      <c r="A15" s="48">
        <v>2023</v>
      </c>
      <c r="B15" s="49">
        <v>32620449</v>
      </c>
      <c r="C15" s="55">
        <v>2.5975666783793594E-2</v>
      </c>
      <c r="D15" s="55">
        <v>7.8006175433098512E-4</v>
      </c>
      <c r="E15" s="77">
        <v>25426.13072187081</v>
      </c>
    </row>
    <row r="16" spans="1:7" s="53" customFormat="1" ht="18" customHeight="1" thickTop="1" x14ac:dyDescent="0.35">
      <c r="A16" s="43">
        <v>2024</v>
      </c>
      <c r="B16" s="44">
        <v>33276419.360152498</v>
      </c>
      <c r="C16" s="46">
        <v>2.0109176306938537E-2</v>
      </c>
      <c r="D16" s="46">
        <v>-1.028237184632852E-3</v>
      </c>
      <c r="E16" s="47">
        <v>-34251.270187173039</v>
      </c>
    </row>
    <row r="17" spans="1:5" ht="18" customHeight="1" x14ac:dyDescent="0.35">
      <c r="A17" s="43">
        <v>2025</v>
      </c>
      <c r="B17" s="44">
        <v>33984120.836340681</v>
      </c>
      <c r="C17" s="46">
        <v>2.1267356578503538E-2</v>
      </c>
      <c r="D17" s="46">
        <v>-1.5856733015928715E-3</v>
      </c>
      <c r="E17" s="47">
        <v>-53973.297104507685</v>
      </c>
    </row>
    <row r="18" spans="1:5" s="129" customFormat="1" ht="18" customHeight="1" x14ac:dyDescent="0.35">
      <c r="A18" s="43">
        <v>2026</v>
      </c>
      <c r="B18" s="44">
        <v>34732390.627327271</v>
      </c>
      <c r="C18" s="46">
        <v>2.2018218290538627E-2</v>
      </c>
      <c r="D18" s="46">
        <v>-1.2926378230144753E-3</v>
      </c>
      <c r="E18" s="47">
        <v>-44954.511710748076</v>
      </c>
    </row>
    <row r="19" spans="1:5" s="149" customFormat="1" ht="18" customHeight="1" x14ac:dyDescent="0.35">
      <c r="A19" s="43">
        <v>2027</v>
      </c>
      <c r="B19" s="44">
        <v>35502302.510097131</v>
      </c>
      <c r="C19" s="46">
        <v>2.2166970624938775E-2</v>
      </c>
      <c r="D19" s="46">
        <v>-5.6249322576706895E-4</v>
      </c>
      <c r="E19" s="47">
        <v>-19981.043862879276</v>
      </c>
    </row>
    <row r="20" spans="1:5" s="151" customFormat="1" ht="18" customHeight="1" x14ac:dyDescent="0.35">
      <c r="A20" s="43">
        <v>2028</v>
      </c>
      <c r="B20" s="44">
        <v>36293439.274392053</v>
      </c>
      <c r="C20" s="46">
        <v>2.2284097322136098E-2</v>
      </c>
      <c r="D20" s="46">
        <v>2.3492946783965074E-4</v>
      </c>
      <c r="E20" s="47">
        <v>8524.3957430496812</v>
      </c>
    </row>
    <row r="21" spans="1:5" s="162" customFormat="1" ht="18" customHeight="1" x14ac:dyDescent="0.35">
      <c r="A21" s="43">
        <v>2029</v>
      </c>
      <c r="B21" s="44">
        <v>37106600.488247164</v>
      </c>
      <c r="C21" s="46">
        <v>2.2405184796825184E-2</v>
      </c>
      <c r="D21" s="46">
        <v>1.3651582580442856E-3</v>
      </c>
      <c r="E21" s="47">
        <v>50587.322383575141</v>
      </c>
    </row>
    <row r="22" spans="1:5" s="165" customFormat="1" ht="18" customHeight="1" x14ac:dyDescent="0.35">
      <c r="A22" s="43">
        <v>2030</v>
      </c>
      <c r="B22" s="44">
        <v>37931693.35266199</v>
      </c>
      <c r="C22" s="46">
        <v>2.2235743871933389E-2</v>
      </c>
      <c r="D22" s="46">
        <v>2.5432322763379034E-3</v>
      </c>
      <c r="E22" s="47">
        <v>96224.385866731405</v>
      </c>
    </row>
    <row r="23" spans="1:5" s="165" customFormat="1" ht="18" customHeight="1" x14ac:dyDescent="0.35">
      <c r="A23" s="43">
        <v>2031</v>
      </c>
      <c r="B23" s="44">
        <v>38768228.249534756</v>
      </c>
      <c r="C23" s="46">
        <v>2.2053718748995976E-2</v>
      </c>
      <c r="D23" s="46">
        <v>3.6404242007073151E-3</v>
      </c>
      <c r="E23" s="47">
        <v>140620.87669550627</v>
      </c>
    </row>
    <row r="24" spans="1:5" s="165" customFormat="1" ht="18" customHeight="1" x14ac:dyDescent="0.35">
      <c r="A24" s="43">
        <v>2032</v>
      </c>
      <c r="B24" s="44">
        <v>39620713.560907707</v>
      </c>
      <c r="C24" s="46">
        <v>2.1989277041134292E-2</v>
      </c>
      <c r="D24" s="75" t="s">
        <v>279</v>
      </c>
      <c r="E24" s="76" t="s">
        <v>279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264</v>
      </c>
      <c r="B26" s="3"/>
      <c r="C26" s="3"/>
    </row>
    <row r="27" spans="1:5" ht="21.75" customHeight="1" x14ac:dyDescent="0.35">
      <c r="A27" s="72" t="s">
        <v>265</v>
      </c>
      <c r="B27" s="3"/>
      <c r="C27" s="3"/>
    </row>
    <row r="28" spans="1:5" ht="21.75" customHeight="1" x14ac:dyDescent="0.35">
      <c r="A28" s="3"/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37" t="str">
        <f>Headings!F46</f>
        <v>Page 46</v>
      </c>
      <c r="B30" s="240"/>
      <c r="C30" s="240"/>
      <c r="D30" s="240"/>
      <c r="E30" s="239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8" t="str">
        <f>+Headings!E47</f>
        <v>March 2023 UTGO Bond Property Tax Forecast</v>
      </c>
      <c r="B1" s="239"/>
      <c r="C1" s="239"/>
      <c r="D1" s="239"/>
      <c r="E1" s="239"/>
    </row>
    <row r="2" spans="1:5" ht="21.75" customHeight="1" x14ac:dyDescent="0.35">
      <c r="A2" s="238" t="s">
        <v>85</v>
      </c>
      <c r="B2" s="239"/>
      <c r="C2" s="239"/>
      <c r="D2" s="239"/>
      <c r="E2" s="239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August 2022 Forecast</v>
      </c>
      <c r="E4" s="33" t="str">
        <f>Headings!F51</f>
        <v>% Change from August 2022 Forecast</v>
      </c>
    </row>
    <row r="5" spans="1:5" s="53" customFormat="1" ht="18" customHeight="1" x14ac:dyDescent="0.35">
      <c r="A5" s="38">
        <v>2013</v>
      </c>
      <c r="B5" s="39">
        <v>21040000</v>
      </c>
      <c r="C5" s="78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19630000</v>
      </c>
      <c r="C6" s="56">
        <v>-6.7015209125475317E-2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11620000</v>
      </c>
      <c r="C7" s="56">
        <v>-0.40804890473764643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16820000</v>
      </c>
      <c r="C8" s="56">
        <v>0.44750430292598975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16880000</v>
      </c>
      <c r="C9" s="56">
        <v>3.5671819262781401E-3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17300000</v>
      </c>
      <c r="C10" s="56">
        <v>2.4881516587677677E-2</v>
      </c>
      <c r="D10" s="46">
        <v>0</v>
      </c>
      <c r="E10" s="47">
        <v>0</v>
      </c>
    </row>
    <row r="11" spans="1:5" s="53" customFormat="1" ht="18" customHeight="1" x14ac:dyDescent="0.35">
      <c r="A11" s="43">
        <v>2019</v>
      </c>
      <c r="B11" s="44">
        <v>17910000</v>
      </c>
      <c r="C11" s="56">
        <v>3.5260115606936315E-2</v>
      </c>
      <c r="D11" s="46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13620000</v>
      </c>
      <c r="C12" s="56">
        <v>-0.23953098827470687</v>
      </c>
      <c r="D12" s="46">
        <v>0</v>
      </c>
      <c r="E12" s="47">
        <v>0</v>
      </c>
    </row>
    <row r="13" spans="1:5" s="53" customFormat="1" ht="18" customHeight="1" x14ac:dyDescent="0.35">
      <c r="A13" s="43">
        <v>2021</v>
      </c>
      <c r="B13" s="44">
        <v>13950000</v>
      </c>
      <c r="C13" s="56">
        <v>2.4229074889867919E-2</v>
      </c>
      <c r="D13" s="46">
        <v>0</v>
      </c>
      <c r="E13" s="47">
        <v>0</v>
      </c>
    </row>
    <row r="14" spans="1:5" s="53" customFormat="1" ht="18" customHeight="1" x14ac:dyDescent="0.35">
      <c r="A14" s="43">
        <v>2022</v>
      </c>
      <c r="B14" s="44">
        <v>15670000</v>
      </c>
      <c r="C14" s="56">
        <v>0.12329749103942644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2023</v>
      </c>
      <c r="B15" s="49">
        <v>17020000</v>
      </c>
      <c r="C15" s="57">
        <v>8.6151882578174854E-2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2024</v>
      </c>
      <c r="B16" s="44">
        <v>6270000</v>
      </c>
      <c r="C16" s="56">
        <v>-0.6316098707403055</v>
      </c>
      <c r="D16" s="46">
        <v>0</v>
      </c>
      <c r="E16" s="47">
        <v>0</v>
      </c>
    </row>
    <row r="17" spans="1:8" ht="18" customHeight="1" x14ac:dyDescent="0.35">
      <c r="A17" s="43">
        <v>2025</v>
      </c>
      <c r="B17" s="44">
        <v>9440000</v>
      </c>
      <c r="C17" s="56">
        <v>0.50558213716108447</v>
      </c>
      <c r="D17" s="46">
        <v>0</v>
      </c>
      <c r="E17" s="47">
        <v>0</v>
      </c>
    </row>
    <row r="18" spans="1:8" s="129" customFormat="1" ht="18" customHeight="1" x14ac:dyDescent="0.35">
      <c r="A18" s="43">
        <v>2026</v>
      </c>
      <c r="B18" s="44">
        <v>13410000</v>
      </c>
      <c r="C18" s="56">
        <v>0.42055084745762716</v>
      </c>
      <c r="D18" s="46">
        <v>0</v>
      </c>
      <c r="E18" s="47">
        <v>0</v>
      </c>
    </row>
    <row r="19" spans="1:8" s="149" customFormat="1" ht="18" customHeight="1" x14ac:dyDescent="0.35">
      <c r="A19" s="43">
        <v>2027</v>
      </c>
      <c r="B19" s="44">
        <v>25140000</v>
      </c>
      <c r="C19" s="56">
        <v>0.87472035794183456</v>
      </c>
      <c r="D19" s="46">
        <v>0</v>
      </c>
      <c r="E19" s="47">
        <v>0</v>
      </c>
    </row>
    <row r="20" spans="1:8" s="151" customFormat="1" ht="18" customHeight="1" x14ac:dyDescent="0.35">
      <c r="A20" s="43">
        <v>2028</v>
      </c>
      <c r="B20" s="44">
        <v>39560000</v>
      </c>
      <c r="C20" s="56">
        <v>0.57358790771678603</v>
      </c>
      <c r="D20" s="46">
        <v>0</v>
      </c>
      <c r="E20" s="47">
        <v>0</v>
      </c>
    </row>
    <row r="21" spans="1:8" s="162" customFormat="1" ht="18" customHeight="1" x14ac:dyDescent="0.35">
      <c r="A21" s="43">
        <v>2029</v>
      </c>
      <c r="B21" s="44">
        <v>53970000</v>
      </c>
      <c r="C21" s="56">
        <v>0.36425682507583423</v>
      </c>
      <c r="D21" s="46">
        <v>0</v>
      </c>
      <c r="E21" s="47">
        <v>0</v>
      </c>
    </row>
    <row r="22" spans="1:8" s="165" customFormat="1" ht="18" customHeight="1" x14ac:dyDescent="0.35">
      <c r="A22" s="43">
        <v>2030</v>
      </c>
      <c r="B22" s="44">
        <v>68380000</v>
      </c>
      <c r="C22" s="56">
        <v>0.26700018528812297</v>
      </c>
      <c r="D22" s="46">
        <v>0</v>
      </c>
      <c r="E22" s="47">
        <v>0</v>
      </c>
    </row>
    <row r="23" spans="1:8" s="165" customFormat="1" ht="18" customHeight="1" x14ac:dyDescent="0.35">
      <c r="A23" s="43">
        <v>2031</v>
      </c>
      <c r="B23" s="44">
        <v>82300000</v>
      </c>
      <c r="C23" s="56">
        <v>0.20356829482304772</v>
      </c>
      <c r="D23" s="46">
        <v>0</v>
      </c>
      <c r="E23" s="47">
        <v>0</v>
      </c>
    </row>
    <row r="24" spans="1:8" s="165" customFormat="1" ht="18" customHeight="1" x14ac:dyDescent="0.35">
      <c r="A24" s="43">
        <v>2032</v>
      </c>
      <c r="B24" s="44">
        <v>94910000</v>
      </c>
      <c r="C24" s="56">
        <v>0.15321992709599019</v>
      </c>
      <c r="D24" s="75" t="s">
        <v>279</v>
      </c>
      <c r="E24" s="76" t="s">
        <v>279</v>
      </c>
    </row>
    <row r="25" spans="1:8" ht="21.75" customHeight="1" x14ac:dyDescent="0.35">
      <c r="A25" s="25" t="s">
        <v>4</v>
      </c>
      <c r="B25" s="3"/>
      <c r="C25" s="3"/>
    </row>
    <row r="26" spans="1:8" ht="21.75" customHeight="1" x14ac:dyDescent="0.35">
      <c r="A26" s="30" t="s">
        <v>123</v>
      </c>
      <c r="B26" s="3"/>
      <c r="C26" s="3"/>
    </row>
    <row r="27" spans="1:8" s="165" customFormat="1" ht="21.75" customHeight="1" x14ac:dyDescent="0.35">
      <c r="A27" s="30" t="s">
        <v>268</v>
      </c>
      <c r="B27" s="3"/>
      <c r="C27" s="3"/>
    </row>
    <row r="28" spans="1:8" ht="21.75" customHeight="1" x14ac:dyDescent="0.35">
      <c r="A28" s="72" t="s">
        <v>267</v>
      </c>
      <c r="B28" s="19"/>
      <c r="C28" s="19"/>
      <c r="H28" s="165"/>
    </row>
    <row r="29" spans="1:8" ht="21.75" customHeight="1" x14ac:dyDescent="0.35">
      <c r="A29" s="3"/>
      <c r="B29" s="19"/>
      <c r="C29" s="19"/>
    </row>
    <row r="30" spans="1:8" ht="21.75" customHeight="1" x14ac:dyDescent="0.35">
      <c r="A30" s="237" t="str">
        <f>+Headings!F47</f>
        <v>Page 47</v>
      </c>
      <c r="B30" s="240"/>
      <c r="C30" s="240"/>
      <c r="D30" s="240"/>
      <c r="E30" s="239"/>
    </row>
    <row r="33" spans="1:8" ht="21.75" customHeight="1" x14ac:dyDescent="0.35">
      <c r="B33" s="7"/>
    </row>
    <row r="34" spans="1:8" ht="21.75" customHeight="1" x14ac:dyDescent="0.35">
      <c r="B34" s="7"/>
      <c r="H34" s="165"/>
    </row>
    <row r="35" spans="1:8" ht="21.75" customHeight="1" x14ac:dyDescent="0.35">
      <c r="A35" s="6"/>
      <c r="B35" s="7"/>
    </row>
    <row r="36" spans="1:8" ht="21.75" customHeight="1" x14ac:dyDescent="0.35">
      <c r="A36" s="6"/>
      <c r="B36" s="6"/>
    </row>
    <row r="37" spans="1:8" ht="21.75" customHeight="1" x14ac:dyDescent="0.35">
      <c r="A37" s="6"/>
      <c r="B37" s="6"/>
    </row>
    <row r="38" spans="1:8" ht="21.75" customHeight="1" x14ac:dyDescent="0.35">
      <c r="A38" s="6"/>
      <c r="B38" s="6"/>
    </row>
    <row r="39" spans="1:8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155" customWidth="1"/>
    <col min="2" max="2" width="22.7265625" style="155" customWidth="1"/>
    <col min="3" max="3" width="15.26953125" style="155" customWidth="1"/>
    <col min="4" max="4" width="20.6328125" style="156" customWidth="1"/>
    <col min="5" max="16384" width="10.7265625" style="156"/>
  </cols>
  <sheetData>
    <row r="1" spans="1:4" ht="23.4" x14ac:dyDescent="0.35">
      <c r="A1" s="238" t="str">
        <f>Headings!E48</f>
        <v>March 2023 King County Inflation + Population Index Forecast</v>
      </c>
      <c r="B1" s="238"/>
      <c r="C1" s="238"/>
      <c r="D1" s="238"/>
    </row>
    <row r="2" spans="1:4" ht="21.75" customHeight="1" x14ac:dyDescent="0.35">
      <c r="A2" s="238" t="s">
        <v>85</v>
      </c>
      <c r="B2" s="238"/>
      <c r="C2" s="238"/>
      <c r="D2" s="238"/>
    </row>
    <row r="4" spans="1:4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August 2022 Forecast</v>
      </c>
    </row>
    <row r="5" spans="1:4" s="53" customFormat="1" ht="18" customHeight="1" x14ac:dyDescent="0.35">
      <c r="A5" s="38">
        <v>2013</v>
      </c>
      <c r="B5" s="78" t="s">
        <v>79</v>
      </c>
      <c r="C5" s="74" t="s">
        <v>79</v>
      </c>
      <c r="D5" s="82" t="s">
        <v>79</v>
      </c>
    </row>
    <row r="6" spans="1:4" s="53" customFormat="1" ht="18" customHeight="1" x14ac:dyDescent="0.35">
      <c r="A6" s="43">
        <v>2014</v>
      </c>
      <c r="B6" s="86" t="s">
        <v>79</v>
      </c>
      <c r="C6" s="109" t="s">
        <v>79</v>
      </c>
      <c r="D6" s="75" t="s">
        <v>79</v>
      </c>
    </row>
    <row r="7" spans="1:4" s="53" customFormat="1" ht="18" customHeight="1" x14ac:dyDescent="0.35">
      <c r="A7" s="43">
        <v>2015</v>
      </c>
      <c r="B7" s="183">
        <v>1.040051614861903</v>
      </c>
      <c r="C7" s="109" t="s">
        <v>79</v>
      </c>
      <c r="D7" s="75">
        <v>0</v>
      </c>
    </row>
    <row r="8" spans="1:4" s="53" customFormat="1" ht="18" customHeight="1" x14ac:dyDescent="0.35">
      <c r="A8" s="43">
        <v>2016</v>
      </c>
      <c r="B8" s="183">
        <v>1.0301738467655244</v>
      </c>
      <c r="C8" s="45">
        <v>-9.8777680963786363E-3</v>
      </c>
      <c r="D8" s="75">
        <v>0</v>
      </c>
    </row>
    <row r="9" spans="1:4" s="53" customFormat="1" ht="18" customHeight="1" x14ac:dyDescent="0.35">
      <c r="A9" s="43">
        <v>2017</v>
      </c>
      <c r="B9" s="183">
        <v>1.0457617424737218</v>
      </c>
      <c r="C9" s="45">
        <v>1.5587895708197408E-2</v>
      </c>
      <c r="D9" s="75">
        <v>0</v>
      </c>
    </row>
    <row r="10" spans="1:4" s="53" customFormat="1" ht="18" customHeight="1" x14ac:dyDescent="0.35">
      <c r="A10" s="43">
        <v>2018</v>
      </c>
      <c r="B10" s="183">
        <v>1.0518024711957685</v>
      </c>
      <c r="C10" s="45">
        <v>6.0407287220467509E-3</v>
      </c>
      <c r="D10" s="75">
        <v>0</v>
      </c>
    </row>
    <row r="11" spans="1:4" s="53" customFormat="1" ht="18" customHeight="1" x14ac:dyDescent="0.35">
      <c r="A11" s="43">
        <v>2019</v>
      </c>
      <c r="B11" s="183">
        <v>1.0529203196240697</v>
      </c>
      <c r="C11" s="45">
        <v>1.1178484283012047E-3</v>
      </c>
      <c r="D11" s="75">
        <v>0</v>
      </c>
    </row>
    <row r="12" spans="1:4" s="53" customFormat="1" ht="18" customHeight="1" x14ac:dyDescent="0.35">
      <c r="A12" s="43">
        <v>2020</v>
      </c>
      <c r="B12" s="183">
        <v>1.0317000000000001</v>
      </c>
      <c r="C12" s="45">
        <v>-2.1220319624069672E-2</v>
      </c>
      <c r="D12" s="75">
        <v>0</v>
      </c>
    </row>
    <row r="13" spans="1:4" s="53" customFormat="1" ht="18" customHeight="1" x14ac:dyDescent="0.35">
      <c r="A13" s="43">
        <v>2021</v>
      </c>
      <c r="B13" s="183">
        <v>1.0248900000000001</v>
      </c>
      <c r="C13" s="45">
        <v>-6.8099999999999827E-3</v>
      </c>
      <c r="D13" s="75">
        <v>-9.9999999998434674E-6</v>
      </c>
    </row>
    <row r="14" spans="1:4" s="53" customFormat="1" ht="18" customHeight="1" x14ac:dyDescent="0.35">
      <c r="A14" s="43">
        <v>2022</v>
      </c>
      <c r="B14" s="183">
        <v>1.077</v>
      </c>
      <c r="C14" s="45">
        <v>5.2109999999999879E-2</v>
      </c>
      <c r="D14" s="75">
        <v>0</v>
      </c>
    </row>
    <row r="15" spans="1:4" s="53" customFormat="1" ht="18" customHeight="1" thickBot="1" x14ac:dyDescent="0.4">
      <c r="A15" s="48">
        <v>2023</v>
      </c>
      <c r="B15" s="184">
        <v>1.1086</v>
      </c>
      <c r="C15" s="50">
        <v>3.1600000000000072E-2</v>
      </c>
      <c r="D15" s="84">
        <v>-4.050705060043569E-5</v>
      </c>
    </row>
    <row r="16" spans="1:4" s="53" customFormat="1" ht="18" customHeight="1" thickTop="1" x14ac:dyDescent="0.35">
      <c r="A16" s="43">
        <v>2024</v>
      </c>
      <c r="B16" s="183">
        <v>1.0657536038576636</v>
      </c>
      <c r="C16" s="45">
        <v>-4.2846396142336429E-2</v>
      </c>
      <c r="D16" s="75">
        <v>2.6702771203241937E-3</v>
      </c>
    </row>
    <row r="17" spans="1:4" ht="18" customHeight="1" x14ac:dyDescent="0.35">
      <c r="A17" s="43">
        <v>2025</v>
      </c>
      <c r="B17" s="183">
        <v>1.0403900777226982</v>
      </c>
      <c r="C17" s="45">
        <v>-2.5363526134965397E-2</v>
      </c>
      <c r="D17" s="75">
        <v>6.3861897593486816E-4</v>
      </c>
    </row>
    <row r="18" spans="1:4" ht="18" customHeight="1" x14ac:dyDescent="0.35">
      <c r="A18" s="43">
        <v>2026</v>
      </c>
      <c r="B18" s="183">
        <v>1.0359204143774656</v>
      </c>
      <c r="C18" s="45">
        <v>-4.4696633452325774E-3</v>
      </c>
      <c r="D18" s="75">
        <v>1.4470688758396744E-3</v>
      </c>
    </row>
    <row r="19" spans="1:4" ht="18" customHeight="1" x14ac:dyDescent="0.35">
      <c r="A19" s="43">
        <v>2027</v>
      </c>
      <c r="B19" s="183">
        <v>1.0355754544344276</v>
      </c>
      <c r="C19" s="45">
        <v>-3.4495994303807009E-4</v>
      </c>
      <c r="D19" s="75">
        <v>1.1987307129808222E-3</v>
      </c>
    </row>
    <row r="20" spans="1:4" ht="18" customHeight="1" x14ac:dyDescent="0.35">
      <c r="A20" s="43">
        <v>2028</v>
      </c>
      <c r="B20" s="183">
        <v>1.0333480283111502</v>
      </c>
      <c r="C20" s="45">
        <v>-2.2274261232773096E-3</v>
      </c>
      <c r="D20" s="75">
        <v>2.8058048473456054E-4</v>
      </c>
    </row>
    <row r="21" spans="1:4" s="162" customFormat="1" ht="18" customHeight="1" x14ac:dyDescent="0.35">
      <c r="A21" s="43">
        <v>2029</v>
      </c>
      <c r="B21" s="183">
        <v>1.0331430214091479</v>
      </c>
      <c r="C21" s="45">
        <v>-2.0500690200231375E-4</v>
      </c>
      <c r="D21" s="75">
        <v>4.9190197652637657E-4</v>
      </c>
    </row>
    <row r="22" spans="1:4" s="165" customFormat="1" ht="18" customHeight="1" x14ac:dyDescent="0.35">
      <c r="A22" s="43">
        <v>2030</v>
      </c>
      <c r="B22" s="183">
        <v>1.0320355071271412</v>
      </c>
      <c r="C22" s="45">
        <v>-1.1075142820067274E-3</v>
      </c>
      <c r="D22" s="75">
        <v>-1.1107995416967942E-3</v>
      </c>
    </row>
    <row r="23" spans="1:4" s="165" customFormat="1" ht="18" customHeight="1" x14ac:dyDescent="0.35">
      <c r="A23" s="43">
        <v>2031</v>
      </c>
      <c r="B23" s="183">
        <v>1.0319931797851352</v>
      </c>
      <c r="C23" s="45">
        <v>-4.2327342006043267E-5</v>
      </c>
      <c r="D23" s="75">
        <v>-1.2763675178977252E-3</v>
      </c>
    </row>
    <row r="24" spans="1:4" s="165" customFormat="1" ht="18" customHeight="1" x14ac:dyDescent="0.35">
      <c r="A24" s="43">
        <v>2032</v>
      </c>
      <c r="B24" s="183">
        <v>1.0318207603322687</v>
      </c>
      <c r="C24" s="45">
        <v>-1.7241945286650129E-4</v>
      </c>
      <c r="D24" s="75" t="s">
        <v>279</v>
      </c>
    </row>
    <row r="25" spans="1:4" ht="21.75" customHeight="1" x14ac:dyDescent="0.35">
      <c r="A25" s="25" t="s">
        <v>4</v>
      </c>
      <c r="B25" s="3"/>
      <c r="C25" s="3"/>
      <c r="D25" s="165"/>
    </row>
    <row r="26" spans="1:4" ht="21.75" customHeight="1" x14ac:dyDescent="0.35">
      <c r="A26" s="30" t="s">
        <v>242</v>
      </c>
      <c r="B26" s="3"/>
      <c r="C26" s="3"/>
      <c r="D26" s="165"/>
    </row>
    <row r="27" spans="1:4" ht="21.75" customHeight="1" x14ac:dyDescent="0.35">
      <c r="A27" s="72" t="s">
        <v>244</v>
      </c>
      <c r="B27" s="3"/>
      <c r="C27" s="3"/>
      <c r="D27" s="165"/>
    </row>
    <row r="28" spans="1:4" ht="21.75" customHeight="1" x14ac:dyDescent="0.35">
      <c r="A28" s="72" t="s">
        <v>243</v>
      </c>
      <c r="B28" s="3"/>
      <c r="C28" s="3"/>
      <c r="D28" s="165"/>
    </row>
    <row r="29" spans="1:4" ht="21.75" customHeight="1" x14ac:dyDescent="0.35">
      <c r="A29" s="3"/>
      <c r="B29" s="165"/>
      <c r="C29" s="165"/>
      <c r="D29" s="165"/>
    </row>
    <row r="30" spans="1:4" ht="21.75" customHeight="1" x14ac:dyDescent="0.35">
      <c r="A30" s="237" t="str">
        <f>Headings!H48</f>
        <v>Page 48</v>
      </c>
      <c r="B30" s="237"/>
      <c r="C30" s="237"/>
      <c r="D30" s="237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ageMargins left="0.75" right="0.75" top="1" bottom="1" header="0.5" footer="0.5"/>
  <pageSetup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D39"/>
  <sheetViews>
    <sheetView zoomScale="75" zoomScaleNormal="75" workbookViewId="0">
      <selection activeCell="A30" sqref="A30:C30"/>
    </sheetView>
  </sheetViews>
  <sheetFormatPr defaultColWidth="10.7265625" defaultRowHeight="21.75" customHeight="1" x14ac:dyDescent="0.35"/>
  <cols>
    <col min="1" max="1" width="29.08984375" style="135" customWidth="1"/>
    <col min="2" max="3" width="22.453125" style="135" customWidth="1"/>
    <col min="4" max="16384" width="10.7265625" style="136"/>
  </cols>
  <sheetData>
    <row r="1" spans="1:4" ht="21.75" customHeight="1" x14ac:dyDescent="0.35">
      <c r="A1" s="248"/>
      <c r="B1" s="248"/>
      <c r="C1" s="248"/>
    </row>
    <row r="2" spans="1:4" ht="22.5" customHeight="1" x14ac:dyDescent="0.35">
      <c r="A2" s="248" t="s">
        <v>190</v>
      </c>
      <c r="B2" s="248"/>
      <c r="C2" s="248"/>
    </row>
    <row r="4" spans="1:4" s="22" customFormat="1" ht="21.75" customHeight="1" x14ac:dyDescent="0.35">
      <c r="A4" s="145" t="s">
        <v>23</v>
      </c>
      <c r="B4" s="146" t="s">
        <v>82</v>
      </c>
      <c r="C4" s="147" t="s">
        <v>290</v>
      </c>
      <c r="D4" s="137"/>
    </row>
    <row r="5" spans="1:4" s="53" customFormat="1" ht="18" customHeight="1" x14ac:dyDescent="0.35">
      <c r="A5" s="177" t="s">
        <v>237</v>
      </c>
      <c r="B5" s="178">
        <v>44926</v>
      </c>
      <c r="C5" s="179">
        <v>19324.027065712427</v>
      </c>
      <c r="D5" s="58"/>
    </row>
    <row r="6" spans="1:4" s="53" customFormat="1" ht="18" customHeight="1" x14ac:dyDescent="0.35">
      <c r="A6" s="177" t="s">
        <v>259</v>
      </c>
      <c r="B6" s="178">
        <v>45291</v>
      </c>
      <c r="C6" s="179">
        <v>17177.592413793045</v>
      </c>
      <c r="D6" s="58"/>
    </row>
    <row r="7" spans="1:4" s="53" customFormat="1" ht="18" customHeight="1" x14ac:dyDescent="0.35">
      <c r="A7" s="177" t="s">
        <v>261</v>
      </c>
      <c r="B7" s="178">
        <v>45657</v>
      </c>
      <c r="C7" s="179">
        <v>22867.784560832788</v>
      </c>
      <c r="D7" s="58"/>
    </row>
    <row r="8" spans="1:4" s="53" customFormat="1" ht="36" x14ac:dyDescent="0.35">
      <c r="A8" s="196" t="s">
        <v>240</v>
      </c>
      <c r="B8" s="178">
        <v>45657</v>
      </c>
      <c r="C8" s="179">
        <v>25336.28633051398</v>
      </c>
      <c r="D8" s="58"/>
    </row>
    <row r="9" spans="1:4" s="53" customFormat="1" ht="18" x14ac:dyDescent="0.35">
      <c r="A9" s="195" t="s">
        <v>260</v>
      </c>
      <c r="B9" s="142">
        <v>45657</v>
      </c>
      <c r="C9" s="170">
        <v>7085.4765907612218</v>
      </c>
      <c r="D9" s="58"/>
    </row>
    <row r="10" spans="1:4" s="53" customFormat="1" ht="18" customHeight="1" x14ac:dyDescent="0.35">
      <c r="A10" s="141"/>
      <c r="B10" s="96"/>
      <c r="C10" s="45"/>
      <c r="D10" s="58"/>
    </row>
    <row r="11" spans="1:4" s="53" customFormat="1" ht="21.75" customHeight="1" x14ac:dyDescent="0.35">
      <c r="A11" s="144" t="s">
        <v>102</v>
      </c>
      <c r="B11" s="96"/>
      <c r="C11" s="45"/>
      <c r="D11" s="58"/>
    </row>
    <row r="12" spans="1:4" s="53" customFormat="1" ht="18" customHeight="1" x14ac:dyDescent="0.35">
      <c r="A12" s="141" t="s">
        <v>61</v>
      </c>
      <c r="B12" s="96"/>
      <c r="C12" s="45"/>
      <c r="D12" s="58"/>
    </row>
    <row r="13" spans="1:4" s="53" customFormat="1" ht="18" customHeight="1" x14ac:dyDescent="0.35">
      <c r="A13" s="148" t="s">
        <v>274</v>
      </c>
      <c r="B13" s="96"/>
      <c r="C13" s="45"/>
      <c r="D13" s="58"/>
    </row>
    <row r="14" spans="1:4" s="53" customFormat="1" ht="18" customHeight="1" x14ac:dyDescent="0.35">
      <c r="A14" s="141"/>
      <c r="B14" s="96"/>
      <c r="C14" s="45"/>
      <c r="D14" s="58"/>
    </row>
    <row r="15" spans="1:4" s="53" customFormat="1" ht="21.75" customHeight="1" x14ac:dyDescent="0.35">
      <c r="A15" s="144" t="s">
        <v>119</v>
      </c>
      <c r="B15" s="96"/>
      <c r="C15" s="45"/>
      <c r="D15" s="58"/>
    </row>
    <row r="16" spans="1:4" s="53" customFormat="1" ht="18" customHeight="1" x14ac:dyDescent="0.35">
      <c r="A16" s="141" t="s">
        <v>28</v>
      </c>
      <c r="B16" s="96"/>
      <c r="C16" s="45"/>
      <c r="D16" s="58"/>
    </row>
    <row r="17" spans="1:4" s="53" customFormat="1" ht="18" customHeight="1" x14ac:dyDescent="0.35">
      <c r="A17" s="141" t="s">
        <v>186</v>
      </c>
      <c r="B17" s="96"/>
      <c r="C17" s="45"/>
      <c r="D17" s="58"/>
    </row>
    <row r="18" spans="1:4" s="53" customFormat="1" ht="18" customHeight="1" x14ac:dyDescent="0.35">
      <c r="A18" s="148" t="s">
        <v>216</v>
      </c>
      <c r="B18" s="96"/>
      <c r="C18" s="45"/>
      <c r="D18" s="58"/>
    </row>
    <row r="19" spans="1:4" s="53" customFormat="1" ht="18" customHeight="1" x14ac:dyDescent="0.35">
      <c r="A19" s="148" t="s">
        <v>217</v>
      </c>
      <c r="B19" s="96"/>
      <c r="C19" s="45"/>
      <c r="D19" s="58"/>
    </row>
    <row r="20" spans="1:4" s="53" customFormat="1" ht="18" customHeight="1" x14ac:dyDescent="0.35">
      <c r="A20" s="148" t="s">
        <v>296</v>
      </c>
      <c r="B20" s="96"/>
      <c r="C20" s="45"/>
      <c r="D20" s="58"/>
    </row>
    <row r="21" spans="1:4" s="53" customFormat="1" ht="18" customHeight="1" x14ac:dyDescent="0.35">
      <c r="A21" s="141"/>
      <c r="B21" s="96"/>
      <c r="C21" s="45"/>
      <c r="D21" s="58"/>
    </row>
    <row r="22" spans="1:4" s="53" customFormat="1" ht="21.75" customHeight="1" x14ac:dyDescent="0.35">
      <c r="A22" s="144" t="s">
        <v>135</v>
      </c>
      <c r="B22" s="96"/>
      <c r="C22" s="45"/>
      <c r="D22" s="58"/>
    </row>
    <row r="23" spans="1:4" s="53" customFormat="1" ht="18" customHeight="1" x14ac:dyDescent="0.35">
      <c r="A23" s="148" t="s">
        <v>262</v>
      </c>
      <c r="B23" s="138"/>
      <c r="C23" s="109"/>
      <c r="D23" s="58"/>
    </row>
    <row r="24" spans="1:4" ht="18" customHeight="1" x14ac:dyDescent="0.35">
      <c r="A24" s="141" t="s">
        <v>137</v>
      </c>
      <c r="B24" s="138"/>
      <c r="C24" s="109"/>
      <c r="D24" s="10"/>
    </row>
    <row r="25" spans="1:4" ht="18" customHeight="1" x14ac:dyDescent="0.35">
      <c r="A25" s="43"/>
      <c r="B25" s="138"/>
      <c r="C25" s="109"/>
      <c r="D25" s="10"/>
    </row>
    <row r="26" spans="1:4" ht="21.75" customHeight="1" x14ac:dyDescent="0.35">
      <c r="A26" s="143" t="s">
        <v>68</v>
      </c>
      <c r="B26" s="139"/>
      <c r="C26" s="139"/>
      <c r="D26" s="10"/>
    </row>
    <row r="27" spans="1:4" ht="18" customHeight="1" x14ac:dyDescent="0.35">
      <c r="A27" s="140" t="s">
        <v>8</v>
      </c>
      <c r="B27" s="139"/>
      <c r="C27" s="139"/>
      <c r="D27" s="10"/>
    </row>
    <row r="28" spans="1:4" ht="18" customHeight="1" x14ac:dyDescent="0.35">
      <c r="A28" s="140" t="s">
        <v>197</v>
      </c>
      <c r="B28" s="139"/>
      <c r="C28" s="139"/>
      <c r="D28" s="10"/>
    </row>
    <row r="29" spans="1:4" ht="30" customHeight="1" x14ac:dyDescent="0.35">
      <c r="A29" s="3"/>
      <c r="B29" s="136"/>
      <c r="C29" s="136"/>
    </row>
    <row r="30" spans="1:4" ht="21.75" customHeight="1" x14ac:dyDescent="0.35">
      <c r="A30" s="237" t="str">
        <f>Headings!H49</f>
        <v>Page 49</v>
      </c>
      <c r="B30" s="237"/>
      <c r="C30" s="237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23"/>
      <c r="B38" s="6"/>
    </row>
    <row r="39" spans="1:2" ht="21.75" customHeight="1" x14ac:dyDescent="0.35">
      <c r="A39" s="6"/>
      <c r="B39" s="6"/>
    </row>
  </sheetData>
  <mergeCells count="3">
    <mergeCell ref="A1:C1"/>
    <mergeCell ref="A2:C2"/>
    <mergeCell ref="A30:C30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8" t="str">
        <f>Headings!E5</f>
        <v>March 2023 Unincorporated New Construction Forecast</v>
      </c>
      <c r="B1" s="239"/>
      <c r="C1" s="239"/>
      <c r="D1" s="239"/>
      <c r="E1" s="239"/>
    </row>
    <row r="2" spans="1:5" ht="21.75" customHeight="1" x14ac:dyDescent="0.35">
      <c r="A2" s="238" t="s">
        <v>85</v>
      </c>
      <c r="B2" s="239"/>
      <c r="C2" s="239"/>
      <c r="D2" s="239"/>
      <c r="E2" s="239"/>
    </row>
    <row r="4" spans="1:5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August 2022 Forecast</v>
      </c>
      <c r="E4" s="35" t="str">
        <f>Headings!F51</f>
        <v>% Change from August 2022 Forecast</v>
      </c>
    </row>
    <row r="5" spans="1:5" s="53" customFormat="1" ht="18" customHeight="1" x14ac:dyDescent="0.35">
      <c r="A5" s="38">
        <v>2013</v>
      </c>
      <c r="B5" s="39">
        <v>198251903</v>
      </c>
      <c r="C5" s="82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299208000</v>
      </c>
      <c r="C6" s="45">
        <v>0.50923141454031851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251120765</v>
      </c>
      <c r="C7" s="45">
        <v>-0.16071507112109307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311033282</v>
      </c>
      <c r="C8" s="45">
        <v>0.23858049731570397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333644251</v>
      </c>
      <c r="C9" s="45">
        <v>7.2696300712925099E-2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368351577</v>
      </c>
      <c r="C10" s="45">
        <v>0.10402494841728882</v>
      </c>
      <c r="D10" s="46">
        <v>0</v>
      </c>
      <c r="E10" s="47">
        <v>0</v>
      </c>
    </row>
    <row r="11" spans="1:5" s="53" customFormat="1" ht="18" customHeight="1" x14ac:dyDescent="0.35">
      <c r="A11" s="43">
        <v>2019</v>
      </c>
      <c r="B11" s="44">
        <v>451503571</v>
      </c>
      <c r="C11" s="45">
        <v>0.22574083889425012</v>
      </c>
      <c r="D11" s="46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457269700.00000012</v>
      </c>
      <c r="C12" s="45">
        <v>1.2770948826006379E-2</v>
      </c>
      <c r="D12" s="46">
        <v>0</v>
      </c>
      <c r="E12" s="47">
        <v>0</v>
      </c>
    </row>
    <row r="13" spans="1:5" s="53" customFormat="1" ht="18" customHeight="1" x14ac:dyDescent="0.35">
      <c r="A13" s="43">
        <v>2021</v>
      </c>
      <c r="B13" s="44">
        <v>381854790.00000006</v>
      </c>
      <c r="C13" s="45">
        <v>-0.16492435427057606</v>
      </c>
      <c r="D13" s="46">
        <v>0</v>
      </c>
      <c r="E13" s="47">
        <v>0</v>
      </c>
    </row>
    <row r="14" spans="1:5" s="53" customFormat="1" ht="18" customHeight="1" x14ac:dyDescent="0.35">
      <c r="A14" s="43">
        <v>2022</v>
      </c>
      <c r="B14" s="44">
        <v>460606353.99999988</v>
      </c>
      <c r="C14" s="45">
        <v>0.20623432273823195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2023</v>
      </c>
      <c r="B15" s="49">
        <v>556167110</v>
      </c>
      <c r="C15" s="50">
        <v>0.20746729863826441</v>
      </c>
      <c r="D15" s="55">
        <v>0.201768239967546</v>
      </c>
      <c r="E15" s="77">
        <v>93376455.776171088</v>
      </c>
    </row>
    <row r="16" spans="1:5" s="53" customFormat="1" ht="18" customHeight="1" thickTop="1" x14ac:dyDescent="0.35">
      <c r="A16" s="43">
        <v>2024</v>
      </c>
      <c r="B16" s="44">
        <v>491372191.97811496</v>
      </c>
      <c r="C16" s="45">
        <v>-0.11650260660304967</v>
      </c>
      <c r="D16" s="46">
        <v>7.9857396142558601E-2</v>
      </c>
      <c r="E16" s="47">
        <v>36337857.135955989</v>
      </c>
    </row>
    <row r="17" spans="1:5" ht="18" customHeight="1" x14ac:dyDescent="0.35">
      <c r="A17" s="43">
        <v>2025</v>
      </c>
      <c r="B17" s="44">
        <v>505954306.12203598</v>
      </c>
      <c r="C17" s="45">
        <v>2.9676311321602977E-2</v>
      </c>
      <c r="D17" s="46">
        <v>9.7333635855583855E-2</v>
      </c>
      <c r="E17" s="47">
        <v>44878212.589601099</v>
      </c>
    </row>
    <row r="18" spans="1:5" s="129" customFormat="1" ht="18" customHeight="1" x14ac:dyDescent="0.35">
      <c r="A18" s="43">
        <v>2026</v>
      </c>
      <c r="B18" s="44">
        <v>541134466.72827411</v>
      </c>
      <c r="C18" s="45">
        <v>6.9532288154402488E-2</v>
      </c>
      <c r="D18" s="46">
        <v>0.2449012200803804</v>
      </c>
      <c r="E18" s="47">
        <v>106453820.58565545</v>
      </c>
    </row>
    <row r="19" spans="1:5" s="149" customFormat="1" ht="18" customHeight="1" x14ac:dyDescent="0.35">
      <c r="A19" s="43">
        <v>2027</v>
      </c>
      <c r="B19" s="44">
        <v>544568474.26885617</v>
      </c>
      <c r="C19" s="45">
        <v>6.3459412617796751E-3</v>
      </c>
      <c r="D19" s="46">
        <v>0.3321740896780061</v>
      </c>
      <c r="E19" s="47">
        <v>135786710.31750846</v>
      </c>
    </row>
    <row r="20" spans="1:5" s="151" customFormat="1" ht="18" customHeight="1" x14ac:dyDescent="0.35">
      <c r="A20" s="43">
        <v>2028</v>
      </c>
      <c r="B20" s="44">
        <v>553659028.79029369</v>
      </c>
      <c r="C20" s="45">
        <v>1.6693134015226763E-2</v>
      </c>
      <c r="D20" s="46">
        <v>0.40961426907047338</v>
      </c>
      <c r="E20" s="47">
        <v>160885600.66985685</v>
      </c>
    </row>
    <row r="21" spans="1:5" s="161" customFormat="1" ht="18" customHeight="1" x14ac:dyDescent="0.35">
      <c r="A21" s="43">
        <v>2029</v>
      </c>
      <c r="B21" s="44">
        <v>496476330.17587513</v>
      </c>
      <c r="C21" s="45">
        <v>-0.10328143431410985</v>
      </c>
      <c r="D21" s="46">
        <v>0.22263694531103506</v>
      </c>
      <c r="E21" s="47">
        <v>90406210.930809259</v>
      </c>
    </row>
    <row r="22" spans="1:5" s="165" customFormat="1" ht="18" customHeight="1" x14ac:dyDescent="0.35">
      <c r="A22" s="43">
        <v>2030</v>
      </c>
      <c r="B22" s="44">
        <v>506205606.88834894</v>
      </c>
      <c r="C22" s="45">
        <v>1.9596657727926736E-2</v>
      </c>
      <c r="D22" s="46">
        <v>0.20862076976461363</v>
      </c>
      <c r="E22" s="47">
        <v>87376459.192222893</v>
      </c>
    </row>
    <row r="23" spans="1:5" s="165" customFormat="1" ht="18" customHeight="1" x14ac:dyDescent="0.35">
      <c r="A23" s="43">
        <v>2031</v>
      </c>
      <c r="B23" s="44">
        <v>528165068.64711732</v>
      </c>
      <c r="C23" s="45">
        <v>4.3380518627111675E-2</v>
      </c>
      <c r="D23" s="46">
        <v>0.20421098556051831</v>
      </c>
      <c r="E23" s="47">
        <v>89566621.215353668</v>
      </c>
    </row>
    <row r="24" spans="1:5" s="165" customFormat="1" ht="18" customHeight="1" x14ac:dyDescent="0.35">
      <c r="A24" s="43">
        <v>2032</v>
      </c>
      <c r="B24" s="44">
        <v>552279224.54495132</v>
      </c>
      <c r="C24" s="45">
        <v>4.5656476221727083E-2</v>
      </c>
      <c r="D24" s="75" t="s">
        <v>279</v>
      </c>
      <c r="E24" s="76" t="s">
        <v>279</v>
      </c>
    </row>
    <row r="25" spans="1:5" s="99" customFormat="1" ht="21.75" customHeight="1" x14ac:dyDescent="0.35">
      <c r="A25" s="25" t="s">
        <v>4</v>
      </c>
      <c r="B25" s="3"/>
      <c r="C25" s="3"/>
    </row>
    <row r="26" spans="1:5" ht="21.75" customHeight="1" x14ac:dyDescent="0.35">
      <c r="A26" s="112" t="s">
        <v>109</v>
      </c>
      <c r="B26" s="3"/>
      <c r="C26" s="3"/>
    </row>
    <row r="27" spans="1:5" ht="21.75" customHeight="1" x14ac:dyDescent="0.35">
      <c r="A27" s="113" t="s">
        <v>171</v>
      </c>
      <c r="B27" s="3"/>
      <c r="C27" s="3"/>
    </row>
    <row r="28" spans="1:5" ht="21.75" customHeight="1" x14ac:dyDescent="0.35">
      <c r="A28" s="111"/>
      <c r="B28" s="3"/>
      <c r="C28" s="3"/>
    </row>
    <row r="29" spans="1:5" ht="21.75" customHeight="1" x14ac:dyDescent="0.35">
      <c r="A29" s="114"/>
      <c r="B29" s="3"/>
      <c r="C29" s="3"/>
    </row>
    <row r="30" spans="1:5" ht="21.75" customHeight="1" x14ac:dyDescent="0.35">
      <c r="A30" s="237" t="str">
        <f>Headings!F5</f>
        <v>Page 5</v>
      </c>
      <c r="B30" s="240"/>
      <c r="C30" s="240"/>
      <c r="D30" s="240"/>
      <c r="E30" s="239"/>
    </row>
    <row r="32" spans="1:5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H53"/>
  <sheetViews>
    <sheetView topLeftCell="A28" zoomScale="75" zoomScaleNormal="75" workbookViewId="0">
      <selection activeCell="H39" sqref="H39"/>
    </sheetView>
  </sheetViews>
  <sheetFormatPr defaultColWidth="10.7265625" defaultRowHeight="20.399999999999999" x14ac:dyDescent="0.35"/>
  <cols>
    <col min="1" max="2" width="10.7265625" style="12"/>
    <col min="3" max="3" width="34.7265625" style="12" bestFit="1" customWidth="1"/>
    <col min="4" max="4" width="10.7265625" style="12"/>
    <col min="5" max="5" width="57.26953125" style="12" bestFit="1" customWidth="1"/>
    <col min="6" max="6" width="10.7265625" style="12"/>
    <col min="7" max="7" width="30.6328125" style="12" bestFit="1" customWidth="1"/>
    <col min="8" max="8" width="9.453125" style="12" bestFit="1" customWidth="1"/>
    <col min="9" max="16384" width="10.7265625" style="12"/>
  </cols>
  <sheetData>
    <row r="1" spans="1:8" x14ac:dyDescent="0.35">
      <c r="A1" s="204" t="s">
        <v>276</v>
      </c>
      <c r="B1" s="20" t="s">
        <v>89</v>
      </c>
      <c r="C1" s="20" t="s">
        <v>88</v>
      </c>
      <c r="D1" s="20" t="s">
        <v>90</v>
      </c>
      <c r="E1" s="20" t="s">
        <v>91</v>
      </c>
    </row>
    <row r="2" spans="1:8" x14ac:dyDescent="0.35">
      <c r="A2" s="12" t="str">
        <f>A1</f>
        <v>March</v>
      </c>
      <c r="B2" s="12">
        <v>2023</v>
      </c>
      <c r="C2" s="10" t="s">
        <v>60</v>
      </c>
      <c r="D2" s="12" t="s">
        <v>89</v>
      </c>
      <c r="E2" s="12" t="str">
        <f>CONCATENATE(Headings!A2," ",Headings!B2," ",Headings!C2," ",Headings!D2)</f>
        <v>March 2023 Countywide Assessed Value Forecast</v>
      </c>
      <c r="F2" s="12" t="str">
        <f>H2</f>
        <v>Page 2</v>
      </c>
      <c r="G2" s="12" t="str">
        <f>CONCATENATE(A2," ",B2," ",D2," ",H2)</f>
        <v>March 2023 Forecast Page 2</v>
      </c>
      <c r="H2" s="12" t="s">
        <v>62</v>
      </c>
    </row>
    <row r="3" spans="1:8" x14ac:dyDescent="0.35">
      <c r="A3" s="12" t="str">
        <f t="shared" ref="A3:A49" si="0">A2</f>
        <v>March</v>
      </c>
      <c r="B3" s="12">
        <v>2023</v>
      </c>
      <c r="C3" s="10" t="s">
        <v>75</v>
      </c>
      <c r="D3" s="12" t="s">
        <v>89</v>
      </c>
      <c r="E3" s="12" t="str">
        <f>CONCATENATE(Headings!A3," ",Headings!B3," ",Headings!C3," ",Headings!D3)</f>
        <v>March 2023 Unincorporated Assessed Value Forecast</v>
      </c>
      <c r="F3" s="12" t="str">
        <f t="shared" ref="F3:F46" si="1">H3</f>
        <v>Page 3</v>
      </c>
      <c r="G3" s="12" t="str">
        <f t="shared" ref="G3:G46" si="2">CONCATENATE(A3," ",B3," ",D3," ",H3)</f>
        <v>March 2023 Forecast Page 3</v>
      </c>
      <c r="H3" s="12" t="s">
        <v>63</v>
      </c>
    </row>
    <row r="4" spans="1:8" x14ac:dyDescent="0.35">
      <c r="A4" s="12" t="str">
        <f t="shared" si="0"/>
        <v>March</v>
      </c>
      <c r="B4" s="12">
        <v>2023</v>
      </c>
      <c r="C4" s="10" t="s">
        <v>96</v>
      </c>
      <c r="D4" s="12" t="s">
        <v>89</v>
      </c>
      <c r="E4" s="12" t="str">
        <f>CONCATENATE(Headings!A4," ",Headings!B4," ",Headings!C4," ",Headings!D4)</f>
        <v>March 2023 Countywide New Construction Forecast</v>
      </c>
      <c r="F4" s="12" t="str">
        <f t="shared" si="1"/>
        <v>Page 4</v>
      </c>
      <c r="G4" s="12" t="str">
        <f t="shared" si="2"/>
        <v>March 2023 Forecast Page 4</v>
      </c>
      <c r="H4" s="12" t="s">
        <v>64</v>
      </c>
    </row>
    <row r="5" spans="1:8" x14ac:dyDescent="0.35">
      <c r="A5" s="12" t="str">
        <f t="shared" si="0"/>
        <v>March</v>
      </c>
      <c r="B5" s="12">
        <v>2023</v>
      </c>
      <c r="C5" s="10" t="s">
        <v>74</v>
      </c>
      <c r="D5" s="12" t="s">
        <v>89</v>
      </c>
      <c r="E5" s="12" t="str">
        <f>CONCATENATE(Headings!A5," ",Headings!B5," ",Headings!C5," ",Headings!D5)</f>
        <v>March 2023 Unincorporated New Construction Forecast</v>
      </c>
      <c r="F5" s="12" t="str">
        <f t="shared" si="1"/>
        <v>Page 5</v>
      </c>
      <c r="G5" s="12" t="str">
        <f t="shared" si="2"/>
        <v>March 2023 Forecast Page 5</v>
      </c>
      <c r="H5" s="12" t="s">
        <v>65</v>
      </c>
    </row>
    <row r="6" spans="1:8" x14ac:dyDescent="0.35">
      <c r="A6" s="12" t="str">
        <f t="shared" si="0"/>
        <v>March</v>
      </c>
      <c r="B6" s="12">
        <v>2023</v>
      </c>
      <c r="C6" s="10" t="s">
        <v>22</v>
      </c>
      <c r="D6" s="12" t="s">
        <v>89</v>
      </c>
      <c r="E6" s="12" t="str">
        <f>CONCATENATE(Headings!A6," ",Headings!B6," ",Headings!C6," ",Headings!D6)</f>
        <v>March 2023 King County Sales and Use Taxbase Forecast</v>
      </c>
      <c r="F6" s="12" t="str">
        <f t="shared" si="1"/>
        <v>Page 6</v>
      </c>
      <c r="G6" s="12" t="str">
        <f t="shared" si="2"/>
        <v>March 2023 Forecast Page 6</v>
      </c>
      <c r="H6" s="12" t="s">
        <v>15</v>
      </c>
    </row>
    <row r="7" spans="1:8" x14ac:dyDescent="0.35">
      <c r="A7" s="12" t="str">
        <f t="shared" si="0"/>
        <v>March</v>
      </c>
      <c r="B7" s="12">
        <v>2023</v>
      </c>
      <c r="C7" s="10" t="s">
        <v>87</v>
      </c>
      <c r="D7" s="12" t="s">
        <v>89</v>
      </c>
      <c r="E7" s="12" t="str">
        <f>CONCATENATE(Headings!A7," ",Headings!B7," ",Headings!C7," ",Headings!D7)</f>
        <v>March 2023 Local and Option Sales Tax Forecast</v>
      </c>
      <c r="F7" s="12" t="str">
        <f t="shared" si="1"/>
        <v>Page 7</v>
      </c>
      <c r="G7" s="12" t="str">
        <f t="shared" si="2"/>
        <v>March 2023 Forecast Page 7</v>
      </c>
      <c r="H7" s="12" t="s">
        <v>115</v>
      </c>
    </row>
    <row r="8" spans="1:8" x14ac:dyDescent="0.35">
      <c r="A8" s="12" t="str">
        <f t="shared" si="0"/>
        <v>March</v>
      </c>
      <c r="B8" s="12">
        <v>2023</v>
      </c>
      <c r="C8" s="10" t="s">
        <v>43</v>
      </c>
      <c r="D8" s="12" t="s">
        <v>89</v>
      </c>
      <c r="E8" s="12" t="str">
        <f>CONCATENATE(Headings!A8," ",Headings!B8," ",Headings!C8," ",Headings!D8)</f>
        <v>March 2023 Metro Transit Sales Tax Forecast</v>
      </c>
      <c r="F8" s="12" t="str">
        <f t="shared" si="1"/>
        <v>Page 8</v>
      </c>
      <c r="G8" s="12" t="str">
        <f t="shared" si="2"/>
        <v>March 2023 Forecast Page 8</v>
      </c>
      <c r="H8" s="12" t="s">
        <v>116</v>
      </c>
    </row>
    <row r="9" spans="1:8" x14ac:dyDescent="0.35">
      <c r="A9" s="12" t="str">
        <f t="shared" si="0"/>
        <v>March</v>
      </c>
      <c r="B9" s="12">
        <v>2023</v>
      </c>
      <c r="C9" s="10" t="s">
        <v>31</v>
      </c>
      <c r="D9" s="12" t="s">
        <v>89</v>
      </c>
      <c r="E9" s="12" t="str">
        <f>CONCATENATE(Headings!A9," ",Headings!B9," ",Headings!C9," ",Headings!D9)</f>
        <v>March 2023 Mental Health Sales Tax Forecast</v>
      </c>
      <c r="F9" s="12" t="str">
        <f t="shared" si="1"/>
        <v>Page 9</v>
      </c>
      <c r="G9" s="12" t="str">
        <f t="shared" si="2"/>
        <v>March 2023 Forecast Page 9</v>
      </c>
      <c r="H9" s="12" t="s">
        <v>117</v>
      </c>
    </row>
    <row r="10" spans="1:8" x14ac:dyDescent="0.35">
      <c r="A10" s="12" t="str">
        <f t="shared" si="0"/>
        <v>March</v>
      </c>
      <c r="B10" s="12">
        <v>2023</v>
      </c>
      <c r="C10" s="10" t="s">
        <v>86</v>
      </c>
      <c r="D10" s="12" t="s">
        <v>89</v>
      </c>
      <c r="E10" s="12" t="str">
        <f>CONCATENATE(Headings!A10," ",Headings!B10," ",Headings!C10," ",Headings!D10)</f>
        <v>March 2023 Criminal Justice Sales Tax Forecast</v>
      </c>
      <c r="F10" s="12" t="str">
        <f t="shared" si="1"/>
        <v>Page 10</v>
      </c>
      <c r="G10" s="12" t="str">
        <f t="shared" si="2"/>
        <v>March 2023 Forecast Page 10</v>
      </c>
      <c r="H10" s="12" t="s">
        <v>83</v>
      </c>
    </row>
    <row r="11" spans="1:8" x14ac:dyDescent="0.35">
      <c r="A11" s="12" t="str">
        <f t="shared" si="0"/>
        <v>March</v>
      </c>
      <c r="B11" s="12">
        <v>2023</v>
      </c>
      <c r="C11" s="10" t="s">
        <v>245</v>
      </c>
      <c r="D11" s="12" t="s">
        <v>89</v>
      </c>
      <c r="E11" s="12" t="str">
        <f>CONCATENATE(Headings!A11," ",Headings!B11," ",Headings!C11," ",Headings!D11)</f>
        <v>March 2023 Health Through Housing Sales Tax Forecast</v>
      </c>
      <c r="F11" s="12" t="str">
        <f t="shared" ref="F11" si="3">H11</f>
        <v>Page 11</v>
      </c>
      <c r="G11" s="12" t="str">
        <f t="shared" ref="G11" si="4">CONCATENATE(A11," ",B11," ",D11," ",H11)</f>
        <v>March 2023 Forecast Page 11</v>
      </c>
      <c r="H11" s="12" t="s">
        <v>69</v>
      </c>
    </row>
    <row r="12" spans="1:8" x14ac:dyDescent="0.35">
      <c r="A12" s="12" t="str">
        <f t="shared" si="0"/>
        <v>March</v>
      </c>
      <c r="B12" s="12">
        <v>2023</v>
      </c>
      <c r="C12" s="10" t="s">
        <v>100</v>
      </c>
      <c r="D12" s="12" t="s">
        <v>89</v>
      </c>
      <c r="E12" s="12" t="str">
        <f>CONCATENATE(Headings!A12," ",Headings!B12," ",Headings!C12," ",Headings!D12)</f>
        <v>March 2023 Hotel Sales Tax Forecast</v>
      </c>
      <c r="F12" s="12" t="str">
        <f t="shared" si="1"/>
        <v>Page 12</v>
      </c>
      <c r="G12" s="12" t="str">
        <f t="shared" si="2"/>
        <v>March 2023 Forecast Page 12</v>
      </c>
      <c r="H12" s="12" t="s">
        <v>70</v>
      </c>
    </row>
    <row r="13" spans="1:8" x14ac:dyDescent="0.35">
      <c r="A13" s="12" t="str">
        <f t="shared" si="0"/>
        <v>March</v>
      </c>
      <c r="B13" s="12">
        <v>2023</v>
      </c>
      <c r="C13" s="10" t="s">
        <v>219</v>
      </c>
      <c r="D13" s="12" t="s">
        <v>89</v>
      </c>
      <c r="E13" s="12" t="str">
        <f>CONCATENATE(Headings!A13," ",Headings!B13," ",Headings!C13," ",Headings!D13)</f>
        <v>March 2023 Hotel Tax (HB 2015) Forecast</v>
      </c>
      <c r="F13" s="12" t="str">
        <f>H13</f>
        <v>Page 13</v>
      </c>
      <c r="G13" s="12" t="str">
        <f>CONCATENATE(A13," ",B13," ",D13," ",H13)</f>
        <v>March 2023 Forecast Page 13</v>
      </c>
      <c r="H13" s="12" t="s">
        <v>71</v>
      </c>
    </row>
    <row r="14" spans="1:8" x14ac:dyDescent="0.35">
      <c r="A14" s="12" t="str">
        <f t="shared" si="0"/>
        <v>March</v>
      </c>
      <c r="B14" s="12">
        <v>2023</v>
      </c>
      <c r="C14" s="10" t="s">
        <v>95</v>
      </c>
      <c r="D14" s="12" t="s">
        <v>89</v>
      </c>
      <c r="E14" s="12" t="str">
        <f>CONCATENATE(Headings!A14," ",Headings!B14," ",Headings!C14," ",Headings!D14)</f>
        <v>March 2023 Rental Car Sales Tax Forecast</v>
      </c>
      <c r="F14" s="12" t="str">
        <f t="shared" si="1"/>
        <v>Page 14</v>
      </c>
      <c r="G14" s="12" t="str">
        <f t="shared" si="2"/>
        <v>March 2023 Forecast Page 14</v>
      </c>
      <c r="H14" s="12" t="s">
        <v>72</v>
      </c>
    </row>
    <row r="15" spans="1:8" x14ac:dyDescent="0.35">
      <c r="A15" s="12" t="str">
        <f t="shared" si="0"/>
        <v>March</v>
      </c>
      <c r="B15" s="12">
        <v>2023</v>
      </c>
      <c r="C15" s="10" t="s">
        <v>106</v>
      </c>
      <c r="D15" s="12" t="s">
        <v>89</v>
      </c>
      <c r="E15" s="12" t="str">
        <f>CONCATENATE(Headings!A15," ",Headings!B15," ",Headings!C15," ",Headings!D15)</f>
        <v>March 2023 Real Estate Excise Tax (REET 1) Forecast</v>
      </c>
      <c r="F15" s="12" t="str">
        <f t="shared" si="1"/>
        <v>Page 15</v>
      </c>
      <c r="G15" s="12" t="str">
        <f t="shared" si="2"/>
        <v>March 2023 Forecast Page 15</v>
      </c>
      <c r="H15" s="12" t="s">
        <v>73</v>
      </c>
    </row>
    <row r="16" spans="1:8" x14ac:dyDescent="0.35">
      <c r="A16" s="12" t="str">
        <f t="shared" si="0"/>
        <v>March</v>
      </c>
      <c r="B16" s="12">
        <v>2023</v>
      </c>
      <c r="C16" s="10" t="s">
        <v>105</v>
      </c>
      <c r="D16" s="12" t="s">
        <v>89</v>
      </c>
      <c r="E16" s="12" t="str">
        <f>CONCATENATE(Headings!A16," ",Headings!B16," ",Headings!C16," ",Headings!D16)</f>
        <v>March 2023 Investment Pool Nominal Rate of Return Forecast</v>
      </c>
      <c r="F16" s="12" t="str">
        <f t="shared" si="1"/>
        <v>Page 16</v>
      </c>
      <c r="G16" s="12" t="str">
        <f t="shared" si="2"/>
        <v>March 2023 Forecast Page 16</v>
      </c>
      <c r="H16" s="12" t="s">
        <v>49</v>
      </c>
    </row>
    <row r="17" spans="1:8" x14ac:dyDescent="0.35">
      <c r="A17" s="12" t="str">
        <f t="shared" si="0"/>
        <v>March</v>
      </c>
      <c r="B17" s="12">
        <v>2023</v>
      </c>
      <c r="C17" s="10" t="s">
        <v>54</v>
      </c>
      <c r="D17" s="12" t="s">
        <v>89</v>
      </c>
      <c r="E17" s="12" t="str">
        <f>CONCATENATE(Headings!A17," ",Headings!B17," ",Headings!C17," ",Headings!D17)</f>
        <v>March 2023 Investment Pool Real Rate of Return Forecast</v>
      </c>
      <c r="F17" s="12" t="str">
        <f t="shared" si="1"/>
        <v>Page 17</v>
      </c>
      <c r="G17" s="12" t="str">
        <f t="shared" si="2"/>
        <v>March 2023 Forecast Page 17</v>
      </c>
      <c r="H17" s="12" t="s">
        <v>50</v>
      </c>
    </row>
    <row r="18" spans="1:8" x14ac:dyDescent="0.35">
      <c r="A18" s="12" t="str">
        <f t="shared" si="0"/>
        <v>March</v>
      </c>
      <c r="B18" s="12">
        <v>2023</v>
      </c>
      <c r="C18" s="10" t="s">
        <v>56</v>
      </c>
      <c r="D18" s="12" t="s">
        <v>89</v>
      </c>
      <c r="E18" s="12" t="str">
        <f>CONCATENATE(Headings!A18," ",Headings!B18," ",Headings!C18," ",Headings!D18)</f>
        <v>March 2023 National CPI-U Forecast</v>
      </c>
      <c r="F18" s="12" t="str">
        <f t="shared" si="1"/>
        <v>Page 18</v>
      </c>
      <c r="G18" s="12" t="str">
        <f t="shared" si="2"/>
        <v>March 2023 Forecast Page 18</v>
      </c>
      <c r="H18" s="12" t="s">
        <v>44</v>
      </c>
    </row>
    <row r="19" spans="1:8" x14ac:dyDescent="0.35">
      <c r="A19" s="12" t="str">
        <f t="shared" si="0"/>
        <v>March</v>
      </c>
      <c r="B19" s="12">
        <v>2023</v>
      </c>
      <c r="C19" s="10" t="s">
        <v>9</v>
      </c>
      <c r="D19" s="12" t="s">
        <v>89</v>
      </c>
      <c r="E19" s="12" t="str">
        <f>CONCATENATE(Headings!A19," ",Headings!B19," ",Headings!C19," ",Headings!D19)</f>
        <v>March 2023 National CPI-W Forecast</v>
      </c>
      <c r="F19" s="12" t="str">
        <f t="shared" si="1"/>
        <v>Page 19</v>
      </c>
      <c r="G19" s="12" t="str">
        <f t="shared" si="2"/>
        <v>March 2023 Forecast Page 19</v>
      </c>
      <c r="H19" s="12" t="s">
        <v>45</v>
      </c>
    </row>
    <row r="20" spans="1:8" x14ac:dyDescent="0.35">
      <c r="A20" s="12" t="str">
        <f t="shared" si="0"/>
        <v>March</v>
      </c>
      <c r="B20" s="12">
        <v>2023</v>
      </c>
      <c r="C20" s="10" t="s">
        <v>5</v>
      </c>
      <c r="D20" s="12" t="s">
        <v>89</v>
      </c>
      <c r="E20" s="12" t="str">
        <f>CONCATENATE(Headings!A20," ",Headings!B20," ",Headings!C20," ",Headings!D20)</f>
        <v>March 2023 Seattle Annual CPI-U Forecast</v>
      </c>
      <c r="F20" s="12" t="str">
        <f t="shared" si="1"/>
        <v>Page 20</v>
      </c>
      <c r="G20" s="12" t="str">
        <f t="shared" si="2"/>
        <v>March 2023 Forecast Page 20</v>
      </c>
      <c r="H20" s="12" t="s">
        <v>46</v>
      </c>
    </row>
    <row r="21" spans="1:8" x14ac:dyDescent="0.35">
      <c r="A21" s="12" t="str">
        <f t="shared" si="0"/>
        <v>March</v>
      </c>
      <c r="B21" s="12">
        <v>2023</v>
      </c>
      <c r="C21" s="10" t="s">
        <v>155</v>
      </c>
      <c r="D21" s="12" t="s">
        <v>89</v>
      </c>
      <c r="E21" s="12" t="str">
        <f>CONCATENATE(Headings!A21," ",Headings!B21," ",Headings!C21," ",Headings!D21)</f>
        <v>March 2023 June-June Seattle CPI-W Forecast</v>
      </c>
      <c r="F21" s="12" t="str">
        <f t="shared" si="1"/>
        <v>Page 21</v>
      </c>
      <c r="G21" s="12" t="str">
        <f t="shared" si="2"/>
        <v>March 2023 Forecast Page 21</v>
      </c>
      <c r="H21" s="12" t="s">
        <v>51</v>
      </c>
    </row>
    <row r="22" spans="1:8" x14ac:dyDescent="0.35">
      <c r="A22" s="12" t="str">
        <f t="shared" si="0"/>
        <v>March</v>
      </c>
      <c r="B22" s="12">
        <v>2023</v>
      </c>
      <c r="C22" s="10" t="s">
        <v>29</v>
      </c>
      <c r="D22" s="12" t="s">
        <v>89</v>
      </c>
      <c r="E22" s="12" t="str">
        <f>CONCATENATE(Headings!A22," ",Headings!B22," ",Headings!C22," ",Headings!D22)</f>
        <v>March 2023 Outyear COLA Comparison Forecast</v>
      </c>
      <c r="F22" s="12" t="str">
        <f t="shared" si="1"/>
        <v>Page 22</v>
      </c>
      <c r="G22" s="12" t="str">
        <f t="shared" si="2"/>
        <v>March 2023 Forecast Page 22</v>
      </c>
      <c r="H22" s="12" t="s">
        <v>52</v>
      </c>
    </row>
    <row r="23" spans="1:8" x14ac:dyDescent="0.35">
      <c r="A23" s="12" t="str">
        <f t="shared" si="0"/>
        <v>March</v>
      </c>
      <c r="B23" s="12">
        <v>2023</v>
      </c>
      <c r="C23" s="10" t="s">
        <v>98</v>
      </c>
      <c r="D23" s="12" t="s">
        <v>89</v>
      </c>
      <c r="E23" s="12" t="str">
        <f>CONCATENATE(Headings!A23," ",Headings!B23," ",Headings!C23," ",Headings!D23)</f>
        <v>March 2023 Pharmaceuticals PPI Forecast</v>
      </c>
      <c r="F23" s="12" t="str">
        <f t="shared" si="1"/>
        <v>Page 23</v>
      </c>
      <c r="G23" s="12" t="str">
        <f t="shared" si="2"/>
        <v>March 2023 Forecast Page 23</v>
      </c>
      <c r="H23" s="12" t="s">
        <v>125</v>
      </c>
    </row>
    <row r="24" spans="1:8" x14ac:dyDescent="0.35">
      <c r="A24" s="12" t="str">
        <f t="shared" si="0"/>
        <v>March</v>
      </c>
      <c r="B24" s="12">
        <v>2023</v>
      </c>
      <c r="C24" s="10" t="s">
        <v>99</v>
      </c>
      <c r="D24" s="12" t="s">
        <v>89</v>
      </c>
      <c r="E24" s="12" t="str">
        <f>CONCATENATE(Headings!A24," ",Headings!B24," ",Headings!C24," ",Headings!D24)</f>
        <v>March 2023 Transportation CPI Forecast</v>
      </c>
      <c r="F24" s="12" t="str">
        <f t="shared" si="1"/>
        <v>Page 24</v>
      </c>
      <c r="G24" s="12" t="str">
        <f t="shared" si="2"/>
        <v>March 2023 Forecast Page 24</v>
      </c>
      <c r="H24" s="12" t="s">
        <v>126</v>
      </c>
    </row>
    <row r="25" spans="1:8" x14ac:dyDescent="0.35">
      <c r="A25" s="12" t="str">
        <f t="shared" si="0"/>
        <v>March</v>
      </c>
      <c r="B25" s="12">
        <v>2023</v>
      </c>
      <c r="C25" s="10" t="s">
        <v>10</v>
      </c>
      <c r="D25" s="12" t="s">
        <v>89</v>
      </c>
      <c r="E25" s="12" t="str">
        <f>CONCATENATE(Headings!A25," ",Headings!B25," ",Headings!C25," ",Headings!D25)</f>
        <v>March 2023 Retail Gas Forecast</v>
      </c>
      <c r="F25" s="12" t="str">
        <f t="shared" si="1"/>
        <v>Page 25</v>
      </c>
      <c r="G25" s="12" t="str">
        <f t="shared" si="2"/>
        <v>March 2023 Forecast Page 25</v>
      </c>
      <c r="H25" s="12" t="s">
        <v>136</v>
      </c>
    </row>
    <row r="26" spans="1:8" x14ac:dyDescent="0.35">
      <c r="A26" s="12" t="str">
        <f t="shared" si="0"/>
        <v>March</v>
      </c>
      <c r="B26" s="12">
        <v>2023</v>
      </c>
      <c r="C26" s="10" t="s">
        <v>269</v>
      </c>
      <c r="D26" s="12" t="s">
        <v>89</v>
      </c>
      <c r="E26" s="12" t="str">
        <f>CONCATENATE(Headings!A26," ",Headings!B26," ",Headings!C26," ",Headings!D26)</f>
        <v>March 2023 Diesel and Gasoline Dollar per Gallon Forecast</v>
      </c>
      <c r="F26" s="12" t="str">
        <f t="shared" si="1"/>
        <v>Page 26</v>
      </c>
      <c r="G26" s="12" t="str">
        <f t="shared" si="2"/>
        <v>March 2023 Forecast Page 26</v>
      </c>
      <c r="H26" s="12" t="s">
        <v>25</v>
      </c>
    </row>
    <row r="27" spans="1:8" x14ac:dyDescent="0.35">
      <c r="A27" s="12" t="str">
        <f t="shared" si="0"/>
        <v>March</v>
      </c>
      <c r="B27" s="12">
        <v>2023</v>
      </c>
      <c r="C27" s="10" t="s">
        <v>7</v>
      </c>
      <c r="D27" s="12" t="s">
        <v>89</v>
      </c>
      <c r="E27" s="12" t="str">
        <f>CONCATENATE(Headings!A27," ",Headings!B27," ",Headings!C27," ",Headings!D27)</f>
        <v>March 2023 Recorded Documents Forecast</v>
      </c>
      <c r="F27" s="12" t="str">
        <f t="shared" si="1"/>
        <v>Page 27</v>
      </c>
      <c r="G27" s="12" t="str">
        <f t="shared" si="2"/>
        <v>March 2023 Forecast Page 27</v>
      </c>
      <c r="H27" s="12" t="s">
        <v>37</v>
      </c>
    </row>
    <row r="28" spans="1:8" x14ac:dyDescent="0.35">
      <c r="A28" s="12" t="str">
        <f t="shared" si="0"/>
        <v>March</v>
      </c>
      <c r="B28" s="12">
        <v>2023</v>
      </c>
      <c r="C28" s="10" t="s">
        <v>129</v>
      </c>
      <c r="D28" s="12" t="s">
        <v>89</v>
      </c>
      <c r="E28" s="12" t="str">
        <f>CONCATENATE(Headings!A28," ",Headings!B28," ",Headings!C28," ",Headings!D28)</f>
        <v>March 2023 Gambling Tax Forecast</v>
      </c>
      <c r="F28" s="12" t="str">
        <f t="shared" si="1"/>
        <v>Page 28</v>
      </c>
      <c r="G28" s="12" t="str">
        <f t="shared" si="2"/>
        <v>March 2023 Forecast Page 28</v>
      </c>
      <c r="H28" s="12" t="s">
        <v>38</v>
      </c>
    </row>
    <row r="29" spans="1:8" x14ac:dyDescent="0.35">
      <c r="A29" s="12" t="str">
        <f t="shared" si="0"/>
        <v>March</v>
      </c>
      <c r="B29" s="12">
        <v>2023</v>
      </c>
      <c r="C29" s="10" t="s">
        <v>130</v>
      </c>
      <c r="D29" s="12" t="s">
        <v>89</v>
      </c>
      <c r="E29" s="12" t="str">
        <f>CONCATENATE(Headings!A29," ",Headings!B29," ",Headings!C29," ",Headings!D29)</f>
        <v>March 2023 E-911 Tax Forecast</v>
      </c>
      <c r="F29" s="12" t="str">
        <f t="shared" si="1"/>
        <v>Page 29</v>
      </c>
      <c r="G29" s="12" t="str">
        <f t="shared" si="2"/>
        <v>March 2023 Forecast Page 29</v>
      </c>
      <c r="H29" s="12" t="s">
        <v>39</v>
      </c>
    </row>
    <row r="30" spans="1:8" x14ac:dyDescent="0.35">
      <c r="A30" s="12" t="str">
        <f t="shared" si="0"/>
        <v>March</v>
      </c>
      <c r="B30" s="12">
        <v>2023</v>
      </c>
      <c r="C30" s="12" t="s">
        <v>184</v>
      </c>
      <c r="D30" s="12" t="s">
        <v>89</v>
      </c>
      <c r="E30" s="12" t="str">
        <f>CONCATENATE(Headings!A30," ",Headings!B30," ",Headings!C30," ",Headings!D30)</f>
        <v>March 2023 Penalties and Interest on Delinquent Property Taxes Forecast</v>
      </c>
      <c r="F30" s="12" t="str">
        <f t="shared" si="1"/>
        <v>Page 30</v>
      </c>
      <c r="G30" s="12" t="str">
        <f>CONCATENATE(A30," ",B30," ",D30," ",H30)</f>
        <v>March 2023 Forecast Page 30</v>
      </c>
      <c r="H30" s="12" t="s">
        <v>40</v>
      </c>
    </row>
    <row r="31" spans="1:8" x14ac:dyDescent="0.35">
      <c r="A31" s="12" t="str">
        <f t="shared" si="0"/>
        <v>March</v>
      </c>
      <c r="B31" s="12">
        <v>2023</v>
      </c>
      <c r="C31" s="10" t="s">
        <v>113</v>
      </c>
      <c r="D31" s="12" t="s">
        <v>89</v>
      </c>
      <c r="E31" s="12" t="str">
        <f>CONCATENATE(Headings!A31," ",Headings!B31," ",Headings!C31," ",Headings!D31)</f>
        <v>March 2023 Current Expense Property Tax Forecast</v>
      </c>
      <c r="F31" s="12" t="str">
        <f t="shared" si="1"/>
        <v>Page 31</v>
      </c>
      <c r="G31" s="12" t="str">
        <f t="shared" si="2"/>
        <v>March 2023 Forecast Page 31</v>
      </c>
      <c r="H31" s="12" t="s">
        <v>41</v>
      </c>
    </row>
    <row r="32" spans="1:8" x14ac:dyDescent="0.35">
      <c r="A32" s="12" t="str">
        <f t="shared" si="0"/>
        <v>March</v>
      </c>
      <c r="B32" s="12">
        <v>2023</v>
      </c>
      <c r="C32" s="70" t="s">
        <v>141</v>
      </c>
      <c r="D32" s="12" t="s">
        <v>89</v>
      </c>
      <c r="E32" s="12" t="str">
        <f>CONCATENATE(Headings!A32," ",Headings!B32," ",Headings!C32," ",Headings!D32)</f>
        <v>March 2023 Dev. Disabilities &amp; Mental Health Property Tax Forecast</v>
      </c>
      <c r="F32" s="12" t="str">
        <f t="shared" si="1"/>
        <v>Page 32</v>
      </c>
      <c r="G32" s="12" t="str">
        <f t="shared" si="2"/>
        <v>March 2023 Forecast Page 32</v>
      </c>
      <c r="H32" s="12" t="s">
        <v>42</v>
      </c>
    </row>
    <row r="33" spans="1:8" x14ac:dyDescent="0.35">
      <c r="A33" s="12" t="str">
        <f t="shared" si="0"/>
        <v>March</v>
      </c>
      <c r="B33" s="12">
        <v>2023</v>
      </c>
      <c r="C33" s="10" t="s">
        <v>17</v>
      </c>
      <c r="D33" s="12" t="s">
        <v>89</v>
      </c>
      <c r="E33" s="12" t="str">
        <f>CONCATENATE(Headings!A33," ",Headings!B33," ",Headings!C33," ",Headings!D33)</f>
        <v>March 2023 Veterans Aid Property Tax Forecast</v>
      </c>
      <c r="F33" s="12" t="str">
        <f t="shared" si="1"/>
        <v>Page 33</v>
      </c>
      <c r="G33" s="12" t="str">
        <f t="shared" si="2"/>
        <v>March 2023 Forecast Page 33</v>
      </c>
      <c r="H33" s="12" t="s">
        <v>132</v>
      </c>
    </row>
    <row r="34" spans="1:8" x14ac:dyDescent="0.35">
      <c r="A34" s="12" t="str">
        <f t="shared" si="0"/>
        <v>March</v>
      </c>
      <c r="B34" s="12">
        <v>2023</v>
      </c>
      <c r="C34" s="10" t="s">
        <v>21</v>
      </c>
      <c r="D34" s="12" t="s">
        <v>89</v>
      </c>
      <c r="E34" s="12" t="str">
        <f>CONCATENATE(Headings!A34," ",Headings!B34," ",Headings!C34," ",Headings!D34)</f>
        <v>March 2023 AFIS Lid Lift Forecast</v>
      </c>
      <c r="F34" s="12" t="str">
        <f t="shared" si="1"/>
        <v>Page 34</v>
      </c>
      <c r="G34" s="12" t="str">
        <f t="shared" si="2"/>
        <v>March 2023 Forecast Page 34</v>
      </c>
      <c r="H34" s="12" t="s">
        <v>133</v>
      </c>
    </row>
    <row r="35" spans="1:8" x14ac:dyDescent="0.35">
      <c r="A35" s="12" t="str">
        <f t="shared" si="0"/>
        <v>March</v>
      </c>
      <c r="B35" s="12">
        <v>2023</v>
      </c>
      <c r="C35" s="10" t="s">
        <v>128</v>
      </c>
      <c r="D35" s="12" t="s">
        <v>89</v>
      </c>
      <c r="E35" s="12" t="str">
        <f>CONCATENATE(Headings!A35," ",Headings!B35," ",Headings!C35," ",Headings!D35)</f>
        <v>March 2023 Parks Lid Lift Forecast</v>
      </c>
      <c r="F35" s="12" t="str">
        <f t="shared" si="1"/>
        <v>Page 35</v>
      </c>
      <c r="G35" s="12" t="str">
        <f t="shared" si="2"/>
        <v>March 2023 Forecast Page 35</v>
      </c>
      <c r="H35" s="12" t="s">
        <v>110</v>
      </c>
    </row>
    <row r="36" spans="1:8" x14ac:dyDescent="0.35">
      <c r="A36" s="12" t="str">
        <f t="shared" si="0"/>
        <v>March</v>
      </c>
      <c r="B36" s="12">
        <v>2023</v>
      </c>
      <c r="C36" s="10" t="s">
        <v>211</v>
      </c>
      <c r="D36" s="12" t="s">
        <v>89</v>
      </c>
      <c r="E36" s="12" t="str">
        <f>CONCATENATE(Headings!A36," ",Headings!B36," ",Headings!C36," ",Headings!D36)</f>
        <v>March 2023 Veterans, Seniors, and Human Services Lid Lift Forecast</v>
      </c>
      <c r="F36" s="12" t="str">
        <f t="shared" si="1"/>
        <v>Page 36</v>
      </c>
      <c r="G36" s="12" t="str">
        <f t="shared" si="2"/>
        <v>March 2023 Forecast Page 36</v>
      </c>
      <c r="H36" s="12" t="s">
        <v>111</v>
      </c>
    </row>
    <row r="37" spans="1:8" x14ac:dyDescent="0.35">
      <c r="A37" s="12" t="str">
        <f t="shared" si="0"/>
        <v>March</v>
      </c>
      <c r="B37" s="12">
        <v>2023</v>
      </c>
      <c r="C37" s="10" t="s">
        <v>152</v>
      </c>
      <c r="D37" s="12" t="s">
        <v>89</v>
      </c>
      <c r="E37" s="12" t="str">
        <f>CONCATENATE(Headings!A37," ",Headings!B37," ",Headings!C37," ",Headings!D37)</f>
        <v>March 2023 PSERN Forecast</v>
      </c>
      <c r="F37" s="12" t="str">
        <f t="shared" si="1"/>
        <v>Page 37</v>
      </c>
      <c r="G37" s="12" t="str">
        <f t="shared" si="2"/>
        <v>March 2023 Forecast Page 37</v>
      </c>
      <c r="H37" s="12" t="s">
        <v>0</v>
      </c>
    </row>
    <row r="38" spans="1:8" x14ac:dyDescent="0.35">
      <c r="A38" s="12" t="str">
        <f t="shared" si="0"/>
        <v>March</v>
      </c>
      <c r="B38" s="12">
        <v>2023</v>
      </c>
      <c r="C38" s="10" t="s">
        <v>165</v>
      </c>
      <c r="D38" s="12" t="s">
        <v>89</v>
      </c>
      <c r="E38" s="12" t="str">
        <f>CONCATENATE(Headings!A38," ",Headings!B38," ",Headings!C38," ",Headings!D38)</f>
        <v>March 2023 Best Start For Kids Forecast</v>
      </c>
      <c r="F38" s="12" t="str">
        <f t="shared" si="1"/>
        <v>Page 38</v>
      </c>
      <c r="G38" s="12" t="str">
        <f t="shared" si="2"/>
        <v>March 2023 Forecast Page 38</v>
      </c>
      <c r="H38" s="12" t="s">
        <v>1</v>
      </c>
    </row>
    <row r="39" spans="1:8" x14ac:dyDescent="0.35">
      <c r="A39" s="12" t="str">
        <f t="shared" si="0"/>
        <v>March</v>
      </c>
      <c r="B39" s="12">
        <v>2023</v>
      </c>
      <c r="C39" s="10" t="s">
        <v>280</v>
      </c>
      <c r="D39" s="12" t="s">
        <v>89</v>
      </c>
      <c r="E39" s="12" t="str">
        <f>CONCATENATE(Headings!A39," ",Headings!B39," ",Headings!C39," ",Headings!D39)</f>
        <v>March 2023 Crisis Care Centers Levy Forecast</v>
      </c>
      <c r="F39" s="12" t="str">
        <f t="shared" ref="F39" si="5">H39</f>
        <v>Page 39</v>
      </c>
      <c r="G39" s="12" t="str">
        <f t="shared" ref="G39" si="6">CONCATENATE(A39," ",B39," ",D39," ",H39)</f>
        <v>March 2023 Forecast Page 39</v>
      </c>
      <c r="H39" s="12" t="s">
        <v>2</v>
      </c>
    </row>
    <row r="40" spans="1:8" x14ac:dyDescent="0.35">
      <c r="A40" s="12" t="str">
        <f t="shared" si="0"/>
        <v>March</v>
      </c>
      <c r="B40" s="12">
        <v>2023</v>
      </c>
      <c r="C40" s="10" t="s">
        <v>47</v>
      </c>
      <c r="D40" s="12" t="s">
        <v>89</v>
      </c>
      <c r="E40" s="12" t="str">
        <f>CONCATENATE(Headings!A40," ",Headings!B40," ",Headings!C40," ",Headings!D40)</f>
        <v>March 2023 Emergency Medical Services (EMS) Property Tax Forecast</v>
      </c>
      <c r="F40" s="12" t="str">
        <f t="shared" si="1"/>
        <v>Page 40</v>
      </c>
      <c r="G40" s="12" t="str">
        <f t="shared" si="2"/>
        <v>March 2023 Forecast Page 40</v>
      </c>
      <c r="H40" s="12" t="s">
        <v>3</v>
      </c>
    </row>
    <row r="41" spans="1:8" x14ac:dyDescent="0.35">
      <c r="A41" s="12" t="str">
        <f t="shared" si="0"/>
        <v>March</v>
      </c>
      <c r="B41" s="12">
        <v>2023</v>
      </c>
      <c r="C41" s="10" t="s">
        <v>66</v>
      </c>
      <c r="D41" s="12" t="s">
        <v>89</v>
      </c>
      <c r="E41" s="12" t="str">
        <f>CONCATENATE(Headings!A41," ",Headings!B41," ",Headings!C41," ",Headings!D41)</f>
        <v>March 2023 Conservation Futures Property Tax Forecast</v>
      </c>
      <c r="F41" s="12" t="str">
        <f t="shared" si="1"/>
        <v>Page 41</v>
      </c>
      <c r="G41" s="12" t="str">
        <f t="shared" si="2"/>
        <v>March 2023 Forecast Page 41</v>
      </c>
      <c r="H41" s="12" t="s">
        <v>103</v>
      </c>
    </row>
    <row r="42" spans="1:8" x14ac:dyDescent="0.35">
      <c r="A42" s="12" t="str">
        <f>A41</f>
        <v>March</v>
      </c>
      <c r="B42" s="12">
        <v>2023</v>
      </c>
      <c r="C42" s="10" t="s">
        <v>20</v>
      </c>
      <c r="D42" s="12" t="s">
        <v>89</v>
      </c>
      <c r="E42" s="12" t="str">
        <f>CONCATENATE(Headings!A42," ",Headings!B42," ",Headings!C42," ",Headings!D42)</f>
        <v>March 2023 Unincorporated Area/Roads Property Tax Levy Forecast</v>
      </c>
      <c r="F42" s="12" t="str">
        <f>H42</f>
        <v>Page 42</v>
      </c>
      <c r="G42" s="12" t="str">
        <f>CONCATENATE(A42," ",B42," ",D42," ",H42)</f>
        <v>March 2023 Forecast Page 42</v>
      </c>
      <c r="H42" s="12" t="s">
        <v>131</v>
      </c>
    </row>
    <row r="43" spans="1:8" x14ac:dyDescent="0.35">
      <c r="A43" s="12" t="str">
        <f t="shared" si="0"/>
        <v>March</v>
      </c>
      <c r="B43" s="12">
        <v>2023</v>
      </c>
      <c r="C43" s="10" t="s">
        <v>273</v>
      </c>
      <c r="E43" s="12" t="str">
        <f>CONCATENATE(Headings!A43," ",Headings!B43," ",Headings!C43," ",Headings!D43)</f>
        <v xml:space="preserve">March 2023 UAL/Roads Property Tax Annexation Addendum </v>
      </c>
      <c r="F43" s="12" t="str">
        <f>H43</f>
        <v>Page 43</v>
      </c>
      <c r="H43" s="12" t="s">
        <v>112</v>
      </c>
    </row>
    <row r="44" spans="1:8" x14ac:dyDescent="0.35">
      <c r="A44" s="12" t="str">
        <f t="shared" si="0"/>
        <v>March</v>
      </c>
      <c r="B44" s="12">
        <v>2023</v>
      </c>
      <c r="C44" s="10" t="s">
        <v>67</v>
      </c>
      <c r="D44" s="12" t="s">
        <v>89</v>
      </c>
      <c r="E44" s="12" t="str">
        <f>CONCATENATE(Headings!A44," ",Headings!B44," ",Headings!C44," ",Headings!D44)</f>
        <v>March 2023 Flood District Property Tax Forecast</v>
      </c>
      <c r="F44" s="12" t="str">
        <f t="shared" si="1"/>
        <v>Page 44</v>
      </c>
      <c r="G44" s="12" t="str">
        <f t="shared" si="2"/>
        <v>March 2023 Forecast Page 44</v>
      </c>
      <c r="H44" s="12" t="s">
        <v>153</v>
      </c>
    </row>
    <row r="45" spans="1:8" x14ac:dyDescent="0.35">
      <c r="A45" s="12" t="str">
        <f t="shared" si="0"/>
        <v>March</v>
      </c>
      <c r="B45" s="12">
        <v>2023</v>
      </c>
      <c r="C45" s="10" t="s">
        <v>182</v>
      </c>
      <c r="D45" s="12" t="s">
        <v>89</v>
      </c>
      <c r="E45" s="12" t="str">
        <f>CONCATENATE(Headings!A45," ",Headings!B45," ",Headings!C45," ",Headings!D45)</f>
        <v>March 2023 Marine Levy Property Tax Forecast</v>
      </c>
      <c r="F45" s="12" t="str">
        <f t="shared" si="1"/>
        <v>Page 45</v>
      </c>
      <c r="G45" s="12" t="str">
        <f>CONCATENATE(A45," ",B45," ",D45," ",H45)</f>
        <v>March 2023 Forecast Page 45</v>
      </c>
      <c r="H45" s="12" t="s">
        <v>157</v>
      </c>
    </row>
    <row r="46" spans="1:8" x14ac:dyDescent="0.35">
      <c r="A46" s="12" t="str">
        <f t="shared" si="0"/>
        <v>March</v>
      </c>
      <c r="B46" s="12">
        <v>2023</v>
      </c>
      <c r="C46" s="10" t="s">
        <v>19</v>
      </c>
      <c r="D46" s="12" t="s">
        <v>89</v>
      </c>
      <c r="E46" s="12" t="str">
        <f>CONCATENATE(Headings!A46," ",Headings!B46," ",Headings!C46," ",Headings!D46)</f>
        <v>March 2023 Transit Property Tax Forecast</v>
      </c>
      <c r="F46" s="12" t="str">
        <f t="shared" si="1"/>
        <v>Page 46</v>
      </c>
      <c r="G46" s="12" t="str">
        <f t="shared" si="2"/>
        <v>March 2023 Forecast Page 46</v>
      </c>
      <c r="H46" s="12" t="s">
        <v>160</v>
      </c>
    </row>
    <row r="47" spans="1:8" x14ac:dyDescent="0.35">
      <c r="A47" s="12" t="str">
        <f t="shared" si="0"/>
        <v>March</v>
      </c>
      <c r="B47" s="12">
        <v>2023</v>
      </c>
      <c r="C47" s="10" t="s">
        <v>58</v>
      </c>
      <c r="D47" s="12" t="s">
        <v>89</v>
      </c>
      <c r="E47" s="12" t="str">
        <f>CONCATENATE(Headings!A47," ",Headings!B47," ",Headings!C47," ",Headings!D47)</f>
        <v>March 2023 UTGO Bond Property Tax Forecast</v>
      </c>
      <c r="F47" s="12" t="str">
        <f>H47</f>
        <v>Page 47</v>
      </c>
      <c r="G47" s="12" t="str">
        <f>CONCATENATE(A47," ",B47," ",D47," ",H47)</f>
        <v>March 2023 Forecast Page 47</v>
      </c>
      <c r="H47" s="12" t="s">
        <v>166</v>
      </c>
    </row>
    <row r="48" spans="1:8" x14ac:dyDescent="0.35">
      <c r="A48" s="12" t="str">
        <f t="shared" si="0"/>
        <v>March</v>
      </c>
      <c r="B48" s="12">
        <v>2023</v>
      </c>
      <c r="C48" s="12" t="s">
        <v>210</v>
      </c>
      <c r="D48" s="12" t="s">
        <v>89</v>
      </c>
      <c r="E48" s="12" t="str">
        <f>CONCATENATE(Headings!A48," ",Headings!B48," ",Headings!C48," ",Headings!D48)</f>
        <v>March 2023 King County Inflation + Population Index Forecast</v>
      </c>
      <c r="F48" s="12" t="str">
        <f>H48</f>
        <v>Page 48</v>
      </c>
      <c r="G48" s="12" t="str">
        <f>CONCATENATE(A48," ",B48," ",D48," ",H48)</f>
        <v>March 2023 Forecast Page 48</v>
      </c>
      <c r="H48" s="12" t="s">
        <v>207</v>
      </c>
    </row>
    <row r="49" spans="1:8" x14ac:dyDescent="0.35">
      <c r="A49" s="12" t="str">
        <f t="shared" si="0"/>
        <v>March</v>
      </c>
      <c r="B49" s="12">
        <v>2023</v>
      </c>
      <c r="C49" s="10" t="s">
        <v>190</v>
      </c>
      <c r="D49" s="12" t="s">
        <v>134</v>
      </c>
      <c r="E49" s="12" t="str">
        <f>CONCATENATE(Headings!A49," ",Headings!B49," ",Headings!C49," ",Headings!D49)</f>
        <v>March 2023 Annexation Assumptions Appendix</v>
      </c>
      <c r="F49" s="12" t="str">
        <f>H49</f>
        <v>Page 49</v>
      </c>
      <c r="G49" s="12" t="str">
        <f>CONCATENATE(A49," ",B49," ",D49," ",H49)</f>
        <v>March 2023 Appendix Page 49</v>
      </c>
      <c r="H49" s="12" t="s">
        <v>270</v>
      </c>
    </row>
    <row r="50" spans="1:8" x14ac:dyDescent="0.35">
      <c r="C50" s="10"/>
    </row>
    <row r="51" spans="1:8" x14ac:dyDescent="0.35">
      <c r="C51" s="10"/>
      <c r="E51" s="12" t="s">
        <v>277</v>
      </c>
      <c r="F51" s="12" t="s">
        <v>277</v>
      </c>
    </row>
    <row r="52" spans="1:8" x14ac:dyDescent="0.35">
      <c r="F52" s="12" t="s">
        <v>278</v>
      </c>
    </row>
    <row r="53" spans="1:8" x14ac:dyDescent="0.35">
      <c r="E53" s="12" t="s">
        <v>277</v>
      </c>
      <c r="F53" s="12" t="s">
        <v>277</v>
      </c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7" ht="23.4" x14ac:dyDescent="0.35">
      <c r="A1" s="238" t="str">
        <f>Headings!E6</f>
        <v>March 2023 King County Sales and Use Taxbase Forecast</v>
      </c>
      <c r="B1" s="239"/>
      <c r="C1" s="239"/>
      <c r="D1" s="239"/>
      <c r="E1" s="239"/>
    </row>
    <row r="2" spans="1:7" ht="21.75" customHeight="1" x14ac:dyDescent="0.35">
      <c r="A2" s="238" t="s">
        <v>85</v>
      </c>
      <c r="B2" s="239"/>
      <c r="C2" s="239"/>
      <c r="D2" s="239"/>
      <c r="E2" s="239"/>
    </row>
    <row r="4" spans="1:7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August 2022 Forecast</v>
      </c>
      <c r="E4" s="35" t="str">
        <f>Headings!F51</f>
        <v>% Change from August 2022 Forecast</v>
      </c>
    </row>
    <row r="5" spans="1:7" s="53" customFormat="1" ht="18" customHeight="1" x14ac:dyDescent="0.35">
      <c r="A5" s="38">
        <v>2013</v>
      </c>
      <c r="B5" s="39">
        <v>48553937855.999901</v>
      </c>
      <c r="C5" s="82" t="s">
        <v>79</v>
      </c>
      <c r="D5" s="51">
        <v>0</v>
      </c>
      <c r="E5" s="42">
        <v>0</v>
      </c>
    </row>
    <row r="6" spans="1:7" s="53" customFormat="1" ht="18" customHeight="1" x14ac:dyDescent="0.35">
      <c r="A6" s="43">
        <v>2014</v>
      </c>
      <c r="B6" s="44">
        <v>52335343480</v>
      </c>
      <c r="C6" s="45">
        <v>7.788051373330207E-2</v>
      </c>
      <c r="D6" s="46">
        <v>0</v>
      </c>
      <c r="E6" s="47">
        <v>0</v>
      </c>
    </row>
    <row r="7" spans="1:7" s="58" customFormat="1" ht="18" customHeight="1" x14ac:dyDescent="0.35">
      <c r="A7" s="43">
        <v>2015</v>
      </c>
      <c r="B7" s="44">
        <v>57615757460</v>
      </c>
      <c r="C7" s="45">
        <v>0.10089575474015788</v>
      </c>
      <c r="D7" s="46">
        <v>0</v>
      </c>
      <c r="E7" s="47">
        <v>0</v>
      </c>
    </row>
    <row r="8" spans="1:7" s="58" customFormat="1" ht="18" customHeight="1" x14ac:dyDescent="0.35">
      <c r="A8" s="43">
        <v>2016</v>
      </c>
      <c r="B8" s="44">
        <v>62234630016.999901</v>
      </c>
      <c r="C8" s="45">
        <v>8.0166828670204859E-2</v>
      </c>
      <c r="D8" s="46">
        <v>0</v>
      </c>
      <c r="E8" s="47">
        <v>0</v>
      </c>
    </row>
    <row r="9" spans="1:7" s="53" customFormat="1" ht="18" customHeight="1" x14ac:dyDescent="0.35">
      <c r="A9" s="43">
        <v>2017</v>
      </c>
      <c r="B9" s="44">
        <v>65826124662</v>
      </c>
      <c r="C9" s="45">
        <v>5.7708941854704543E-2</v>
      </c>
      <c r="D9" s="46">
        <v>0</v>
      </c>
      <c r="E9" s="47">
        <v>0</v>
      </c>
    </row>
    <row r="10" spans="1:7" s="53" customFormat="1" ht="18" customHeight="1" x14ac:dyDescent="0.35">
      <c r="A10" s="43">
        <v>2018</v>
      </c>
      <c r="B10" s="44">
        <v>72726583625.999908</v>
      </c>
      <c r="C10" s="45">
        <v>0.10482857679123558</v>
      </c>
      <c r="D10" s="46">
        <v>0</v>
      </c>
      <c r="E10" s="47">
        <v>0</v>
      </c>
    </row>
    <row r="11" spans="1:7" s="53" customFormat="1" ht="18" customHeight="1" x14ac:dyDescent="0.35">
      <c r="A11" s="43">
        <v>2019</v>
      </c>
      <c r="B11" s="44">
        <v>76486164463.999893</v>
      </c>
      <c r="C11" s="45">
        <v>5.1694726337398356E-2</v>
      </c>
      <c r="D11" s="46">
        <v>0</v>
      </c>
      <c r="E11" s="47">
        <v>0</v>
      </c>
    </row>
    <row r="12" spans="1:7" s="53" customFormat="1" ht="18" customHeight="1" x14ac:dyDescent="0.35">
      <c r="A12" s="43">
        <v>2020</v>
      </c>
      <c r="B12" s="44">
        <v>70728682614.999893</v>
      </c>
      <c r="C12" s="45">
        <v>-7.5274814593558337E-2</v>
      </c>
      <c r="D12" s="46">
        <v>0</v>
      </c>
      <c r="E12" s="47">
        <v>0</v>
      </c>
    </row>
    <row r="13" spans="1:7" s="53" customFormat="1" ht="18" customHeight="1" x14ac:dyDescent="0.35">
      <c r="A13" s="43">
        <v>2021</v>
      </c>
      <c r="B13" s="44">
        <v>82495306590</v>
      </c>
      <c r="C13" s="45">
        <v>0.1663628324459232</v>
      </c>
      <c r="D13" s="46">
        <v>0</v>
      </c>
      <c r="E13" s="47">
        <v>0</v>
      </c>
      <c r="G13" s="187"/>
    </row>
    <row r="14" spans="1:7" s="53" customFormat="1" ht="18" customHeight="1" thickBot="1" x14ac:dyDescent="0.4">
      <c r="A14" s="48">
        <v>2022</v>
      </c>
      <c r="B14" s="49">
        <v>91200000000</v>
      </c>
      <c r="C14" s="50">
        <v>0.10551743814059811</v>
      </c>
      <c r="D14" s="55">
        <v>2.6661665682583324E-2</v>
      </c>
      <c r="E14" s="77">
        <v>2368398462.2480011</v>
      </c>
    </row>
    <row r="15" spans="1:7" s="53" customFormat="1" ht="18" customHeight="1" thickTop="1" x14ac:dyDescent="0.35">
      <c r="A15" s="43">
        <v>2023</v>
      </c>
      <c r="B15" s="44">
        <v>94307114753.079697</v>
      </c>
      <c r="C15" s="45">
        <v>3.4069240713593185E-2</v>
      </c>
      <c r="D15" s="46">
        <v>2.419443058069648E-2</v>
      </c>
      <c r="E15" s="47">
        <v>2227806433.0670929</v>
      </c>
    </row>
    <row r="16" spans="1:7" s="53" customFormat="1" ht="18" customHeight="1" x14ac:dyDescent="0.35">
      <c r="A16" s="43">
        <v>2024</v>
      </c>
      <c r="B16" s="44">
        <v>97570114526.395706</v>
      </c>
      <c r="C16" s="45">
        <v>3.4599720093859032E-2</v>
      </c>
      <c r="D16" s="46">
        <v>1.3415965116868822E-2</v>
      </c>
      <c r="E16" s="47">
        <v>1291668276.3963165</v>
      </c>
    </row>
    <row r="17" spans="1:5" s="53" customFormat="1" ht="18" customHeight="1" x14ac:dyDescent="0.35">
      <c r="A17" s="43">
        <v>2025</v>
      </c>
      <c r="B17" s="44">
        <v>102462273265.703</v>
      </c>
      <c r="C17" s="45">
        <v>5.0139930275308053E-2</v>
      </c>
      <c r="D17" s="46">
        <v>1.8044624424375044E-2</v>
      </c>
      <c r="E17" s="47">
        <v>1816121999.3600006</v>
      </c>
    </row>
    <row r="18" spans="1:5" s="53" customFormat="1" ht="18" customHeight="1" x14ac:dyDescent="0.35">
      <c r="A18" s="43">
        <v>2026</v>
      </c>
      <c r="B18" s="44">
        <v>107475056754.71899</v>
      </c>
      <c r="C18" s="45">
        <v>4.8923211727080806E-2</v>
      </c>
      <c r="D18" s="46">
        <v>1.8643575811176261E-2</v>
      </c>
      <c r="E18" s="47">
        <v>1967046586.2619934</v>
      </c>
    </row>
    <row r="19" spans="1:5" s="53" customFormat="1" ht="18" customHeight="1" x14ac:dyDescent="0.35">
      <c r="A19" s="43">
        <v>2027</v>
      </c>
      <c r="B19" s="44">
        <v>112089632852.588</v>
      </c>
      <c r="C19" s="45">
        <v>4.2936251789105429E-2</v>
      </c>
      <c r="D19" s="46">
        <v>1.9537735537920486E-2</v>
      </c>
      <c r="E19" s="47">
        <v>2148010345.1600037</v>
      </c>
    </row>
    <row r="20" spans="1:5" s="53" customFormat="1" ht="18" customHeight="1" x14ac:dyDescent="0.35">
      <c r="A20" s="43">
        <v>2028</v>
      </c>
      <c r="B20" s="44">
        <v>117792842090.49901</v>
      </c>
      <c r="C20" s="45">
        <v>5.0880791494887445E-2</v>
      </c>
      <c r="D20" s="46">
        <v>2.0885080786437582E-2</v>
      </c>
      <c r="E20" s="47">
        <v>2409784479.5900116</v>
      </c>
    </row>
    <row r="21" spans="1:5" s="53" customFormat="1" ht="18" customHeight="1" x14ac:dyDescent="0.35">
      <c r="A21" s="43">
        <v>2029</v>
      </c>
      <c r="B21" s="44">
        <v>123270153420.672</v>
      </c>
      <c r="C21" s="45">
        <v>4.6499526057490304E-2</v>
      </c>
      <c r="D21" s="46">
        <v>2.2965726911000406E-2</v>
      </c>
      <c r="E21" s="47">
        <v>2767432578.8849945</v>
      </c>
    </row>
    <row r="22" spans="1:5" s="53" customFormat="1" ht="18" customHeight="1" x14ac:dyDescent="0.35">
      <c r="A22" s="43">
        <v>2030</v>
      </c>
      <c r="B22" s="44">
        <v>129157081062.91499</v>
      </c>
      <c r="C22" s="45">
        <v>4.7756309851852308E-2</v>
      </c>
      <c r="D22" s="46">
        <v>2.3812527200572697E-2</v>
      </c>
      <c r="E22" s="47">
        <v>3004023123.6150055</v>
      </c>
    </row>
    <row r="23" spans="1:5" s="53" customFormat="1" ht="18" customHeight="1" x14ac:dyDescent="0.35">
      <c r="A23" s="43">
        <v>2031</v>
      </c>
      <c r="B23" s="44">
        <v>135291676547.38602</v>
      </c>
      <c r="C23" s="45">
        <v>4.7497167278677921E-2</v>
      </c>
      <c r="D23" s="46">
        <v>2.7735211875632881E-2</v>
      </c>
      <c r="E23" s="47">
        <v>3651079841.0840302</v>
      </c>
    </row>
    <row r="24" spans="1:5" s="53" customFormat="1" ht="18" customHeight="1" x14ac:dyDescent="0.35">
      <c r="A24" s="43">
        <v>2032</v>
      </c>
      <c r="B24" s="44">
        <v>141776114736.42798</v>
      </c>
      <c r="C24" s="45">
        <v>4.7929320964329891E-2</v>
      </c>
      <c r="D24" s="75" t="s">
        <v>279</v>
      </c>
      <c r="E24" s="76" t="s">
        <v>279</v>
      </c>
    </row>
    <row r="25" spans="1:5" ht="21.75" customHeight="1" x14ac:dyDescent="0.35">
      <c r="A25" s="25" t="s">
        <v>4</v>
      </c>
      <c r="B25" s="31"/>
      <c r="C25" s="5"/>
      <c r="D25" s="5"/>
    </row>
    <row r="26" spans="1:5" ht="21.75" customHeight="1" x14ac:dyDescent="0.35">
      <c r="A26" s="115" t="s">
        <v>139</v>
      </c>
      <c r="B26" s="31"/>
      <c r="C26" s="5"/>
      <c r="D26" s="5"/>
    </row>
    <row r="27" spans="1:5" ht="21.75" customHeight="1" x14ac:dyDescent="0.35">
      <c r="A27" s="113" t="s">
        <v>199</v>
      </c>
      <c r="B27" s="3"/>
      <c r="C27" s="3"/>
    </row>
    <row r="28" spans="1:5" ht="21.75" customHeight="1" x14ac:dyDescent="0.35">
      <c r="A28" s="113" t="s">
        <v>198</v>
      </c>
      <c r="B28" s="3"/>
      <c r="C28" s="3"/>
    </row>
    <row r="29" spans="1:5" ht="21.75" customHeight="1" x14ac:dyDescent="0.35">
      <c r="A29" s="113" t="s">
        <v>292</v>
      </c>
    </row>
    <row r="30" spans="1:5" ht="21.75" customHeight="1" x14ac:dyDescent="0.35">
      <c r="A30" s="237" t="str">
        <f>Headings!F6</f>
        <v>Page 6</v>
      </c>
      <c r="B30" s="240"/>
      <c r="C30" s="240"/>
      <c r="D30" s="240"/>
      <c r="E30" s="239"/>
    </row>
    <row r="32" spans="1:5" ht="21.75" customHeight="1" x14ac:dyDescent="0.35">
      <c r="A32" s="159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8" t="str">
        <f>Headings!E7</f>
        <v>March 2023 Local and Option Sales Tax Forecast</v>
      </c>
      <c r="B1" s="239"/>
      <c r="C1" s="239"/>
      <c r="D1" s="239"/>
      <c r="E1" s="239"/>
    </row>
    <row r="2" spans="1:5" ht="21.75" customHeight="1" x14ac:dyDescent="0.35">
      <c r="A2" s="238" t="s">
        <v>85</v>
      </c>
      <c r="B2" s="239"/>
      <c r="C2" s="239"/>
      <c r="D2" s="239"/>
      <c r="E2" s="239"/>
    </row>
    <row r="4" spans="1:5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August 2022 Forecast</v>
      </c>
      <c r="E4" s="35" t="str">
        <f>Headings!F51</f>
        <v>% Change from August 2022 Forecast</v>
      </c>
    </row>
    <row r="5" spans="1:5" s="53" customFormat="1" ht="18" customHeight="1" x14ac:dyDescent="0.35">
      <c r="A5" s="38">
        <v>2014</v>
      </c>
      <c r="B5" s="39">
        <v>96310935</v>
      </c>
      <c r="C5" s="74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2015</v>
      </c>
      <c r="B6" s="44">
        <v>104719894.34955275</v>
      </c>
      <c r="C6" s="45">
        <v>8.7310535917367593E-2</v>
      </c>
      <c r="D6" s="46">
        <v>0</v>
      </c>
      <c r="E6" s="47">
        <v>0</v>
      </c>
    </row>
    <row r="7" spans="1:5" s="53" customFormat="1" ht="18" customHeight="1" x14ac:dyDescent="0.35">
      <c r="A7" s="43">
        <v>2016</v>
      </c>
      <c r="B7" s="44">
        <v>112704885.56955276</v>
      </c>
      <c r="C7" s="45">
        <v>7.6250948013242725E-2</v>
      </c>
      <c r="D7" s="46">
        <v>0</v>
      </c>
      <c r="E7" s="47">
        <v>0</v>
      </c>
    </row>
    <row r="8" spans="1:5" s="53" customFormat="1" ht="18" customHeight="1" x14ac:dyDescent="0.35">
      <c r="A8" s="43">
        <v>2017</v>
      </c>
      <c r="B8" s="44">
        <v>118621545.57999998</v>
      </c>
      <c r="C8" s="45">
        <v>5.2496925759229152E-2</v>
      </c>
      <c r="D8" s="46">
        <v>0</v>
      </c>
      <c r="E8" s="47">
        <v>0</v>
      </c>
    </row>
    <row r="9" spans="1:5" s="53" customFormat="1" ht="18" customHeight="1" x14ac:dyDescent="0.35">
      <c r="A9" s="43">
        <v>2018</v>
      </c>
      <c r="B9" s="44">
        <v>131938848.67999999</v>
      </c>
      <c r="C9" s="45">
        <v>0.11226715210027871</v>
      </c>
      <c r="D9" s="46">
        <v>0</v>
      </c>
      <c r="E9" s="47">
        <v>0</v>
      </c>
    </row>
    <row r="10" spans="1:5" s="53" customFormat="1" ht="18" customHeight="1" x14ac:dyDescent="0.35">
      <c r="A10" s="43">
        <v>2019</v>
      </c>
      <c r="B10" s="44">
        <v>137639197.35000002</v>
      </c>
      <c r="C10" s="45">
        <v>4.3204474853539621E-2</v>
      </c>
      <c r="D10" s="46">
        <v>0</v>
      </c>
      <c r="E10" s="47">
        <v>0</v>
      </c>
    </row>
    <row r="11" spans="1:5" s="53" customFormat="1" ht="18" customHeight="1" x14ac:dyDescent="0.35">
      <c r="A11" s="43">
        <v>2020</v>
      </c>
      <c r="B11" s="44">
        <v>132079219.92000002</v>
      </c>
      <c r="C11" s="45">
        <v>-4.0395305531037429E-2</v>
      </c>
      <c r="D11" s="46">
        <v>0</v>
      </c>
      <c r="E11" s="47">
        <v>0</v>
      </c>
    </row>
    <row r="12" spans="1:5" s="53" customFormat="1" ht="18" customHeight="1" x14ac:dyDescent="0.35">
      <c r="A12" s="43">
        <v>2021</v>
      </c>
      <c r="B12" s="44">
        <v>155146049.66999999</v>
      </c>
      <c r="C12" s="45">
        <v>0.17464389753340059</v>
      </c>
      <c r="D12" s="46">
        <v>0</v>
      </c>
      <c r="E12" s="47">
        <v>0</v>
      </c>
    </row>
    <row r="13" spans="1:5" s="53" customFormat="1" ht="18" customHeight="1" thickBot="1" x14ac:dyDescent="0.4">
      <c r="A13" s="48">
        <v>2022</v>
      </c>
      <c r="B13" s="49">
        <v>172334158</v>
      </c>
      <c r="C13" s="50">
        <v>0.11078663212218176</v>
      </c>
      <c r="D13" s="55">
        <v>3.9319446333039076E-2</v>
      </c>
      <c r="E13" s="77">
        <v>6519731.4461286068</v>
      </c>
    </row>
    <row r="14" spans="1:5" s="53" customFormat="1" ht="18" customHeight="1" thickTop="1" x14ac:dyDescent="0.35">
      <c r="A14" s="43">
        <v>2023</v>
      </c>
      <c r="B14" s="44">
        <v>176084586.24006519</v>
      </c>
      <c r="C14" s="45">
        <v>2.1762535550643447E-2</v>
      </c>
      <c r="D14" s="46">
        <v>4.367902143149327E-2</v>
      </c>
      <c r="E14" s="47">
        <v>7369317.8249250352</v>
      </c>
    </row>
    <row r="15" spans="1:5" s="53" customFormat="1" ht="18" customHeight="1" x14ac:dyDescent="0.35">
      <c r="A15" s="43">
        <v>2024</v>
      </c>
      <c r="B15" s="44">
        <v>182177063.63681445</v>
      </c>
      <c r="C15" s="45">
        <v>3.4599720093859254E-2</v>
      </c>
      <c r="D15" s="46">
        <v>3.7555919381155656E-2</v>
      </c>
      <c r="E15" s="47">
        <v>6594176.7448260784</v>
      </c>
    </row>
    <row r="16" spans="1:5" s="53" customFormat="1" ht="18" customHeight="1" x14ac:dyDescent="0.35">
      <c r="A16" s="43">
        <v>2025</v>
      </c>
      <c r="B16" s="44">
        <v>188179521.44511694</v>
      </c>
      <c r="C16" s="45">
        <v>3.2948482583235128E-2</v>
      </c>
      <c r="D16" s="46">
        <v>3.0079922487806554E-2</v>
      </c>
      <c r="E16" s="47">
        <v>5495132.2662331164</v>
      </c>
    </row>
    <row r="17" spans="1:5" s="53" customFormat="1" ht="18" customHeight="1" x14ac:dyDescent="0.35">
      <c r="A17" s="43">
        <v>2026</v>
      </c>
      <c r="B17" s="44">
        <v>197385868.01547709</v>
      </c>
      <c r="C17" s="45">
        <v>4.8923211727080584E-2</v>
      </c>
      <c r="D17" s="46">
        <v>7.5183467822363292E-2</v>
      </c>
      <c r="E17" s="47">
        <v>13802438.840124249</v>
      </c>
    </row>
    <row r="18" spans="1:5" s="53" customFormat="1" ht="18" customHeight="1" x14ac:dyDescent="0.35">
      <c r="A18" s="43">
        <v>2027</v>
      </c>
      <c r="B18" s="44">
        <v>200473416.34420073</v>
      </c>
      <c r="C18" s="45">
        <v>1.5642195460931152E-2</v>
      </c>
      <c r="D18" s="46">
        <v>6.3501425270377387E-2</v>
      </c>
      <c r="E18" s="47">
        <v>11970221.538200617</v>
      </c>
    </row>
    <row r="19" spans="1:5" s="53" customFormat="1" ht="18" customHeight="1" x14ac:dyDescent="0.35">
      <c r="A19" s="43">
        <v>2028</v>
      </c>
      <c r="B19" s="44">
        <v>207873298.72130564</v>
      </c>
      <c r="C19" s="45">
        <v>3.691203807491239E-2</v>
      </c>
      <c r="D19" s="46">
        <v>7.6900076559867969E-2</v>
      </c>
      <c r="E19" s="47">
        <v>14843970.145759434</v>
      </c>
    </row>
    <row r="20" spans="1:5" s="53" customFormat="1" ht="18" customHeight="1" x14ac:dyDescent="0.35">
      <c r="A20" s="43">
        <v>2029</v>
      </c>
      <c r="B20" s="44">
        <v>209890690.93087891</v>
      </c>
      <c r="C20" s="45">
        <v>9.7049126654691342E-3</v>
      </c>
      <c r="D20" s="46">
        <v>4.1424353533357161E-2</v>
      </c>
      <c r="E20" s="47">
        <v>8348744.8271996379</v>
      </c>
    </row>
    <row r="21" spans="1:5" s="53" customFormat="1" ht="18" customHeight="1" x14ac:dyDescent="0.35">
      <c r="A21" s="43">
        <v>2030</v>
      </c>
      <c r="B21" s="44">
        <v>219914253.70677176</v>
      </c>
      <c r="C21" s="45">
        <v>4.7756109294021964E-2</v>
      </c>
      <c r="D21" s="46">
        <v>4.2312061041325011E-2</v>
      </c>
      <c r="E21" s="47">
        <v>8927293.1538393199</v>
      </c>
    </row>
    <row r="22" spans="1:5" s="53" customFormat="1" ht="18" customHeight="1" x14ac:dyDescent="0.35">
      <c r="A22" s="43">
        <v>2031</v>
      </c>
      <c r="B22" s="44">
        <v>230359557.74041978</v>
      </c>
      <c r="C22" s="45">
        <v>4.7497166998440754E-2</v>
      </c>
      <c r="D22" s="46">
        <v>4.6514699094982515E-2</v>
      </c>
      <c r="E22" s="47">
        <v>10238848.552452475</v>
      </c>
    </row>
    <row r="23" spans="1:5" s="53" customFormat="1" ht="18" customHeight="1" x14ac:dyDescent="0.35">
      <c r="A23" s="43">
        <v>2032</v>
      </c>
      <c r="B23" s="44">
        <v>241544163.70191181</v>
      </c>
      <c r="C23" s="45">
        <v>4.8552819215321508E-2</v>
      </c>
      <c r="D23" s="75" t="s">
        <v>279</v>
      </c>
      <c r="E23" s="76" t="s">
        <v>279</v>
      </c>
    </row>
    <row r="24" spans="1:5" s="53" customFormat="1" ht="18" customHeight="1" x14ac:dyDescent="0.35">
      <c r="A24" s="25" t="s">
        <v>4</v>
      </c>
      <c r="B24" s="96"/>
      <c r="C24" s="45"/>
      <c r="D24" s="109"/>
      <c r="E24" s="110"/>
    </row>
    <row r="25" spans="1:5" ht="21.75" customHeight="1" x14ac:dyDescent="0.35">
      <c r="A25" s="30" t="s">
        <v>53</v>
      </c>
      <c r="B25" s="3"/>
      <c r="C25" s="3"/>
    </row>
    <row r="26" spans="1:5" s="29" customFormat="1" ht="21.75" customHeight="1" x14ac:dyDescent="0.35">
      <c r="A26" s="72" t="s">
        <v>147</v>
      </c>
      <c r="B26" s="30"/>
      <c r="C26" s="30"/>
    </row>
    <row r="27" spans="1:5" ht="21.75" customHeight="1" x14ac:dyDescent="0.35">
      <c r="A27" s="113" t="s">
        <v>213</v>
      </c>
      <c r="B27" s="3"/>
      <c r="C27" s="3"/>
      <c r="D27" s="108"/>
      <c r="E27" s="108"/>
    </row>
    <row r="28" spans="1:5" ht="21.75" customHeight="1" x14ac:dyDescent="0.35">
      <c r="A28" s="113" t="s">
        <v>201</v>
      </c>
      <c r="B28" s="3"/>
      <c r="C28" s="3"/>
      <c r="D28" s="108"/>
      <c r="E28" s="108"/>
    </row>
    <row r="29" spans="1:5" ht="21.75" customHeight="1" x14ac:dyDescent="0.35">
      <c r="A29" s="113"/>
    </row>
    <row r="30" spans="1:5" ht="21.75" customHeight="1" x14ac:dyDescent="0.35">
      <c r="A30" s="237" t="str">
        <f>Headings!F7</f>
        <v>Page 7</v>
      </c>
      <c r="B30" s="237"/>
      <c r="C30" s="237"/>
      <c r="D30" s="237"/>
      <c r="E30" s="237"/>
    </row>
    <row r="32" spans="1:5" ht="21.75" customHeight="1" x14ac:dyDescent="0.35">
      <c r="A32" s="159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8" t="str">
        <f>Headings!E8</f>
        <v>March 2023 Metro Transit Sales Tax Forecast</v>
      </c>
      <c r="B1" s="239"/>
      <c r="C1" s="239"/>
      <c r="D1" s="239"/>
      <c r="E1" s="239"/>
    </row>
    <row r="2" spans="1:5" ht="21.75" customHeight="1" x14ac:dyDescent="0.35">
      <c r="A2" s="238" t="s">
        <v>85</v>
      </c>
      <c r="B2" s="239"/>
      <c r="C2" s="239"/>
      <c r="D2" s="239"/>
      <c r="E2" s="239"/>
    </row>
    <row r="4" spans="1:5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August 2022 Forecast</v>
      </c>
      <c r="E4" s="35" t="str">
        <f>Headings!F51</f>
        <v>% Change from August 2022 Forecast</v>
      </c>
    </row>
    <row r="5" spans="1:5" s="53" customFormat="1" ht="18" customHeight="1" x14ac:dyDescent="0.35">
      <c r="A5" s="38">
        <v>2013</v>
      </c>
      <c r="B5" s="39">
        <v>442835694.9931376</v>
      </c>
      <c r="C5" s="82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479433577.19999999</v>
      </c>
      <c r="C6" s="45">
        <v>8.2644381698791403E-2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526663507.63999999</v>
      </c>
      <c r="C7" s="45">
        <v>9.8511937181858356E-2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566774755.12</v>
      </c>
      <c r="C8" s="45">
        <v>7.6161053306579296E-2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590585094.28999996</v>
      </c>
      <c r="C9" s="45">
        <v>4.2010232380513823E-2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651379306.70000005</v>
      </c>
      <c r="C10" s="45">
        <v>0.10293895494109395</v>
      </c>
      <c r="D10" s="46">
        <v>0</v>
      </c>
      <c r="E10" s="47">
        <v>0</v>
      </c>
    </row>
    <row r="11" spans="1:5" s="53" customFormat="1" ht="18" customHeight="1" x14ac:dyDescent="0.35">
      <c r="A11" s="43">
        <v>2019</v>
      </c>
      <c r="B11" s="44">
        <v>684963000.96000004</v>
      </c>
      <c r="C11" s="45">
        <v>5.155781572205731E-2</v>
      </c>
      <c r="D11" s="46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636716490.36999989</v>
      </c>
      <c r="C12" s="45">
        <v>-7.0436666684742022E-2</v>
      </c>
      <c r="D12" s="46">
        <v>0</v>
      </c>
      <c r="E12" s="47">
        <v>0</v>
      </c>
    </row>
    <row r="13" spans="1:5" s="53" customFormat="1" ht="18" customHeight="1" x14ac:dyDescent="0.35">
      <c r="A13" s="43">
        <v>2021</v>
      </c>
      <c r="B13" s="44">
        <v>749253080</v>
      </c>
      <c r="C13" s="45">
        <v>0.17674520973157826</v>
      </c>
      <c r="D13" s="46">
        <v>0</v>
      </c>
      <c r="E13" s="47">
        <v>0</v>
      </c>
    </row>
    <row r="14" spans="1:5" s="53" customFormat="1" ht="18" customHeight="1" thickBot="1" x14ac:dyDescent="0.4">
      <c r="A14" s="48">
        <v>2022</v>
      </c>
      <c r="B14" s="49">
        <v>824497881</v>
      </c>
      <c r="C14" s="50">
        <v>0.10042641533085184</v>
      </c>
      <c r="D14" s="55">
        <v>3.353025843141344E-2</v>
      </c>
      <c r="E14" s="77">
        <v>26748735.027884483</v>
      </c>
    </row>
    <row r="15" spans="1:5" s="53" customFormat="1" ht="18" customHeight="1" thickTop="1" x14ac:dyDescent="0.35">
      <c r="A15" s="43">
        <v>2023</v>
      </c>
      <c r="B15" s="44">
        <v>851113487.79161966</v>
      </c>
      <c r="C15" s="45">
        <v>3.2280988714414427E-2</v>
      </c>
      <c r="D15" s="46">
        <v>2.923618901228342E-2</v>
      </c>
      <c r="E15" s="47">
        <v>24176486.47183609</v>
      </c>
    </row>
    <row r="16" spans="1:5" s="53" customFormat="1" ht="18" customHeight="1" x14ac:dyDescent="0.35">
      <c r="A16" s="43">
        <v>2024</v>
      </c>
      <c r="B16" s="44">
        <v>876284084.67391396</v>
      </c>
      <c r="C16" s="45">
        <v>2.9573725764356462E-2</v>
      </c>
      <c r="D16" s="46">
        <v>1.342527448014641E-2</v>
      </c>
      <c r="E16" s="47">
        <v>11608506.966994524</v>
      </c>
    </row>
    <row r="17" spans="1:5" s="53" customFormat="1" ht="18" customHeight="1" x14ac:dyDescent="0.35">
      <c r="A17" s="43">
        <v>2025</v>
      </c>
      <c r="B17" s="44">
        <v>920250991.53899133</v>
      </c>
      <c r="C17" s="45">
        <v>5.0174261559752686E-2</v>
      </c>
      <c r="D17" s="46">
        <v>1.8056601884345769E-2</v>
      </c>
      <c r="E17" s="47">
        <v>16321887.955088139</v>
      </c>
    </row>
    <row r="18" spans="1:5" s="53" customFormat="1" ht="18" customHeight="1" x14ac:dyDescent="0.35">
      <c r="A18" s="43">
        <v>2026</v>
      </c>
      <c r="B18" s="44">
        <v>965301979.56714559</v>
      </c>
      <c r="C18" s="45">
        <v>4.8955109467269109E-2</v>
      </c>
      <c r="D18" s="46">
        <v>1.8655380228369323E-2</v>
      </c>
      <c r="E18" s="47">
        <v>17678280.42098546</v>
      </c>
    </row>
    <row r="19" spans="1:5" s="53" customFormat="1" ht="18" customHeight="1" x14ac:dyDescent="0.35">
      <c r="A19" s="43">
        <v>2027</v>
      </c>
      <c r="B19" s="44">
        <v>1006774190.1654359</v>
      </c>
      <c r="C19" s="45">
        <v>4.2962939552747104E-2</v>
      </c>
      <c r="D19" s="46">
        <v>1.9549606933183972E-2</v>
      </c>
      <c r="E19" s="47">
        <v>19304641.534228802</v>
      </c>
    </row>
    <row r="20" spans="1:5" s="53" customFormat="1" ht="18" customHeight="1" x14ac:dyDescent="0.35">
      <c r="A20" s="43">
        <v>2028</v>
      </c>
      <c r="B20" s="44">
        <v>1058030186.2925745</v>
      </c>
      <c r="C20" s="45">
        <v>5.0911114555604708E-2</v>
      </c>
      <c r="D20" s="46">
        <v>2.089717204065078E-2</v>
      </c>
      <c r="E20" s="47">
        <v>21657263.270660996</v>
      </c>
    </row>
    <row r="21" spans="1:5" s="53" customFormat="1" ht="18" customHeight="1" x14ac:dyDescent="0.35">
      <c r="A21" s="43">
        <v>2029</v>
      </c>
      <c r="B21" s="44">
        <v>1107255988.2253315</v>
      </c>
      <c r="C21" s="45">
        <v>4.652589554675024E-2</v>
      </c>
      <c r="D21" s="46">
        <v>2.2978457541030561E-2</v>
      </c>
      <c r="E21" s="47">
        <v>24871525.421606541</v>
      </c>
    </row>
    <row r="22" spans="1:5" s="53" customFormat="1" ht="18" customHeight="1" x14ac:dyDescent="0.35">
      <c r="A22" s="43">
        <v>2030</v>
      </c>
      <c r="B22" s="44">
        <v>1160163102.070251</v>
      </c>
      <c r="C22" s="45">
        <v>4.7782188046430862E-2</v>
      </c>
      <c r="D22" s="46">
        <v>2.382513570217859E-2</v>
      </c>
      <c r="E22" s="47">
        <v>26997816.697015285</v>
      </c>
    </row>
    <row r="23" spans="1:5" s="53" customFormat="1" ht="18" customHeight="1" x14ac:dyDescent="0.35">
      <c r="A23" s="43">
        <v>2031</v>
      </c>
      <c r="B23" s="44">
        <v>1215296061.3001986</v>
      </c>
      <c r="C23" s="45">
        <v>4.7521731325160799E-2</v>
      </c>
      <c r="D23" s="46">
        <v>2.7749284912687688E-2</v>
      </c>
      <c r="E23" s="47">
        <v>32813057.769387245</v>
      </c>
    </row>
    <row r="24" spans="1:5" s="53" customFormat="1" ht="18" customHeight="1" x14ac:dyDescent="0.35">
      <c r="A24" s="43">
        <v>2032</v>
      </c>
      <c r="B24" s="44">
        <v>1273573133.88152</v>
      </c>
      <c r="C24" s="45">
        <v>4.7952983998790444E-2</v>
      </c>
      <c r="D24" s="75" t="s">
        <v>279</v>
      </c>
      <c r="E24" s="76" t="s">
        <v>279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26" t="s">
        <v>30</v>
      </c>
      <c r="B26" s="3"/>
      <c r="C26" s="3"/>
    </row>
    <row r="27" spans="1:5" ht="21.75" customHeight="1" x14ac:dyDescent="0.35">
      <c r="A27" s="30" t="s">
        <v>172</v>
      </c>
      <c r="B27" s="3"/>
      <c r="C27" s="3"/>
    </row>
    <row r="28" spans="1:5" ht="21.75" customHeight="1" x14ac:dyDescent="0.35">
      <c r="A28" s="113" t="s">
        <v>218</v>
      </c>
      <c r="B28" s="3"/>
      <c r="C28" s="3"/>
    </row>
    <row r="29" spans="1:5" ht="21.75" customHeight="1" x14ac:dyDescent="0.35">
      <c r="A29" s="113"/>
      <c r="B29" s="130"/>
    </row>
    <row r="30" spans="1:5" ht="21.75" customHeight="1" x14ac:dyDescent="0.35">
      <c r="A30" s="237" t="str">
        <f>Headings!F8</f>
        <v>Page 8</v>
      </c>
      <c r="B30" s="240"/>
      <c r="C30" s="240"/>
      <c r="D30" s="240"/>
      <c r="E30" s="239"/>
    </row>
    <row r="31" spans="1:5" ht="21.75" customHeight="1" x14ac:dyDescent="0.35">
      <c r="A31" s="3"/>
      <c r="B31" s="3"/>
      <c r="C31" s="3"/>
    </row>
    <row r="32" spans="1:5" ht="21.75" customHeight="1" x14ac:dyDescent="0.35">
      <c r="A32" s="159"/>
    </row>
    <row r="34" spans="1:2" ht="21.75" customHeight="1" x14ac:dyDescent="0.35">
      <c r="A34" s="113"/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8" t="str">
        <f>Headings!E9</f>
        <v>March 2023 Mental Health Sales Tax Forecast</v>
      </c>
      <c r="B1" s="239"/>
      <c r="C1" s="239"/>
      <c r="D1" s="239"/>
      <c r="E1" s="239"/>
    </row>
    <row r="2" spans="1:5" ht="21.75" customHeight="1" x14ac:dyDescent="0.35">
      <c r="A2" s="238" t="s">
        <v>85</v>
      </c>
      <c r="B2" s="239"/>
      <c r="C2" s="239"/>
      <c r="D2" s="239"/>
      <c r="E2" s="239"/>
    </row>
    <row r="4" spans="1:5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August 2022 Forecast</v>
      </c>
      <c r="E4" s="35" t="str">
        <f>Headings!F51</f>
        <v>% Change from August 2022 Forecast</v>
      </c>
    </row>
    <row r="5" spans="1:5" ht="18" customHeight="1" x14ac:dyDescent="0.35">
      <c r="A5" s="38">
        <v>2013</v>
      </c>
      <c r="B5" s="39">
        <v>48298262.639202163</v>
      </c>
      <c r="C5" s="82" t="s">
        <v>79</v>
      </c>
      <c r="D5" s="51">
        <v>0</v>
      </c>
      <c r="E5" s="42">
        <v>0</v>
      </c>
    </row>
    <row r="6" spans="1:5" ht="18" customHeight="1" x14ac:dyDescent="0.35">
      <c r="A6" s="43">
        <v>2014</v>
      </c>
      <c r="B6" s="44">
        <v>52288413.001330756</v>
      </c>
      <c r="C6" s="45">
        <v>8.2614780410132482E-2</v>
      </c>
      <c r="D6" s="46">
        <v>0</v>
      </c>
      <c r="E6" s="47">
        <v>0</v>
      </c>
    </row>
    <row r="7" spans="1:5" ht="18" customHeight="1" x14ac:dyDescent="0.35">
      <c r="A7" s="43">
        <v>2015</v>
      </c>
      <c r="B7" s="44">
        <v>57487652.461434349</v>
      </c>
      <c r="C7" s="45">
        <v>9.9433873810078621E-2</v>
      </c>
      <c r="D7" s="46">
        <v>0</v>
      </c>
      <c r="E7" s="47">
        <v>0</v>
      </c>
    </row>
    <row r="8" spans="1:5" ht="18" customHeight="1" x14ac:dyDescent="0.35">
      <c r="A8" s="43">
        <v>2016</v>
      </c>
      <c r="B8" s="44">
        <v>61907549.661434352</v>
      </c>
      <c r="C8" s="45">
        <v>7.6884287507914761E-2</v>
      </c>
      <c r="D8" s="46">
        <v>0</v>
      </c>
      <c r="E8" s="47">
        <v>0</v>
      </c>
    </row>
    <row r="9" spans="1:5" ht="18" customHeight="1" x14ac:dyDescent="0.35">
      <c r="A9" s="43">
        <v>2017</v>
      </c>
      <c r="B9" s="44">
        <v>64979113.680000007</v>
      </c>
      <c r="C9" s="45">
        <v>4.9615338280447174E-2</v>
      </c>
      <c r="D9" s="46">
        <v>0</v>
      </c>
      <c r="E9" s="47">
        <v>0</v>
      </c>
    </row>
    <row r="10" spans="1:5" ht="18" customHeight="1" x14ac:dyDescent="0.35">
      <c r="A10" s="43">
        <v>2018</v>
      </c>
      <c r="B10" s="44">
        <v>71198451.760000005</v>
      </c>
      <c r="C10" s="45">
        <v>9.5712879535847728E-2</v>
      </c>
      <c r="D10" s="46">
        <v>0</v>
      </c>
      <c r="E10" s="47">
        <v>0</v>
      </c>
    </row>
    <row r="11" spans="1:5" ht="18" customHeight="1" x14ac:dyDescent="0.35">
      <c r="A11" s="43">
        <v>2019</v>
      </c>
      <c r="B11" s="44">
        <v>74773246.499999985</v>
      </c>
      <c r="C11" s="45">
        <v>5.0208883081476419E-2</v>
      </c>
      <c r="D11" s="46">
        <v>0</v>
      </c>
      <c r="E11" s="47">
        <v>0</v>
      </c>
    </row>
    <row r="12" spans="1:5" ht="18" customHeight="1" x14ac:dyDescent="0.35">
      <c r="A12" s="43">
        <v>2020</v>
      </c>
      <c r="B12" s="44">
        <v>70393210.150000006</v>
      </c>
      <c r="C12" s="45">
        <v>-5.8577586971564455E-2</v>
      </c>
      <c r="D12" s="46">
        <v>0</v>
      </c>
      <c r="E12" s="47">
        <v>0</v>
      </c>
    </row>
    <row r="13" spans="1:5" ht="18" customHeight="1" x14ac:dyDescent="0.35">
      <c r="A13" s="43">
        <v>2021</v>
      </c>
      <c r="B13" s="44">
        <v>82602623.599999994</v>
      </c>
      <c r="C13" s="45">
        <v>0.17344589661393628</v>
      </c>
      <c r="D13" s="46">
        <v>0</v>
      </c>
      <c r="E13" s="47">
        <v>0</v>
      </c>
    </row>
    <row r="14" spans="1:5" ht="18" customHeight="1" thickBot="1" x14ac:dyDescent="0.4">
      <c r="A14" s="48">
        <v>2022</v>
      </c>
      <c r="B14" s="49">
        <v>90416782</v>
      </c>
      <c r="C14" s="50">
        <v>9.4599397203650071E-2</v>
      </c>
      <c r="D14" s="55">
        <v>3.9815292383759804E-2</v>
      </c>
      <c r="E14" s="77">
        <v>3462125.0890394151</v>
      </c>
    </row>
    <row r="15" spans="1:5" ht="18" customHeight="1" thickTop="1" x14ac:dyDescent="0.35">
      <c r="A15" s="43">
        <v>2023</v>
      </c>
      <c r="B15" s="44">
        <v>92771370.169286549</v>
      </c>
      <c r="C15" s="45">
        <v>2.6041494921667852E-2</v>
      </c>
      <c r="D15" s="46">
        <v>2.9236189012283642E-2</v>
      </c>
      <c r="E15" s="47">
        <v>2635237.0254301429</v>
      </c>
    </row>
    <row r="16" spans="1:5" ht="18" customHeight="1" x14ac:dyDescent="0.35">
      <c r="A16" s="43">
        <v>2024</v>
      </c>
      <c r="B16" s="44">
        <v>95514965.229456618</v>
      </c>
      <c r="C16" s="45">
        <v>2.957372576435624E-2</v>
      </c>
      <c r="D16" s="46">
        <v>1.3425274480146188E-2</v>
      </c>
      <c r="E16" s="47">
        <v>1265327.2594023943</v>
      </c>
    </row>
    <row r="17" spans="1:5" s="99" customFormat="1" ht="18" customHeight="1" x14ac:dyDescent="0.35">
      <c r="A17" s="43">
        <v>2025</v>
      </c>
      <c r="B17" s="44">
        <v>100307358.07775006</v>
      </c>
      <c r="C17" s="45">
        <v>5.0174261559752686E-2</v>
      </c>
      <c r="D17" s="46">
        <v>1.8056601884345769E-2</v>
      </c>
      <c r="E17" s="47">
        <v>1779085.7871046066</v>
      </c>
    </row>
    <row r="18" spans="1:5" s="129" customFormat="1" ht="18" customHeight="1" x14ac:dyDescent="0.35">
      <c r="A18" s="43">
        <v>2026</v>
      </c>
      <c r="B18" s="44">
        <v>105217915.77281886</v>
      </c>
      <c r="C18" s="45">
        <v>4.8955109467269109E-2</v>
      </c>
      <c r="D18" s="46">
        <v>1.8655380228369323E-2</v>
      </c>
      <c r="E18" s="47">
        <v>1926932.5658874065</v>
      </c>
    </row>
    <row r="19" spans="1:5" s="149" customFormat="1" ht="18" customHeight="1" x14ac:dyDescent="0.35">
      <c r="A19" s="43">
        <v>2027</v>
      </c>
      <c r="B19" s="44">
        <v>109738386.72803251</v>
      </c>
      <c r="C19" s="45">
        <v>4.2962939552747104E-2</v>
      </c>
      <c r="D19" s="46">
        <v>1.9549606933183972E-2</v>
      </c>
      <c r="E19" s="47">
        <v>2104205.9272309393</v>
      </c>
    </row>
    <row r="20" spans="1:5" s="151" customFormat="1" ht="18" customHeight="1" x14ac:dyDescent="0.35">
      <c r="A20" s="43">
        <v>2028</v>
      </c>
      <c r="B20" s="44">
        <v>115325290.30589062</v>
      </c>
      <c r="C20" s="45">
        <v>5.0911114555604708E-2</v>
      </c>
      <c r="D20" s="46">
        <v>2.089717204065078E-2</v>
      </c>
      <c r="E20" s="47">
        <v>2360641.6965020448</v>
      </c>
    </row>
    <row r="21" spans="1:5" s="162" customFormat="1" ht="18" customHeight="1" x14ac:dyDescent="0.35">
      <c r="A21" s="43">
        <v>2029</v>
      </c>
      <c r="B21" s="44">
        <v>120690902.71656114</v>
      </c>
      <c r="C21" s="45">
        <v>4.652589554675024E-2</v>
      </c>
      <c r="D21" s="46">
        <v>2.2978457541030561E-2</v>
      </c>
      <c r="E21" s="47">
        <v>2710996.2709551156</v>
      </c>
    </row>
    <row r="22" spans="1:5" s="165" customFormat="1" ht="18" customHeight="1" x14ac:dyDescent="0.35">
      <c r="A22" s="43">
        <v>2030</v>
      </c>
      <c r="B22" s="44">
        <v>126457778.12565736</v>
      </c>
      <c r="C22" s="45">
        <v>4.7782188046430862E-2</v>
      </c>
      <c r="D22" s="46">
        <v>2.3825135702178812E-2</v>
      </c>
      <c r="E22" s="47">
        <v>2942762.0199746788</v>
      </c>
    </row>
    <row r="23" spans="1:5" s="165" customFormat="1" ht="18" customHeight="1" x14ac:dyDescent="0.35">
      <c r="A23" s="43">
        <v>2031</v>
      </c>
      <c r="B23" s="44">
        <v>132467270.68172164</v>
      </c>
      <c r="C23" s="45">
        <v>4.7521731325160799E-2</v>
      </c>
      <c r="D23" s="46">
        <v>2.7749284912687688E-2</v>
      </c>
      <c r="E23" s="47">
        <v>3576623.2968632132</v>
      </c>
    </row>
    <row r="24" spans="1:5" s="165" customFormat="1" ht="18" customHeight="1" x14ac:dyDescent="0.35">
      <c r="A24" s="43">
        <v>2032</v>
      </c>
      <c r="B24" s="44">
        <v>138819471.59308568</v>
      </c>
      <c r="C24" s="45">
        <v>4.7952983998790444E-2</v>
      </c>
      <c r="D24" s="75" t="s">
        <v>279</v>
      </c>
      <c r="E24" s="76" t="s">
        <v>279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26" t="s">
        <v>24</v>
      </c>
      <c r="B26" s="3"/>
      <c r="C26" s="3"/>
    </row>
    <row r="27" spans="1:5" ht="21.75" customHeight="1" x14ac:dyDescent="0.35">
      <c r="A27" s="72" t="s">
        <v>173</v>
      </c>
      <c r="B27" s="3"/>
      <c r="C27" s="3"/>
    </row>
    <row r="28" spans="1:5" ht="21.75" customHeight="1" x14ac:dyDescent="0.35">
      <c r="A28" s="113" t="s">
        <v>215</v>
      </c>
      <c r="B28" s="3"/>
      <c r="C28" s="3"/>
    </row>
    <row r="29" spans="1:5" ht="21.75" customHeight="1" x14ac:dyDescent="0.35">
      <c r="A29" s="113"/>
    </row>
    <row r="30" spans="1:5" ht="21.75" customHeight="1" x14ac:dyDescent="0.35">
      <c r="A30" s="237" t="str">
        <f>Headings!F9</f>
        <v>Page 9</v>
      </c>
      <c r="B30" s="240"/>
      <c r="C30" s="240"/>
      <c r="D30" s="240"/>
      <c r="E30" s="239"/>
    </row>
    <row r="31" spans="1:5" ht="21.75" customHeight="1" x14ac:dyDescent="0.35">
      <c r="A31" s="3"/>
      <c r="B31" s="3"/>
      <c r="C31" s="3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50</vt:i4>
      </vt:variant>
      <vt:variant>
        <vt:lpstr>Named Ranges</vt:lpstr>
      </vt:variant>
      <vt:variant>
        <vt:i4>49</vt:i4>
      </vt:variant>
    </vt:vector>
  </HeadingPairs>
  <TitlesOfParts>
    <vt:vector size="99" baseType="lpstr">
      <vt:lpstr>Contents</vt:lpstr>
      <vt:lpstr>Countywide AV</vt:lpstr>
      <vt:lpstr>Unincorporated AV</vt:lpstr>
      <vt:lpstr>Countywide NC</vt:lpstr>
      <vt:lpstr>Unincorporated NC</vt:lpstr>
      <vt:lpstr>Sales and Use Taxbase</vt:lpstr>
      <vt:lpstr>Local Sales Tax</vt:lpstr>
      <vt:lpstr>Transit Sales Tax</vt:lpstr>
      <vt:lpstr>Mental Health Sales Tax</vt:lpstr>
      <vt:lpstr>CJ Sales Tax</vt:lpstr>
      <vt:lpstr>Health Thru Housing Sales Tax</vt:lpstr>
      <vt:lpstr>Hotel Sales Tax</vt:lpstr>
      <vt:lpstr>Hotel Tax (HB 2015)</vt:lpstr>
      <vt:lpstr>Rental Car Sales Tax</vt:lpstr>
      <vt:lpstr>REET</vt:lpstr>
      <vt:lpstr>Investment Pool Nom</vt:lpstr>
      <vt:lpstr>Investment Pool Real</vt:lpstr>
      <vt:lpstr>CPI-U</vt:lpstr>
      <vt:lpstr>CPI-W</vt:lpstr>
      <vt:lpstr>Seattle CPI-U</vt:lpstr>
      <vt:lpstr>Seattle CPI-W</vt:lpstr>
      <vt:lpstr>COLA(new)</vt:lpstr>
      <vt:lpstr>Pharmaceuticals PPI</vt:lpstr>
      <vt:lpstr>Transportation CPI</vt:lpstr>
      <vt:lpstr>Retail Gas</vt:lpstr>
      <vt:lpstr>Diesel and Gas</vt:lpstr>
      <vt:lpstr>Docs</vt:lpstr>
      <vt:lpstr>Gambling</vt:lpstr>
      <vt:lpstr>E911</vt:lpstr>
      <vt:lpstr>Delinquencies</vt:lpstr>
      <vt:lpstr>CX</vt:lpstr>
      <vt:lpstr>DD-MH</vt:lpstr>
      <vt:lpstr>Veterans</vt:lpstr>
      <vt:lpstr>AFIS</vt:lpstr>
      <vt:lpstr>Parks</vt:lpstr>
      <vt:lpstr>VSHSL</vt:lpstr>
      <vt:lpstr>PSERN</vt:lpstr>
      <vt:lpstr>BSFK</vt:lpstr>
      <vt:lpstr>CCC</vt:lpstr>
      <vt:lpstr>EMS</vt:lpstr>
      <vt:lpstr>CF</vt:lpstr>
      <vt:lpstr>Roads</vt:lpstr>
      <vt:lpstr>Roads2</vt:lpstr>
      <vt:lpstr>Flood</vt:lpstr>
      <vt:lpstr>Marine</vt:lpstr>
      <vt:lpstr>Transit </vt:lpstr>
      <vt:lpstr>UTGO</vt:lpstr>
      <vt:lpstr>KC I+P Index</vt:lpstr>
      <vt:lpstr>Appendix</vt:lpstr>
      <vt:lpstr>Headings</vt:lpstr>
      <vt:lpstr>AFIS!Print_Area</vt:lpstr>
      <vt:lpstr>Appendix!Print_Area</vt:lpstr>
      <vt:lpstr>BSFK!Print_Area</vt:lpstr>
      <vt:lpstr>CCC!Print_Area</vt:lpstr>
      <vt:lpstr>CF!Print_Area</vt:lpstr>
      <vt:lpstr>'CJ Sales Tax'!Print_Area</vt:lpstr>
      <vt:lpstr>'COLA(new)'!Print_Area</vt:lpstr>
      <vt:lpstr>Contents!Print_Area</vt:lpstr>
      <vt:lpstr>'Countywide AV'!Print_Area</vt:lpstr>
      <vt:lpstr>'Countywide NC'!Print_Area</vt:lpstr>
      <vt:lpstr>'CPI-U'!Print_Area</vt:lpstr>
      <vt:lpstr>'CPI-W'!Print_Area</vt:lpstr>
      <vt:lpstr>CX!Print_Area</vt:lpstr>
      <vt:lpstr>'DD-MH'!Print_Area</vt:lpstr>
      <vt:lpstr>Delinquencies!Print_Area</vt:lpstr>
      <vt:lpstr>'Diesel and Gas'!Print_Area</vt:lpstr>
      <vt:lpstr>Docs!Print_Area</vt:lpstr>
      <vt:lpstr>'E911'!Print_Area</vt:lpstr>
      <vt:lpstr>EMS!Print_Area</vt:lpstr>
      <vt:lpstr>Flood!Print_Area</vt:lpstr>
      <vt:lpstr>Gambling!Print_Area</vt:lpstr>
      <vt:lpstr>'Health Thru Housing Sales Tax'!Print_Area</vt:lpstr>
      <vt:lpstr>'Hotel Sales Tax'!Print_Area</vt:lpstr>
      <vt:lpstr>'Hotel Tax (HB 2015)'!Print_Area</vt:lpstr>
      <vt:lpstr>'Investment Pool Nom'!Print_Area</vt:lpstr>
      <vt:lpstr>'Investment Pool Real'!Print_Area</vt:lpstr>
      <vt:lpstr>'KC I+P Index'!Print_Area</vt:lpstr>
      <vt:lpstr>'Local Sales Tax'!Print_Area</vt:lpstr>
      <vt:lpstr>Marine!Print_Area</vt:lpstr>
      <vt:lpstr>'Mental Health Sales Tax'!Print_Area</vt:lpstr>
      <vt:lpstr>Parks!Print_Area</vt:lpstr>
      <vt:lpstr>'Pharmaceuticals PPI'!Print_Area</vt:lpstr>
      <vt:lpstr>PSERN!Print_Area</vt:lpstr>
      <vt:lpstr>REET!Print_Area</vt:lpstr>
      <vt:lpstr>'Rental Car Sales Tax'!Print_Area</vt:lpstr>
      <vt:lpstr>'Retail Gas'!Print_Area</vt:lpstr>
      <vt:lpstr>Roads!Print_Area</vt:lpstr>
      <vt:lpstr>Roads2!Print_Area</vt:lpstr>
      <vt:lpstr>'Sales and Use Taxbase'!Print_Area</vt:lpstr>
      <vt:lpstr>'Seattle CPI-U'!Print_Area</vt:lpstr>
      <vt:lpstr>'Seattle CPI-W'!Print_Area</vt:lpstr>
      <vt:lpstr>'Transit '!Print_Area</vt:lpstr>
      <vt:lpstr>'Transit Sales Tax'!Print_Area</vt:lpstr>
      <vt:lpstr>'Transportation CPI'!Print_Area</vt:lpstr>
      <vt:lpstr>'Unincorporated AV'!Print_Area</vt:lpstr>
      <vt:lpstr>'Unincorporated NC'!Print_Area</vt:lpstr>
      <vt:lpstr>UTGO!Print_Area</vt:lpstr>
      <vt:lpstr>Veterans!Print_Area</vt:lpstr>
      <vt:lpstr>VSHSL!Print_Area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Cacallori</dc:creator>
  <cp:lastModifiedBy>Cacallori, Anthony</cp:lastModifiedBy>
  <cp:lastPrinted>2023-03-09T18:54:15Z</cp:lastPrinted>
  <dcterms:created xsi:type="dcterms:W3CDTF">2010-06-11T22:06:58Z</dcterms:created>
  <dcterms:modified xsi:type="dcterms:W3CDTF">2023-03-09T18:54:53Z</dcterms:modified>
</cp:coreProperties>
</file>