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825" windowWidth="18285" windowHeight="900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Q" sheetId="60" r:id="rId26"/>
    <sheet name="Gambling" sheetId="69" r:id="rId27"/>
    <sheet name="E911" sheetId="61" r:id="rId28"/>
    <sheet name="Delinquencies" sheetId="66" r:id="rId29"/>
    <sheet name="CX" sheetId="39" r:id="rId30"/>
    <sheet name="DD-MH" sheetId="40" r:id="rId31"/>
    <sheet name="Veterans" sheetId="41" r:id="rId32"/>
    <sheet name="ICRI" sheetId="55" r:id="rId33"/>
    <sheet name="AFIS" sheetId="42" r:id="rId34"/>
    <sheet name="Parks" sheetId="43" r:id="rId35"/>
    <sheet name="YSC" sheetId="45" r:id="rId36"/>
    <sheet name="Veterans_Lid" sheetId="46" r:id="rId37"/>
    <sheet name="PSERN" sheetId="63" r:id="rId38"/>
    <sheet name="BSFK" sheetId="64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(Base)" sheetId="70" r:id="rId45"/>
    <sheet name="Marine(Alt)" sheetId="52" r:id="rId46"/>
    <sheet name="Transit(Base)" sheetId="53" r:id="rId47"/>
    <sheet name="Transit (Alt)" sheetId="71" r:id="rId48"/>
    <sheet name="UTGO" sheetId="54" r:id="rId49"/>
    <sheet name="Appendix" sheetId="38" r:id="rId50"/>
    <sheet name="Headings" sheetId="29" r:id="rId51"/>
  </sheets>
  <definedNames>
    <definedName name="_xlnm.Print_Area" localSheetId="33">AFIS!$A$1:$E$30</definedName>
    <definedName name="_xlnm.Print_Area" localSheetId="49">Appendix!$A$1:$D$29</definedName>
    <definedName name="_xlnm.Print_Area" localSheetId="38">BSFK!$A$1:$E$30</definedName>
    <definedName name="_xlnm.Print_Area" localSheetId="40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9">CX!$A$1:$E$30</definedName>
    <definedName name="_xlnm.Print_Area" localSheetId="30">'DD-MH'!$A$1:$E$30</definedName>
    <definedName name="_xlnm.Print_Area" localSheetId="28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7">'E911'!$A$1:$E$30</definedName>
    <definedName name="_xlnm.Print_Area" localSheetId="39">EMS!$A$1:$E$30</definedName>
    <definedName name="_xlnm.Print_Area" localSheetId="43">Flood!$A$1:$E$30</definedName>
    <definedName name="_xlnm.Print_Area" localSheetId="26">Gambling!$A$1:$E$30</definedName>
    <definedName name="_xlnm.Print_Area" localSheetId="25">GamblingQ!$A$1:$E$30</definedName>
    <definedName name="_xlnm.Print_Area" localSheetId="10">'Hotel Sales Tax'!$A$1:$E$30</definedName>
    <definedName name="_xlnm.Print_Area" localSheetId="32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45">'Marine(Alt)'!$A$1:$E$30</definedName>
    <definedName name="_xlnm.Print_Area" localSheetId="44">'Marine(Base)'!$A$1:$E$30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0">'Pharmaceuticals PPI'!$A$1:$D$30</definedName>
    <definedName name="_xlnm.Print_Area" localSheetId="37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1">Roads!$A$1:$E$30</definedName>
    <definedName name="_xlnm.Print_Area" localSheetId="42">Roads2!$A$1:$E$29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7">'Transit (Alt)'!$A$1:$E$30</definedName>
    <definedName name="_xlnm.Print_Area" localSheetId="7">'Transit Sales Tax'!$A$1:$E$30</definedName>
    <definedName name="_xlnm.Print_Area" localSheetId="46">'Transit(Base)'!$A$1:$E$30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8">UTGO!$A$1:$E$30</definedName>
    <definedName name="_xlnm.Print_Area" localSheetId="31">Veterans!$A$1:$E$30</definedName>
    <definedName name="_xlnm.Print_Area" localSheetId="36">Veterans_Lid!$A$1:$E$30</definedName>
    <definedName name="_xlnm.Print_Area" localSheetId="35">YSC!$A$1:$E$30</definedName>
  </definedNames>
  <calcPr calcId="145621"/>
</workbook>
</file>

<file path=xl/calcChain.xml><?xml version="1.0" encoding="utf-8"?>
<calcChain xmlns="http://schemas.openxmlformats.org/spreadsheetml/2006/main">
  <c r="A30" i="71" l="1"/>
  <c r="E47" i="29"/>
  <c r="G47" i="29"/>
  <c r="F48" i="29"/>
  <c r="F47" i="29"/>
  <c r="E4" i="71"/>
  <c r="D4" i="71"/>
  <c r="E28" i="29" l="1"/>
  <c r="A1" i="66" s="1"/>
  <c r="E27" i="29"/>
  <c r="A30" i="62" l="1"/>
  <c r="E44" i="29" l="1"/>
  <c r="E45" i="29"/>
  <c r="A1" i="52" l="1"/>
  <c r="A30" i="52"/>
  <c r="F45" i="29"/>
  <c r="G45" i="29"/>
  <c r="G44" i="29"/>
  <c r="F46" i="29"/>
  <c r="A30" i="70"/>
  <c r="E4" i="70"/>
  <c r="D4" i="70"/>
  <c r="A27" i="68" l="1"/>
  <c r="A30" i="50"/>
  <c r="G2" i="29"/>
  <c r="G28" i="29"/>
  <c r="F42" i="29"/>
  <c r="G41" i="29"/>
  <c r="G42" i="29"/>
  <c r="A30" i="69" l="1"/>
  <c r="A30" i="60"/>
  <c r="E4" i="69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3" i="29"/>
  <c r="F44" i="29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6" i="29"/>
  <c r="G48" i="29"/>
  <c r="A30" i="64"/>
  <c r="E38" i="29" l="1"/>
  <c r="A1" i="64" s="1"/>
  <c r="D4" i="15" l="1"/>
  <c r="A30" i="66" l="1"/>
  <c r="E4" i="66"/>
  <c r="D4" i="66"/>
  <c r="A30" i="54" l="1"/>
  <c r="E48" i="29"/>
  <c r="A1" i="54" s="1"/>
  <c r="A30" i="63" l="1"/>
  <c r="E37" i="29"/>
  <c r="A1" i="63" s="1"/>
  <c r="E4" i="64" l="1"/>
  <c r="D4" i="64"/>
  <c r="E4" i="63"/>
  <c r="D4" i="63"/>
  <c r="A30" i="21" l="1"/>
  <c r="E4" i="61" l="1"/>
  <c r="E4" i="60"/>
  <c r="D4" i="60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2"/>
  <c r="E4" i="52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6" i="29"/>
  <c r="A1" i="70" l="1"/>
  <c r="A1" i="69"/>
  <c r="A1" i="60"/>
</calcChain>
</file>

<file path=xl/sharedStrings.xml><?xml version="1.0" encoding="utf-8"?>
<sst xmlns="http://schemas.openxmlformats.org/spreadsheetml/2006/main" count="1202" uniqueCount="283">
  <si>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</si>
  <si>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</si>
  <si>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</si>
  <si>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</si>
  <si>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</si>
  <si>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</si>
  <si>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</si>
  <si>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</si>
  <si>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</si>
  <si>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</si>
  <si>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</si>
  <si>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</si>
  <si>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</si>
  <si>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</si>
  <si>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</si>
  <si>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</si>
  <si>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</si>
  <si>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</si>
  <si>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</si>
  <si>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</si>
  <si>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</si>
  <si>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</si>
  <si>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</si>
  <si>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</si>
  <si>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</si>
  <si>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</si>
  <si>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</si>
  <si>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</si>
  <si>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</si>
  <si>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</si>
  <si>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</si>
  <si>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</si>
  <si>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</si>
  <si>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</si>
  <si>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</si>
  <si>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</si>
  <si>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</si>
  <si>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</si>
  <si>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</si>
  <si>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</si>
  <si>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</si>
  <si>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</si>
  <si>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</si>
  <si>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</si>
  <si>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</si>
  <si>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</si>
  <si>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</si>
  <si>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</si>
  <si>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</si>
  <si>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</si>
  <si>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</si>
  <si>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</si>
  <si>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</si>
  <si>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</si>
  <si>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</si>
  <si>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</si>
  <si>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</si>
  <si>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</si>
  <si>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</si>
  <si>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</si>
  <si>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</si>
  <si>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</si>
  <si>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</si>
  <si>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</si>
  <si>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</si>
  <si>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</si>
  <si>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have been adjusted for the annexations listed above. (Pages 7 &amp; 10)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</si>
  <si>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</si>
  <si>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</si>
  <si>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</si>
  <si>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</si>
  <si>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</si>
  <si>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</si>
  <si>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</si>
  <si>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</si>
  <si>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</si>
  <si>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</si>
  <si>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</si>
  <si>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</si>
  <si>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</si>
  <si>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</si>
  <si>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</si>
  <si>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</si>
  <si>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</si>
  <si>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</si>
  <si>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</si>
  <si>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</si>
  <si>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</si>
  <si>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</si>
  <si>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</si>
  <si>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</si>
  <si>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</si>
  <si>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</si>
  <si>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</si>
  <si>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</si>
  <si>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</si>
  <si>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</si>
  <si>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REET data presents 0.25% of King County's 0.50% real estate tax. (Page 13)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</si>
  <si>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</si>
  <si>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</si>
  <si>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</si>
  <si>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</si>
  <si>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</si>
  <si>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</si>
  <si>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</si>
  <si>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</si>
  <si>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</si>
  <si>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</si>
  <si>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</si>
  <si>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</si>
  <si>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</si>
  <si>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</si>
  <si>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</si>
  <si>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</si>
  <si>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</si>
  <si>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</si>
  <si>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</si>
  <si>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</si>
  <si>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</si>
  <si>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</si>
  <si>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</si>
  <si>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</si>
  <si>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</si>
  <si>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</si>
  <si>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</si>
  <si>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</si>
  <si>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</si>
  <si>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</si>
  <si>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</si>
  <si>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</si>
  <si>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</si>
  <si>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</si>
  <si>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</si>
  <si>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</si>
  <si>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</si>
  <si>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</si>
  <si>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</si>
  <si>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</si>
  <si>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</si>
  <si>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</si>
  <si>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</si>
  <si>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</si>
  <si>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</si>
  <si>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</si>
  <si>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</si>
  <si>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</si>
  <si>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</si>
  <si>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</si>
  <si>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</si>
  <si>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</si>
  <si>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</si>
  <si>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</si>
  <si>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</si>
  <si>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</si>
  <si>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</si>
  <si>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</si>
  <si>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</si>
  <si>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</si>
  <si>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</si>
  <si>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</si>
  <si>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</si>
  <si>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</si>
  <si>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</si>
  <si>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</si>
  <si>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These forecasts are presented on accrual basis. (Pages 7 thru 10)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</si>
  <si>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</si>
  <si>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</si>
  <si>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</si>
  <si>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</si>
  <si>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</si>
  <si>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</si>
  <si>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</si>
  <si>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</si>
  <si>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</si>
  <si>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>Klahanie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</si>
  <si>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</si>
  <si>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</si>
  <si>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</si>
  <si>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$10M in one-time sales tax amnesty proceeds.</t>
  </si>
  <si>
    <t>2. 2011 value includes approximately $1.1M in one-time sales tax amnesty proceeds.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</si>
  <si>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</si>
  <si>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</si>
  <si>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</si>
  <si>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</si>
  <si>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</si>
  <si>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</si>
  <si>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</si>
  <si>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</si>
  <si>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</si>
  <si>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</si>
  <si>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</si>
  <si>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</si>
  <si>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</si>
  <si>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</si>
  <si>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</si>
  <si>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</si>
  <si>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</si>
  <si>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</si>
  <si>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</si>
  <si>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</si>
  <si>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</si>
  <si>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</si>
  <si>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</si>
  <si>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</si>
  <si>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</si>
  <si>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</si>
  <si>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</si>
  <si>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2016 value incorporates the Jan. 2016 annexation of Klahanie to the City of Samammish.</t>
  </si>
  <si>
    <t>3. Actual values are quarterly on an accrual basis as listed in EBS, Fund 000001110.</t>
  </si>
  <si>
    <t xml:space="preserve">    Forecast includes the 1% DOR administrative fee.</t>
  </si>
  <si>
    <t xml:space="preserve">3. Forecast values are total levy amounts and do not reflect reduced collections within each </t>
  </si>
  <si>
    <t xml:space="preserve">    year due to annexations except for the 2016 value which includes the impact of the </t>
  </si>
  <si>
    <t xml:space="preserve">    Klahanie annexation to the City of Sammamish.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</si>
  <si>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</si>
  <si>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</si>
  <si>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</si>
  <si>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</si>
  <si>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</si>
  <si>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</si>
  <si>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NH Sliver + Triangle</t>
  </si>
  <si>
    <t>-North Highline Y
-Renton West Hill
-East Fed. Way</t>
  </si>
  <si>
    <t>Page 47</t>
  </si>
  <si>
    <t>3. Forecasts for 2016 and beyond are affected by annexations (see appendix).</t>
  </si>
  <si>
    <t>3. Levy amounts do not reflect forecasted new construction impacts from the TDR/TIF ILA</t>
  </si>
  <si>
    <t>Forecasts have been adjusted for the annexations listed above. (Pages 3, 5, 41)</t>
  </si>
  <si>
    <t>1. Forecast diesel values are average annual Tacoma rack price for</t>
  </si>
  <si>
    <t xml:space="preserve">2. Forecast gasoline values are WA state fuel prices for UNL </t>
  </si>
  <si>
    <t xml:space="preserve">    Regular 9.0 RVP excluding delivery charges and taxes per Linwood, LLC.</t>
  </si>
  <si>
    <t>2. Forecasts for 2016 and beyond are affected by annexations (see appendix).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</si>
  <si>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</si>
  <si>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</si>
  <si>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</si>
  <si>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</si>
  <si>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</si>
  <si>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</si>
  <si>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2011 value includes $0.3M in one-time sales tax amnesty proceeds.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</si>
  <si>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</si>
  <si>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</si>
  <si>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</si>
  <si>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</si>
  <si>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</si>
  <si>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 xml:space="preserve">    Information Administration (EIA) in $/gallon.</t>
  </si>
  <si>
    <t>2. Limited bond debt service included in CX Levy in 2013 and thereafter.</t>
  </si>
  <si>
    <t>2. AFIS is a six-year lid lift in effect from 2013-2018.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</si>
  <si>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</si>
  <si>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</si>
  <si>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</si>
  <si>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</si>
  <si>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</si>
  <si>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</si>
  <si>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Seattle CPI-U mean forecast. Series CUURA423SAO.</t>
  </si>
  <si>
    <t>2. 2011 value includes approximately $2M in one-time sales tax amnesty proceeds.</t>
  </si>
  <si>
    <t>1. Actual values are quarterly as listed in EBS, Fund 000000010, Acct. 31911.</t>
  </si>
  <si>
    <t>Marine (Base)</t>
  </si>
  <si>
    <t>Marine (Alternative)</t>
  </si>
  <si>
    <t>2. The V&amp;HS lid lift is a six-year lid lift in effect from 2012-2017. 2018-2023 values are</t>
  </si>
  <si>
    <t xml:space="preserve">    provided for information only and assume a continuation of the existing levy parameters.</t>
  </si>
  <si>
    <t>Marine Levy Property Tax</t>
  </si>
  <si>
    <t>Forecast (Base)</t>
  </si>
  <si>
    <t>Forecast (Alternative)</t>
  </si>
  <si>
    <t xml:space="preserve">1. Values reflect proposed 2017 levy rate of $.0125. </t>
  </si>
  <si>
    <t>Page 48</t>
  </si>
  <si>
    <t>2016 Population Est.</t>
  </si>
  <si>
    <t>P&amp;I on Property Taxes</t>
  </si>
  <si>
    <t xml:space="preserve">    King County's ultra-low sulfur diesel purchases per Linwood, LLC.</t>
  </si>
  <si>
    <t>Penalties and Interest on Delinquent Property Taxes</t>
  </si>
  <si>
    <t xml:space="preserve">2. Forecast is provided for information and to ensure forecast compliance if new levy </t>
  </si>
  <si>
    <t xml:space="preserve">    rate is approved. Approval of the forecast does not imply approval of the rate proposal.</t>
  </si>
  <si>
    <t>August</t>
  </si>
  <si>
    <t>$ Change from July 2016 Forecast</t>
  </si>
  <si>
    <t># Change from July 2016 Forecast</t>
  </si>
  <si>
    <t>% Change from July 2016 Forecast</t>
  </si>
  <si>
    <t>August 2016 Diesel &amp; Gasoline Dollar per Gallon Forecasts</t>
  </si>
  <si>
    <t>August 2016 UAL/Roads Property Tax Annexation Addendum</t>
  </si>
  <si>
    <t>August 2016 King County Economic and Revenue Forecast</t>
  </si>
  <si>
    <t>2. Forecast utilizes actual values through May 2016.</t>
  </si>
  <si>
    <t>Transit (Base)</t>
  </si>
  <si>
    <t>Transit (Alternative)</t>
  </si>
  <si>
    <t>Page 49</t>
  </si>
  <si>
    <t>Approved by the King County Forecast Council on Sept. 14, 2016 (KCFC 2016-05)</t>
  </si>
  <si>
    <t>new</t>
  </si>
  <si>
    <t>August 2016 Transit Property Tax Forecast (Base)</t>
  </si>
  <si>
    <t>August 2016 Transit Property Tax Forecast (Alternative)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</si>
</sst>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  <numFmt numFmtId="171" formatCode="_(* #,##0_);_(* \(#,##0\);_(* &quot;-&quot;??_);_(@_)"/>
  </numFmts>
  <fonts count="27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u/>
      <sz val="16"/>
      <color theme="10"/>
      <name val="Arial Narrow"/>
      <family val="2"/>
    </font>
    <font>
      <b/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7" fontId="2" fillId="2" borderId="12" xfId="0" applyNumberFormat="1" applyFont="1" applyFill="1" applyBorder="1" applyAlignment="1">
      <alignment horizontal="center" vertical="center"/>
    </xf>
    <xf numFmtId="37" fontId="2" fillId="2" borderId="8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8" xfId="0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8" fontId="19" fillId="2" borderId="12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68" fontId="19" fillId="2" borderId="8" xfId="0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6" fontId="19" fillId="2" borderId="11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10" fontId="19" fillId="2" borderId="13" xfId="0" applyNumberFormat="1" applyFont="1" applyFill="1" applyBorder="1" applyAlignment="1">
      <alignment horizontal="center" vertical="center"/>
    </xf>
    <xf numFmtId="168" fontId="19" fillId="2" borderId="9" xfId="0" applyNumberFormat="1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7" xfId="0" applyFont="1" applyFill="1" applyBorder="1" applyAlignment="1">
      <alignment horizontal="center" vertical="center"/>
    </xf>
    <xf numFmtId="166" fontId="19" fillId="2" borderId="13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0" fontId="19" fillId="2" borderId="14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11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7" fontId="19" fillId="2" borderId="4" xfId="0" applyNumberFormat="1" applyFont="1" applyFill="1" applyBorder="1" applyAlignment="1">
      <alignment horizontal="center" vertical="center"/>
    </xf>
    <xf numFmtId="10" fontId="19" fillId="2" borderId="12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/>
    </xf>
    <xf numFmtId="170" fontId="19" fillId="2" borderId="8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7" fontId="19" fillId="2" borderId="11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169" fontId="19" fillId="2" borderId="12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9" fontId="19" fillId="2" borderId="8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8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8" xfId="0" applyNumberFormat="1" applyFont="1" applyFill="1" applyBorder="1" applyAlignment="1">
      <alignment horizontal="center"/>
    </xf>
    <xf numFmtId="166" fontId="19" fillId="2" borderId="8" xfId="2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8" xfId="0" applyNumberFormat="1" applyFont="1" applyFill="1" applyBorder="1" applyAlignment="1">
      <alignment horizontal="center" vertical="center"/>
    </xf>
    <xf numFmtId="168" fontId="10" fillId="2" borderId="8" xfId="0" applyNumberFormat="1" applyFont="1" applyFill="1" applyBorder="1" applyAlignment="1">
      <alignment horizontal="center" vertical="center"/>
    </xf>
    <xf numFmtId="168" fontId="19" fillId="2" borderId="14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2" xfId="0" applyNumberFormat="1" applyFont="1" applyFill="1" applyBorder="1" applyAlignment="1">
      <alignment horizontal="center" vertical="center"/>
    </xf>
    <xf numFmtId="166" fontId="19" fillId="2" borderId="12" xfId="2" applyNumberFormat="1" applyFont="1" applyFill="1" applyBorder="1" applyAlignment="1">
      <alignment horizontal="center"/>
    </xf>
    <xf numFmtId="5" fontId="19" fillId="2" borderId="12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2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4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0" fontId="20" fillId="2" borderId="2" xfId="0" applyNumberFormat="1" applyFont="1" applyFill="1" applyBorder="1" applyAlignment="1">
      <alignment horizontal="left" vertical="center"/>
    </xf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4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6" fontId="19" fillId="2" borderId="6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/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70" fontId="19" fillId="2" borderId="12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2" xfId="0" applyNumberFormat="1" applyFont="1" applyFill="1" applyBorder="1" applyAlignment="1">
      <alignment horizontal="center"/>
    </xf>
    <xf numFmtId="168" fontId="10" fillId="2" borderId="12" xfId="0" applyNumberFormat="1" applyFont="1" applyFill="1" applyBorder="1" applyAlignment="1">
      <alignment horizontal="center" vertical="center"/>
    </xf>
    <xf numFmtId="167" fontId="10" fillId="2" borderId="1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67" fontId="10" fillId="2" borderId="11" xfId="0" applyNumberFormat="1" applyFont="1" applyFill="1" applyBorder="1" applyAlignment="1">
      <alignment horizontal="center" vertical="center"/>
    </xf>
    <xf numFmtId="10" fontId="10" fillId="2" borderId="11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7" fontId="19" fillId="2" borderId="19" xfId="0" applyNumberFormat="1" applyFont="1" applyFill="1" applyBorder="1" applyAlignment="1">
      <alignment horizontal="center" vertical="center"/>
    </xf>
    <xf numFmtId="167" fontId="10" fillId="2" borderId="18" xfId="0" applyNumberFormat="1" applyFont="1" applyFill="1" applyBorder="1" applyAlignment="1">
      <alignment horizontal="center" vertical="center" wrapText="1"/>
    </xf>
    <xf numFmtId="166" fontId="19" fillId="2" borderId="19" xfId="0" applyNumberFormat="1" applyFont="1" applyFill="1" applyBorder="1" applyAlignment="1">
      <alignment horizontal="center" vertical="center"/>
    </xf>
    <xf numFmtId="166" fontId="19" fillId="2" borderId="20" xfId="0" applyNumberFormat="1" applyFont="1" applyFill="1" applyBorder="1" applyAlignment="1">
      <alignment horizontal="center" vertical="center"/>
    </xf>
    <xf numFmtId="167" fontId="10" fillId="2" borderId="18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11" xfId="1" applyNumberFormat="1" applyFont="1" applyFill="1" applyBorder="1" applyAlignment="1">
      <alignment horizontal="center"/>
    </xf>
    <xf numFmtId="5" fontId="19" fillId="2" borderId="14" xfId="0" applyNumberFormat="1" applyFont="1" applyFill="1" applyBorder="1" applyAlignment="1">
      <alignment horizontal="center"/>
    </xf>
    <xf numFmtId="10" fontId="19" fillId="2" borderId="14" xfId="0" applyNumberFormat="1" applyFont="1" applyFill="1" applyBorder="1" applyAlignment="1">
      <alignment horizontal="center"/>
    </xf>
    <xf numFmtId="166" fontId="19" fillId="2" borderId="14" xfId="2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 vertical="center"/>
    </xf>
    <xf numFmtId="169" fontId="19" fillId="2" borderId="14" xfId="0" applyNumberFormat="1" applyFont="1" applyFill="1" applyBorder="1" applyAlignment="1">
      <alignment horizontal="center"/>
    </xf>
    <xf numFmtId="170" fontId="19" fillId="2" borderId="14" xfId="0" applyNumberFormat="1" applyFont="1" applyFill="1" applyBorder="1" applyAlignment="1">
      <alignment horizontal="center"/>
    </xf>
    <xf numFmtId="10" fontId="10" fillId="2" borderId="11" xfId="1" applyNumberFormat="1" applyFont="1" applyFill="1" applyBorder="1" applyAlignment="1">
      <alignment horizontal="center"/>
    </xf>
    <xf numFmtId="5" fontId="10" fillId="2" borderId="14" xfId="0" applyNumberFormat="1" applyFont="1" applyFill="1" applyBorder="1" applyAlignment="1">
      <alignment horizontal="center"/>
    </xf>
    <xf numFmtId="168" fontId="10" fillId="2" borderId="9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/>
    <xf numFmtId="171" fontId="19" fillId="2" borderId="0" xfId="3" applyNumberFormat="1" applyFont="1" applyFill="1" applyAlignment="1"/>
    <xf numFmtId="171" fontId="2" fillId="2" borderId="0" xfId="3" applyNumberFormat="1" applyFont="1" applyFill="1" applyAlignment="1"/>
    <xf numFmtId="166" fontId="19" fillId="2" borderId="0" xfId="0" applyNumberFormat="1" applyFont="1" applyFill="1" applyAlignment="1"/>
    <xf numFmtId="0" fontId="2" fillId="2" borderId="0" xfId="0" applyFont="1" applyFill="1" applyAlignment="1"/>
    <xf numFmtId="0" fontId="25" fillId="2" borderId="0" xfId="12" applyFont="1" applyFill="1" applyBorder="1" applyAlignment="1"/>
    <xf numFmtId="0" fontId="25" fillId="0" borderId="0" xfId="12" applyFont="1"/>
    <xf numFmtId="0" fontId="25" fillId="2" borderId="0" xfId="12" applyFont="1" applyFill="1" applyBorder="1"/>
    <xf numFmtId="0" fontId="25" fillId="2" borderId="0" xfId="12" applyFont="1" applyFill="1"/>
    <xf numFmtId="0" fontId="25" fillId="4" borderId="0" xfId="12" applyFont="1" applyFill="1" applyBorder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</cellXfs>
  <cellStyles count="13">
    <cellStyle name="Comma" xfId="3" builtinId="3"/>
    <cellStyle name="Comma 2" xfId="10"/>
    <cellStyle name="Comma 3" xfId="6"/>
    <cellStyle name="Currency" xfId="2" builtinId="4"/>
    <cellStyle name="Hyperlink" xfId="12" builtinId="8"/>
    <cellStyle name="Normal" xfId="0" builtinId="0"/>
    <cellStyle name="Normal 2" xfId="9"/>
    <cellStyle name="Normal 3" xfId="8"/>
    <cellStyle name="Normal 4" xfId="5"/>
    <cellStyle name="Normal 5" xfId="4"/>
    <cellStyle name="Percent" xfId="1" builtinId="5"/>
    <cellStyle name="Percent 2" xfId="11"/>
    <cellStyle name="Percent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5" zoomScaleNormal="75" workbookViewId="0">
      <selection activeCell="F26" sqref="F26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194" t="s">
        <v>279</v>
      </c>
      <c r="B1" s="195"/>
      <c r="C1" s="195"/>
      <c r="D1" s="195"/>
      <c r="E1" s="195"/>
      <c r="F1" s="196"/>
    </row>
    <row r="2" spans="1:8" ht="21.95" customHeight="1" x14ac:dyDescent="0.2">
      <c r="A2" s="198" t="s">
        <v>274</v>
      </c>
      <c r="B2" s="198"/>
      <c r="C2" s="198"/>
      <c r="D2" s="198"/>
      <c r="E2" s="198"/>
      <c r="F2" s="198"/>
    </row>
    <row r="3" spans="1:8" s="12" customFormat="1" ht="21" customHeight="1" x14ac:dyDescent="0.3">
      <c r="A3" s="198" t="s">
        <v>100</v>
      </c>
      <c r="B3" s="198"/>
      <c r="C3" s="198"/>
      <c r="D3" s="198"/>
      <c r="E3" s="198"/>
      <c r="F3" s="198"/>
      <c r="H3" s="10"/>
    </row>
    <row r="4" spans="1:8" s="12" customFormat="1" ht="21" customHeight="1" x14ac:dyDescent="0.3">
      <c r="A4" s="197">
        <v>41165</v>
      </c>
      <c r="B4" s="197"/>
      <c r="C4" s="197"/>
      <c r="D4" s="197"/>
      <c r="E4" s="197"/>
      <c r="F4" s="197"/>
      <c r="G4" s="10"/>
      <c r="H4" s="10"/>
    </row>
    <row r="5" spans="1:8" s="12" customFormat="1" ht="21" customHeight="1" x14ac:dyDescent="0.3">
      <c r="A5" s="11">
        <v>1</v>
      </c>
      <c r="B5" s="10" t="s">
        <v>118</v>
      </c>
      <c r="C5" s="10"/>
      <c r="D5" s="10"/>
      <c r="E5" s="11">
        <v>26</v>
      </c>
      <c r="F5" s="187" t="s">
        <v>154</v>
      </c>
      <c r="G5" s="9"/>
      <c r="H5" s="9"/>
    </row>
    <row r="6" spans="1:8" s="12" customFormat="1" ht="21" customHeight="1" x14ac:dyDescent="0.3">
      <c r="A6" s="11">
        <v>2</v>
      </c>
      <c r="B6" s="186" t="s">
        <v>74</v>
      </c>
      <c r="C6" s="10"/>
      <c r="D6" s="10"/>
      <c r="E6" s="11">
        <v>27</v>
      </c>
      <c r="F6" s="187" t="s">
        <v>155</v>
      </c>
      <c r="G6" s="10"/>
      <c r="H6" s="10"/>
    </row>
    <row r="7" spans="1:8" s="12" customFormat="1" ht="21" customHeight="1" x14ac:dyDescent="0.3">
      <c r="A7" s="11">
        <v>3</v>
      </c>
      <c r="B7" s="185" t="s">
        <v>89</v>
      </c>
      <c r="C7" s="10"/>
      <c r="D7" s="10"/>
      <c r="E7" s="11">
        <v>28</v>
      </c>
      <c r="F7" s="187" t="s">
        <v>263</v>
      </c>
      <c r="G7" s="10"/>
      <c r="H7" s="10"/>
    </row>
    <row r="8" spans="1:8" s="12" customFormat="1" ht="21" customHeight="1" x14ac:dyDescent="0.3">
      <c r="A8" s="11">
        <v>4</v>
      </c>
      <c r="B8" s="185" t="s">
        <v>113</v>
      </c>
      <c r="C8" s="10"/>
      <c r="D8" s="10"/>
      <c r="E8" s="11">
        <v>29</v>
      </c>
      <c r="F8" s="185" t="s">
        <v>73</v>
      </c>
      <c r="G8" s="10"/>
      <c r="H8" s="10"/>
    </row>
    <row r="9" spans="1:8" s="12" customFormat="1" ht="21" customHeight="1" x14ac:dyDescent="0.3">
      <c r="A9" s="11">
        <v>5</v>
      </c>
      <c r="B9" s="185" t="s">
        <v>88</v>
      </c>
      <c r="C9" s="10"/>
      <c r="D9" s="10"/>
      <c r="E9" s="11">
        <v>30</v>
      </c>
      <c r="F9" s="185" t="s">
        <v>109</v>
      </c>
      <c r="G9" s="10"/>
      <c r="H9" s="10"/>
    </row>
    <row r="10" spans="1:8" s="12" customFormat="1" ht="21" customHeight="1" x14ac:dyDescent="0.3">
      <c r="A10" s="11">
        <v>6</v>
      </c>
      <c r="B10" s="185" t="s">
        <v>125</v>
      </c>
      <c r="C10" s="10"/>
      <c r="D10" s="10"/>
      <c r="E10" s="11">
        <v>31</v>
      </c>
      <c r="F10" s="185" t="s">
        <v>14</v>
      </c>
      <c r="G10" s="10"/>
      <c r="H10" s="10"/>
    </row>
    <row r="11" spans="1:8" s="12" customFormat="1" ht="21" customHeight="1" x14ac:dyDescent="0.3">
      <c r="A11" s="11">
        <v>7</v>
      </c>
      <c r="B11" s="185" t="s">
        <v>102</v>
      </c>
      <c r="C11" s="10"/>
      <c r="D11" s="10"/>
      <c r="E11" s="11">
        <v>32</v>
      </c>
      <c r="F11" s="185" t="s">
        <v>120</v>
      </c>
      <c r="G11" s="10"/>
      <c r="H11" s="10"/>
    </row>
    <row r="12" spans="1:8" ht="21" customHeight="1" x14ac:dyDescent="0.3">
      <c r="A12" s="11">
        <v>8</v>
      </c>
      <c r="B12" s="185" t="s">
        <v>55</v>
      </c>
      <c r="C12" s="10"/>
      <c r="D12" s="10"/>
      <c r="E12" s="11">
        <v>33</v>
      </c>
      <c r="F12" s="185" t="s">
        <v>110</v>
      </c>
      <c r="G12" s="10"/>
      <c r="H12" s="8"/>
    </row>
    <row r="13" spans="1:8" ht="21" customHeight="1" x14ac:dyDescent="0.3">
      <c r="A13" s="11">
        <v>9</v>
      </c>
      <c r="B13" s="185" t="s">
        <v>42</v>
      </c>
      <c r="C13" s="10"/>
      <c r="D13" s="10"/>
      <c r="E13" s="11">
        <v>34</v>
      </c>
      <c r="F13" s="185" t="s">
        <v>71</v>
      </c>
      <c r="G13" s="10"/>
      <c r="H13" s="8"/>
    </row>
    <row r="14" spans="1:8" ht="21" customHeight="1" x14ac:dyDescent="0.3">
      <c r="A14" s="11">
        <v>10</v>
      </c>
      <c r="B14" s="185" t="s">
        <v>101</v>
      </c>
      <c r="C14" s="10"/>
      <c r="D14" s="10"/>
      <c r="E14" s="11">
        <v>35</v>
      </c>
      <c r="F14" s="185" t="s">
        <v>144</v>
      </c>
      <c r="G14" s="10"/>
      <c r="H14" s="8"/>
    </row>
    <row r="15" spans="1:8" ht="21" customHeight="1" x14ac:dyDescent="0.3">
      <c r="A15" s="11">
        <v>11</v>
      </c>
      <c r="B15" s="185" t="s">
        <v>117</v>
      </c>
      <c r="C15" s="10"/>
      <c r="D15" s="10"/>
      <c r="E15" s="11">
        <v>36</v>
      </c>
      <c r="F15" s="185" t="s">
        <v>13</v>
      </c>
      <c r="G15" s="10"/>
      <c r="H15" s="8"/>
    </row>
    <row r="16" spans="1:8" ht="21" customHeight="1" x14ac:dyDescent="0.3">
      <c r="A16" s="11">
        <v>12</v>
      </c>
      <c r="B16" s="185" t="s">
        <v>112</v>
      </c>
      <c r="C16" s="10"/>
      <c r="D16" s="10"/>
      <c r="E16" s="11">
        <v>37</v>
      </c>
      <c r="F16" s="185" t="s">
        <v>197</v>
      </c>
      <c r="G16" s="10"/>
      <c r="H16" s="8"/>
    </row>
    <row r="17" spans="1:8" ht="21" customHeight="1" x14ac:dyDescent="0.3">
      <c r="A17" s="11">
        <v>13</v>
      </c>
      <c r="B17" s="185" t="s">
        <v>124</v>
      </c>
      <c r="C17" s="10"/>
      <c r="D17" s="10"/>
      <c r="E17" s="11">
        <v>38</v>
      </c>
      <c r="F17" s="185" t="s">
        <v>199</v>
      </c>
      <c r="G17" s="10"/>
      <c r="H17" s="8"/>
    </row>
    <row r="18" spans="1:8" ht="21" customHeight="1" x14ac:dyDescent="0.3">
      <c r="A18" s="11">
        <v>14</v>
      </c>
      <c r="B18" s="185" t="s">
        <v>123</v>
      </c>
      <c r="C18" s="10"/>
      <c r="D18" s="10"/>
      <c r="E18" s="11">
        <v>39</v>
      </c>
      <c r="F18" s="185" t="s">
        <v>46</v>
      </c>
      <c r="G18" s="10"/>
      <c r="H18" s="8"/>
    </row>
    <row r="19" spans="1:8" ht="21" customHeight="1" x14ac:dyDescent="0.3">
      <c r="A19" s="11">
        <v>15</v>
      </c>
      <c r="B19" s="185" t="s">
        <v>67</v>
      </c>
      <c r="C19" s="10"/>
      <c r="D19" s="10"/>
      <c r="E19" s="11">
        <v>40</v>
      </c>
      <c r="F19" s="185" t="s">
        <v>47</v>
      </c>
      <c r="G19" s="10"/>
      <c r="H19" s="13"/>
    </row>
    <row r="20" spans="1:8" ht="21" customHeight="1" x14ac:dyDescent="0.3">
      <c r="A20" s="11">
        <v>16</v>
      </c>
      <c r="B20" s="185" t="s">
        <v>69</v>
      </c>
      <c r="C20" s="10"/>
      <c r="D20" s="10"/>
      <c r="E20" s="11">
        <v>41</v>
      </c>
      <c r="F20" s="188" t="s">
        <v>145</v>
      </c>
      <c r="G20" s="10"/>
      <c r="H20" s="8"/>
    </row>
    <row r="21" spans="1:8" ht="21" customHeight="1" x14ac:dyDescent="0.3">
      <c r="A21" s="11">
        <v>17</v>
      </c>
      <c r="B21" s="185" t="s">
        <v>11</v>
      </c>
      <c r="C21" s="10"/>
      <c r="D21" s="10"/>
      <c r="E21" s="11">
        <v>42</v>
      </c>
      <c r="F21" s="188" t="s">
        <v>205</v>
      </c>
    </row>
    <row r="22" spans="1:8" ht="21" customHeight="1" x14ac:dyDescent="0.3">
      <c r="A22" s="11">
        <v>18</v>
      </c>
      <c r="B22" s="187" t="s">
        <v>16</v>
      </c>
      <c r="C22" s="10"/>
      <c r="D22" s="10"/>
      <c r="E22" s="11">
        <v>43</v>
      </c>
      <c r="F22" s="185" t="s">
        <v>48</v>
      </c>
      <c r="G22" s="13"/>
      <c r="H22" s="13"/>
    </row>
    <row r="23" spans="1:8" ht="21" customHeight="1" x14ac:dyDescent="0.3">
      <c r="A23" s="11">
        <v>19</v>
      </c>
      <c r="B23" s="185" t="s">
        <v>43</v>
      </c>
      <c r="C23" s="10"/>
      <c r="D23" s="184"/>
      <c r="E23" s="11">
        <v>44</v>
      </c>
      <c r="F23" s="185" t="s">
        <v>253</v>
      </c>
      <c r="G23" s="13"/>
    </row>
    <row r="24" spans="1:8" ht="21" customHeight="1" x14ac:dyDescent="0.3">
      <c r="A24" s="11">
        <v>20</v>
      </c>
      <c r="B24" s="185" t="s">
        <v>130</v>
      </c>
      <c r="C24" s="12"/>
      <c r="D24" s="10"/>
      <c r="E24" s="11">
        <v>45</v>
      </c>
      <c r="F24" s="185" t="s">
        <v>254</v>
      </c>
    </row>
    <row r="25" spans="1:8" ht="21" customHeight="1" x14ac:dyDescent="0.3">
      <c r="A25" s="11">
        <v>21</v>
      </c>
      <c r="B25" s="185" t="s">
        <v>115</v>
      </c>
      <c r="C25" s="12"/>
      <c r="D25" s="12"/>
      <c r="E25" s="11">
        <v>46</v>
      </c>
      <c r="F25" s="186" t="s">
        <v>276</v>
      </c>
    </row>
    <row r="26" spans="1:8" ht="21" customHeight="1" x14ac:dyDescent="0.3">
      <c r="A26" s="11">
        <v>22</v>
      </c>
      <c r="B26" s="185" t="s">
        <v>116</v>
      </c>
      <c r="C26" s="12"/>
      <c r="D26" s="12"/>
      <c r="E26" s="11">
        <v>47</v>
      </c>
      <c r="F26" s="186" t="s">
        <v>277</v>
      </c>
    </row>
    <row r="27" spans="1:8" ht="21" customHeight="1" x14ac:dyDescent="0.3">
      <c r="A27" s="11">
        <v>23</v>
      </c>
      <c r="B27" s="185" t="s">
        <v>143</v>
      </c>
      <c r="C27" s="12"/>
      <c r="D27" s="12"/>
      <c r="E27" s="11">
        <v>48</v>
      </c>
      <c r="F27" s="189" t="s">
        <v>15</v>
      </c>
    </row>
    <row r="28" spans="1:8" ht="21" customHeight="1" x14ac:dyDescent="0.3">
      <c r="A28" s="11">
        <v>24</v>
      </c>
      <c r="B28" s="185" t="s">
        <v>37</v>
      </c>
      <c r="C28" s="12"/>
      <c r="D28" s="12"/>
      <c r="E28" s="11">
        <v>49</v>
      </c>
      <c r="F28" s="186" t="s">
        <v>163</v>
      </c>
    </row>
    <row r="29" spans="1:8" ht="21" customHeight="1" x14ac:dyDescent="0.3">
      <c r="A29" s="11">
        <v>25</v>
      </c>
      <c r="B29" s="185" t="s">
        <v>7</v>
      </c>
    </row>
    <row r="30" spans="1:8" ht="21" customHeight="1" x14ac:dyDescent="0.3">
      <c r="A30" s="192" t="s">
        <v>9</v>
      </c>
      <c r="B30" s="193"/>
      <c r="C30" s="193"/>
      <c r="D30" s="193"/>
      <c r="E30" s="193"/>
      <c r="F30" s="193"/>
    </row>
    <row r="31" spans="1:8" ht="21" customHeight="1" x14ac:dyDescent="0.2">
      <c r="D31" s="125"/>
      <c r="E31" s="125"/>
      <c r="F31" s="125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B29" location="Docs!A1" display="Recorded Documents"/>
    <hyperlink ref="F5" location="Gambling!A1" display="Gambling Tax"/>
    <hyperlink ref="F6" location="'E911'!A1" display="E-911 Tax"/>
    <hyperlink ref="F7" location="Delinquencies!A1" display="P&amp;I on Property Taxes"/>
    <hyperlink ref="F8" location="CX!A1" display="Current Expense"/>
    <hyperlink ref="F9" location="'DD-MH'!A1" display="DD/MH"/>
    <hyperlink ref="F10" location="Veterans!A1" display="Veteran's Aid"/>
    <hyperlink ref="F11" location="ICRI!A1" display="Inter-County River"/>
    <hyperlink ref="F12" location="AFIS!A1" display="AFIS"/>
    <hyperlink ref="F13" location="Parks!A1" display="Parks"/>
    <hyperlink ref="F14" location="YSC!A1" display="Children &amp; Family Center"/>
    <hyperlink ref="F15" location="Veterans_Lid!A1" display="Vets &amp; Human Services"/>
    <hyperlink ref="F16" location="PSERN!A1" display="PSERN"/>
    <hyperlink ref="F17" location="BSFK!A1" display="BSFK"/>
    <hyperlink ref="F18" location="EMS!A1" display="EMS"/>
    <hyperlink ref="F19" location="CF!A1" display="Conservation Futures"/>
    <hyperlink ref="F20" location="Roads!A1" display="UAL/Roads"/>
    <hyperlink ref="F21" location="Roads2!A1" display="Roads addendum"/>
    <hyperlink ref="F22" location="Flood!A1" display="Flood"/>
    <hyperlink ref="F23" location="'Marine(Base)'!A1" display="Marine (Base)"/>
    <hyperlink ref="F24" location="'Marine(Alt)'!A1" display="Marine (Alternative)"/>
    <hyperlink ref="F27" location="UTGO!A1" display="UTGO"/>
    <hyperlink ref="F28" location="Appendix!A1" display="Appendix"/>
    <hyperlink ref="F26" location="'Transit (Alt)'!Print_Area" display="Transit (Alternative)"/>
    <hyperlink ref="F25" location="'Transit(Base)'!Print_Area" display="Transit (Base)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Headings!E10</f>
        <v>August 2016 Criminal Justice Sales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169" customFormat="1" ht="18" customHeight="1" x14ac:dyDescent="0.3">
      <c r="A5" s="49">
        <v>2006</v>
      </c>
      <c r="B5" s="50">
        <v>12988932.249999998</v>
      </c>
      <c r="C5" s="112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14229175.200000001</v>
      </c>
      <c r="C6" s="56">
        <v>9.5484596126059751E-2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12973186.189999998</v>
      </c>
      <c r="C7" s="56">
        <v>-8.8268574414629652E-2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11086864.80717952</v>
      </c>
      <c r="C8" s="56">
        <v>-0.1454015501815964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10916264.423007984</v>
      </c>
      <c r="C9" s="56">
        <v>-1.5387612922010296E-2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10722120.54531939</v>
      </c>
      <c r="C10" s="56">
        <v>-1.7784827315047602E-2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10262902.461595936</v>
      </c>
      <c r="C11" s="56">
        <v>-4.2829035710097441E-2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10758498.677836288</v>
      </c>
      <c r="C12" s="57">
        <v>4.8290063955580553E-2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11528619.639012897</v>
      </c>
      <c r="C13" s="56">
        <v>7.1582567813401887E-2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12564407.029012896</v>
      </c>
      <c r="C14" s="61">
        <v>8.9844874966200639E-2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2016</v>
      </c>
      <c r="B15" s="55">
        <v>13321950.121111894</v>
      </c>
      <c r="C15" s="56">
        <v>6.0292785035515717E-2</v>
      </c>
      <c r="D15" s="57">
        <v>3.4900627934959516E-3</v>
      </c>
      <c r="E15" s="58">
        <v>46332.738288478926</v>
      </c>
    </row>
    <row r="16" spans="1:5" s="66" customFormat="1" ht="18" customHeight="1" x14ac:dyDescent="0.25">
      <c r="A16" s="54">
        <v>2017</v>
      </c>
      <c r="B16" s="55">
        <v>13834322.099690467</v>
      </c>
      <c r="C16" s="56">
        <v>3.846073389560245E-2</v>
      </c>
      <c r="D16" s="57">
        <v>1.9012475290425268E-3</v>
      </c>
      <c r="E16" s="58">
        <v>26252.558096801862</v>
      </c>
    </row>
    <row r="17" spans="1:5" s="66" customFormat="1" ht="18" customHeight="1" x14ac:dyDescent="0.25">
      <c r="A17" s="54">
        <v>2018</v>
      </c>
      <c r="B17" s="55">
        <v>14256413.952492503</v>
      </c>
      <c r="C17" s="56">
        <v>3.0510483257541132E-2</v>
      </c>
      <c r="D17" s="57">
        <v>1.5310768673952868E-3</v>
      </c>
      <c r="E17" s="58">
        <v>21794.296870891005</v>
      </c>
    </row>
    <row r="18" spans="1:5" s="66" customFormat="1" ht="18" customHeight="1" x14ac:dyDescent="0.25">
      <c r="A18" s="54">
        <v>2019</v>
      </c>
      <c r="B18" s="55">
        <v>14740443.373898441</v>
      </c>
      <c r="C18" s="56">
        <v>3.3951695217247391E-2</v>
      </c>
      <c r="D18" s="57">
        <v>1.3033900272685361E-3</v>
      </c>
      <c r="E18" s="58">
        <v>19187.53804532066</v>
      </c>
    </row>
    <row r="19" spans="1:5" s="66" customFormat="1" ht="18" customHeight="1" x14ac:dyDescent="0.25">
      <c r="A19" s="54">
        <v>2020</v>
      </c>
      <c r="B19" s="55">
        <v>13867571.056414859</v>
      </c>
      <c r="C19" s="56">
        <v>-5.9216150786157162E-2</v>
      </c>
      <c r="D19" s="57">
        <v>9.687418001957937E-5</v>
      </c>
      <c r="E19" s="58">
        <v>1343.2794458586723</v>
      </c>
    </row>
    <row r="20" spans="1:5" s="66" customFormat="1" ht="18" customHeight="1" x14ac:dyDescent="0.25">
      <c r="A20" s="54">
        <v>2021</v>
      </c>
      <c r="B20" s="55">
        <v>13833752.871318407</v>
      </c>
      <c r="C20" s="56">
        <v>-2.4386523753060496E-3</v>
      </c>
      <c r="D20" s="57">
        <v>4.2192387787598484E-4</v>
      </c>
      <c r="E20" s="58">
        <v>5834.3290143236518</v>
      </c>
    </row>
    <row r="21" spans="1:5" s="66" customFormat="1" ht="18" customHeight="1" x14ac:dyDescent="0.25">
      <c r="A21" s="54">
        <v>2022</v>
      </c>
      <c r="B21" s="55">
        <v>14455018.664354049</v>
      </c>
      <c r="C21" s="56">
        <v>4.4909418204492901E-2</v>
      </c>
      <c r="D21" s="57">
        <v>-9.6199440338795572E-4</v>
      </c>
      <c r="E21" s="58">
        <v>-13919.037091759965</v>
      </c>
    </row>
    <row r="22" spans="1:5" s="66" customFormat="1" ht="18" customHeight="1" x14ac:dyDescent="0.25">
      <c r="A22" s="54">
        <v>2023</v>
      </c>
      <c r="B22" s="55">
        <v>15041752.545475056</v>
      </c>
      <c r="C22" s="56">
        <v>4.059032331572765E-2</v>
      </c>
      <c r="D22" s="57">
        <v>-2.1813170757603029E-3</v>
      </c>
      <c r="E22" s="58">
        <v>-32882.558964168653</v>
      </c>
    </row>
    <row r="23" spans="1:5" s="66" customFormat="1" ht="18" customHeight="1" x14ac:dyDescent="0.25">
      <c r="A23" s="54">
        <v>2024</v>
      </c>
      <c r="B23" s="55">
        <v>15619421.7012513</v>
      </c>
      <c r="C23" s="56">
        <v>3.8404378348187995E-2</v>
      </c>
      <c r="D23" s="57">
        <v>-3.480542754515592E-3</v>
      </c>
      <c r="E23" s="58">
        <v>-54553.942360827699</v>
      </c>
    </row>
    <row r="24" spans="1:5" s="66" customFormat="1" ht="18" customHeight="1" x14ac:dyDescent="0.25">
      <c r="A24" s="54">
        <v>2025</v>
      </c>
      <c r="B24" s="55">
        <v>16213138.936010133</v>
      </c>
      <c r="C24" s="56">
        <v>3.8011473543304808E-2</v>
      </c>
      <c r="D24" s="57">
        <v>-4.1488727383369728E-3</v>
      </c>
      <c r="E24" s="58">
        <v>-67546.491933435202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68" t="s">
        <v>175</v>
      </c>
      <c r="B26" s="37"/>
      <c r="C26" s="37"/>
    </row>
    <row r="27" spans="1:5" ht="21.75" customHeight="1" x14ac:dyDescent="0.3">
      <c r="A27" s="96" t="s">
        <v>188</v>
      </c>
      <c r="B27" s="3"/>
      <c r="C27" s="3"/>
    </row>
    <row r="28" spans="1:5" ht="21.75" customHeight="1" x14ac:dyDescent="0.3">
      <c r="A28" s="164" t="s">
        <v>235</v>
      </c>
      <c r="B28" s="3"/>
      <c r="C28" s="3"/>
    </row>
    <row r="29" spans="1:5" ht="21.75" customHeight="1" x14ac:dyDescent="0.3">
      <c r="A29" s="164" t="s">
        <v>222</v>
      </c>
    </row>
    <row r="30" spans="1:5" ht="21.75" customHeight="1" x14ac:dyDescent="0.3">
      <c r="A30" s="192" t="str">
        <f>Headings!F10</f>
        <v>Page 10</v>
      </c>
      <c r="B30" s="193"/>
      <c r="C30" s="193"/>
      <c r="D30" s="193"/>
      <c r="E30" s="200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Headings!E11</f>
        <v>August 2016 Hotel Sales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169" customFormat="1" ht="18" customHeight="1" x14ac:dyDescent="0.3">
      <c r="A5" s="49">
        <v>2006</v>
      </c>
      <c r="B5" s="50">
        <v>18233039.699999899</v>
      </c>
      <c r="C5" s="104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20493337.7999999</v>
      </c>
      <c r="C6" s="56">
        <v>0.12396715726999785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20701685.099999901</v>
      </c>
      <c r="C7" s="56">
        <v>1.016658691879857E-2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16892478.199999999</v>
      </c>
      <c r="C8" s="56">
        <v>-0.18400467795734754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18044615.07</v>
      </c>
      <c r="C9" s="56">
        <v>6.8204135376655373E-2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19914695.420000002</v>
      </c>
      <c r="C10" s="56">
        <v>0.10363647784923358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21267812.480999999</v>
      </c>
      <c r="C11" s="56">
        <v>6.7945656835960655E-2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20243998</v>
      </c>
      <c r="C12" s="57">
        <v>-4.8139153094124865E-2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23237103.519999899</v>
      </c>
      <c r="C13" s="56">
        <v>0.14785150245519185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26115934.079999898</v>
      </c>
      <c r="C14" s="61">
        <v>0.12388938911952696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2016</v>
      </c>
      <c r="B15" s="55">
        <v>28506704.182954401</v>
      </c>
      <c r="C15" s="56">
        <v>9.1544499064477369E-2</v>
      </c>
      <c r="D15" s="57">
        <v>5.6327792276424926E-3</v>
      </c>
      <c r="E15" s="58">
        <v>159672.57083009928</v>
      </c>
    </row>
    <row r="16" spans="1:5" s="66" customFormat="1" ht="18" customHeight="1" x14ac:dyDescent="0.25">
      <c r="A16" s="54">
        <v>2017</v>
      </c>
      <c r="B16" s="55">
        <v>30146928.739346202</v>
      </c>
      <c r="C16" s="56">
        <v>5.7538203850747927E-2</v>
      </c>
      <c r="D16" s="57">
        <v>1.4791755420464847E-2</v>
      </c>
      <c r="E16" s="58">
        <v>439426.11300170422</v>
      </c>
    </row>
    <row r="17" spans="1:5" s="66" customFormat="1" ht="18" customHeight="1" x14ac:dyDescent="0.25">
      <c r="A17" s="54">
        <v>2018</v>
      </c>
      <c r="B17" s="55">
        <v>30837239.120846201</v>
      </c>
      <c r="C17" s="56">
        <v>2.289819926495662E-2</v>
      </c>
      <c r="D17" s="57">
        <v>1.4163975944537111E-2</v>
      </c>
      <c r="E17" s="58">
        <v>430677.80306120217</v>
      </c>
    </row>
    <row r="18" spans="1:5" s="66" customFormat="1" ht="18" customHeight="1" x14ac:dyDescent="0.25">
      <c r="A18" s="54">
        <v>2019</v>
      </c>
      <c r="B18" s="55">
        <v>31878459.966626897</v>
      </c>
      <c r="C18" s="56">
        <v>3.3765047567984929E-2</v>
      </c>
      <c r="D18" s="57">
        <v>1.0689245366477307E-2</v>
      </c>
      <c r="E18" s="58">
        <v>337152.77178509906</v>
      </c>
    </row>
    <row r="19" spans="1:5" s="66" customFormat="1" ht="18" customHeight="1" x14ac:dyDescent="0.25">
      <c r="A19" s="54">
        <v>2020</v>
      </c>
      <c r="B19" s="55">
        <v>32876466.419785105</v>
      </c>
      <c r="C19" s="56">
        <v>3.1306608104751721E-2</v>
      </c>
      <c r="D19" s="57">
        <v>7.6065742209321385E-3</v>
      </c>
      <c r="E19" s="58">
        <v>248189.41077020392</v>
      </c>
    </row>
    <row r="20" spans="1:5" s="66" customFormat="1" ht="18" customHeight="1" x14ac:dyDescent="0.25">
      <c r="A20" s="54">
        <v>2021</v>
      </c>
      <c r="B20" s="55">
        <v>33991976.967349403</v>
      </c>
      <c r="C20" s="56">
        <v>3.3930366278444701E-2</v>
      </c>
      <c r="D20" s="57">
        <v>6.078808243258349E-3</v>
      </c>
      <c r="E20" s="58">
        <v>205382.23059739918</v>
      </c>
    </row>
    <row r="21" spans="1:5" s="66" customFormat="1" ht="18" customHeight="1" x14ac:dyDescent="0.25">
      <c r="A21" s="54">
        <v>2022</v>
      </c>
      <c r="B21" s="55">
        <v>36015333.878139399</v>
      </c>
      <c r="C21" s="56">
        <v>5.952454347487679E-2</v>
      </c>
      <c r="D21" s="57">
        <v>3.9252374706636006E-2</v>
      </c>
      <c r="E21" s="58">
        <v>1360292.6632411033</v>
      </c>
    </row>
    <row r="22" spans="1:5" s="66" customFormat="1" ht="18" customHeight="1" x14ac:dyDescent="0.25">
      <c r="A22" s="54">
        <v>2023</v>
      </c>
      <c r="B22" s="55">
        <v>37472956.841866501</v>
      </c>
      <c r="C22" s="56">
        <v>4.0472287960985787E-2</v>
      </c>
      <c r="D22" s="57">
        <v>4.2214662303910799E-2</v>
      </c>
      <c r="E22" s="58">
        <v>1517833.3944289982</v>
      </c>
    </row>
    <row r="23" spans="1:5" s="66" customFormat="1" ht="18" customHeight="1" x14ac:dyDescent="0.25">
      <c r="A23" s="54">
        <v>2024</v>
      </c>
      <c r="B23" s="55">
        <v>39000419.782700703</v>
      </c>
      <c r="C23" s="56">
        <v>4.0761740454055895E-2</v>
      </c>
      <c r="D23" s="57">
        <v>4.5919267185399404E-2</v>
      </c>
      <c r="E23" s="58">
        <v>1712245.6316957027</v>
      </c>
    </row>
    <row r="24" spans="1:5" s="66" customFormat="1" ht="18" customHeight="1" x14ac:dyDescent="0.25">
      <c r="A24" s="54">
        <v>2025</v>
      </c>
      <c r="B24" s="55">
        <v>40552617.377918802</v>
      </c>
      <c r="C24" s="56">
        <v>3.9799509950572354E-2</v>
      </c>
      <c r="D24" s="57">
        <v>4.969821042074396E-2</v>
      </c>
      <c r="E24" s="58">
        <v>1919973.2757017016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149</v>
      </c>
      <c r="B26" s="3"/>
      <c r="C26" s="3"/>
    </row>
    <row r="27" spans="1:5" ht="21.75" customHeight="1" x14ac:dyDescent="0.3">
      <c r="A27" s="164" t="s">
        <v>190</v>
      </c>
      <c r="B27" s="3"/>
      <c r="C27" s="3"/>
    </row>
    <row r="28" spans="1:5" ht="21.75" customHeight="1" x14ac:dyDescent="0.3">
      <c r="A28" s="164" t="s">
        <v>236</v>
      </c>
      <c r="B28" s="3"/>
      <c r="C28" s="3"/>
    </row>
    <row r="29" spans="1:5" ht="21.75" customHeight="1" x14ac:dyDescent="0.3">
      <c r="A29" s="167" t="s">
        <v>200</v>
      </c>
      <c r="B29" s="3"/>
      <c r="C29" s="3"/>
    </row>
    <row r="30" spans="1:5" s="123" customFormat="1" ht="21.75" customHeight="1" x14ac:dyDescent="0.3">
      <c r="A30" s="192" t="str">
        <f>Headings!F11</f>
        <v>Page 11</v>
      </c>
      <c r="B30" s="193"/>
      <c r="C30" s="193"/>
      <c r="D30" s="193"/>
      <c r="E30" s="200"/>
    </row>
    <row r="36" spans="1:2" ht="21.75" customHeight="1" x14ac:dyDescent="0.3">
      <c r="B36" s="7"/>
    </row>
    <row r="37" spans="1:2" ht="21.75" customHeight="1" x14ac:dyDescent="0.3">
      <c r="B37" s="7"/>
    </row>
    <row r="38" spans="1:2" ht="21.75" customHeight="1" x14ac:dyDescent="0.3">
      <c r="A38" s="6"/>
      <c r="B38" s="7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  <row r="42" spans="1:2" ht="21.75" customHeight="1" x14ac:dyDescent="0.3">
      <c r="A42" s="6"/>
      <c r="B42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Headings!E12</f>
        <v>August 2016 Rental Car Sales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2735845.62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2835415.72</v>
      </c>
      <c r="C6" s="56">
        <v>3.639463399254228E-2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2835443.48</v>
      </c>
      <c r="C7" s="56">
        <v>9.7904514684277189E-6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2651749.77</v>
      </c>
      <c r="C8" s="56">
        <v>-6.4784825123722745E-2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2737771</v>
      </c>
      <c r="C9" s="56">
        <v>3.2439422065076773E-2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2811096.72</v>
      </c>
      <c r="C10" s="56">
        <v>2.6782999746874481E-2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2857442.9599999902</v>
      </c>
      <c r="C11" s="56">
        <v>1.648688914552543E-2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3112670.25</v>
      </c>
      <c r="C12" s="57">
        <v>8.9320169666662563E-2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3494071.77</v>
      </c>
      <c r="C13" s="56">
        <v>0.12253193861444212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3734599.0666999901</v>
      </c>
      <c r="C14" s="61">
        <v>6.8838682354824599E-2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2016</v>
      </c>
      <c r="B15" s="55">
        <v>3986823.51424638</v>
      </c>
      <c r="C15" s="56">
        <v>6.7537222347475057E-2</v>
      </c>
      <c r="D15" s="57">
        <v>2.5453405086240943E-2</v>
      </c>
      <c r="E15" s="58">
        <v>98959.380711139645</v>
      </c>
    </row>
    <row r="16" spans="1:5" s="66" customFormat="1" ht="18" customHeight="1" x14ac:dyDescent="0.25">
      <c r="A16" s="54">
        <v>2017</v>
      </c>
      <c r="B16" s="55">
        <v>4019733.4303730205</v>
      </c>
      <c r="C16" s="56">
        <v>8.2546709201050117E-3</v>
      </c>
      <c r="D16" s="57">
        <v>2.368905665749077E-2</v>
      </c>
      <c r="E16" s="58">
        <v>93020.133761160541</v>
      </c>
    </row>
    <row r="17" spans="1:5" s="66" customFormat="1" ht="18" customHeight="1" x14ac:dyDescent="0.25">
      <c r="A17" s="54">
        <v>2018</v>
      </c>
      <c r="B17" s="55">
        <v>4094784.21286153</v>
      </c>
      <c r="C17" s="56">
        <v>1.8670586940275014E-2</v>
      </c>
      <c r="D17" s="57">
        <v>4.1730157275255753E-2</v>
      </c>
      <c r="E17" s="58">
        <v>164030.95179454982</v>
      </c>
    </row>
    <row r="18" spans="1:5" s="66" customFormat="1" ht="18" customHeight="1" x14ac:dyDescent="0.25">
      <c r="A18" s="54">
        <v>2019</v>
      </c>
      <c r="B18" s="55">
        <v>4189341.5549666104</v>
      </c>
      <c r="C18" s="56">
        <v>2.3092142879734601E-2</v>
      </c>
      <c r="D18" s="57">
        <v>5.6123032036034859E-2</v>
      </c>
      <c r="E18" s="58">
        <v>222624.20491485018</v>
      </c>
    </row>
    <row r="19" spans="1:5" s="66" customFormat="1" ht="18" customHeight="1" x14ac:dyDescent="0.25">
      <c r="A19" s="54">
        <v>2020</v>
      </c>
      <c r="B19" s="55">
        <v>4273897.4254486598</v>
      </c>
      <c r="C19" s="56">
        <v>2.0183570466295819E-2</v>
      </c>
      <c r="D19" s="57">
        <v>6.6632950356990905E-2</v>
      </c>
      <c r="E19" s="58">
        <v>266991.93465331988</v>
      </c>
    </row>
    <row r="20" spans="1:5" s="66" customFormat="1" ht="18" customHeight="1" x14ac:dyDescent="0.25">
      <c r="A20" s="54">
        <v>2021</v>
      </c>
      <c r="B20" s="55">
        <v>4365384.3942423305</v>
      </c>
      <c r="C20" s="56">
        <v>2.1405981399768015E-2</v>
      </c>
      <c r="D20" s="57">
        <v>7.6389108136358796E-2</v>
      </c>
      <c r="E20" s="58">
        <v>309802.29921307042</v>
      </c>
    </row>
    <row r="21" spans="1:5" s="66" customFormat="1" ht="18" customHeight="1" x14ac:dyDescent="0.25">
      <c r="A21" s="54">
        <v>2022</v>
      </c>
      <c r="B21" s="55">
        <v>4533834.2084197495</v>
      </c>
      <c r="C21" s="56">
        <v>3.8587624585728175E-2</v>
      </c>
      <c r="D21" s="57">
        <v>0.10175735936297459</v>
      </c>
      <c r="E21" s="58">
        <v>418741.01671992894</v>
      </c>
    </row>
    <row r="22" spans="1:5" s="66" customFormat="1" ht="18" customHeight="1" x14ac:dyDescent="0.25">
      <c r="A22" s="54">
        <v>2023</v>
      </c>
      <c r="B22" s="55">
        <v>4648608.2606629599</v>
      </c>
      <c r="C22" s="56">
        <v>2.5315008658689964E-2</v>
      </c>
      <c r="D22" s="57">
        <v>0.11192040591978425</v>
      </c>
      <c r="E22" s="58">
        <v>467905.90470824949</v>
      </c>
    </row>
    <row r="23" spans="1:5" s="66" customFormat="1" ht="18" customHeight="1" x14ac:dyDescent="0.25">
      <c r="A23" s="54">
        <v>2024</v>
      </c>
      <c r="B23" s="55">
        <v>4766951.1315624798</v>
      </c>
      <c r="C23" s="56">
        <v>2.5457699221711261E-2</v>
      </c>
      <c r="D23" s="57">
        <v>0.12186324078148503</v>
      </c>
      <c r="E23" s="58">
        <v>517813.66250533983</v>
      </c>
    </row>
    <row r="24" spans="1:5" s="66" customFormat="1" ht="18" customHeight="1" x14ac:dyDescent="0.25">
      <c r="A24" s="54">
        <v>2025</v>
      </c>
      <c r="B24" s="55">
        <v>4885403.2391896397</v>
      </c>
      <c r="C24" s="56">
        <v>2.4848609595109261E-2</v>
      </c>
      <c r="D24" s="57">
        <v>0.13128171334683669</v>
      </c>
      <c r="E24" s="58">
        <v>566935.80393300951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122</v>
      </c>
      <c r="B26" s="3"/>
      <c r="C26" s="3"/>
    </row>
    <row r="27" spans="1:5" ht="21.75" customHeight="1" x14ac:dyDescent="0.3">
      <c r="A27" s="164"/>
      <c r="B27" s="3"/>
      <c r="C27" s="3"/>
    </row>
    <row r="28" spans="1:5" ht="21.75" customHeight="1" x14ac:dyDescent="0.3">
      <c r="A28" s="165"/>
      <c r="B28" s="3"/>
      <c r="C28" s="3"/>
    </row>
    <row r="29" spans="1:5" ht="21.75" customHeight="1" x14ac:dyDescent="0.3">
      <c r="A29" s="165"/>
      <c r="B29" s="3"/>
      <c r="C29" s="3"/>
    </row>
    <row r="30" spans="1:5" ht="21.75" customHeight="1" x14ac:dyDescent="0.3">
      <c r="A30" s="192" t="str">
        <f>Headings!F12</f>
        <v>Page 12</v>
      </c>
      <c r="B30" s="193"/>
      <c r="C30" s="193"/>
      <c r="D30" s="193"/>
      <c r="E30" s="20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199" t="str">
        <f>Headings!E13</f>
        <v>August 2016 Real Estate Excise Tax (REET 1) Forecast</v>
      </c>
      <c r="B1" s="200"/>
      <c r="C1" s="200"/>
      <c r="D1" s="200"/>
      <c r="E1" s="200"/>
    </row>
    <row r="2" spans="1:9" ht="21.75" customHeight="1" x14ac:dyDescent="0.3">
      <c r="A2" s="199" t="s">
        <v>100</v>
      </c>
      <c r="B2" s="200"/>
      <c r="C2" s="200"/>
      <c r="D2" s="200"/>
      <c r="E2" s="200"/>
    </row>
    <row r="4" spans="1:9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9" s="66" customFormat="1" ht="18" customHeight="1" x14ac:dyDescent="0.25">
      <c r="A5" s="49">
        <v>2006</v>
      </c>
      <c r="B5" s="50">
        <v>11710068.950000001</v>
      </c>
      <c r="C5" s="100" t="s">
        <v>93</v>
      </c>
      <c r="D5" s="64">
        <v>0</v>
      </c>
      <c r="E5" s="53">
        <v>0</v>
      </c>
    </row>
    <row r="6" spans="1:9" s="66" customFormat="1" ht="18" customHeight="1" x14ac:dyDescent="0.25">
      <c r="A6" s="54">
        <v>2007</v>
      </c>
      <c r="B6" s="55">
        <v>9202857.8399999905</v>
      </c>
      <c r="C6" s="56">
        <v>-0.21410728841182536</v>
      </c>
      <c r="D6" s="57">
        <v>0</v>
      </c>
      <c r="E6" s="58">
        <v>0</v>
      </c>
    </row>
    <row r="7" spans="1:9" s="66" customFormat="1" ht="18" customHeight="1" x14ac:dyDescent="0.25">
      <c r="A7" s="54">
        <v>2008</v>
      </c>
      <c r="B7" s="55">
        <v>4912081.72</v>
      </c>
      <c r="C7" s="56">
        <v>-0.46624387713023663</v>
      </c>
      <c r="D7" s="57">
        <v>0</v>
      </c>
      <c r="E7" s="58">
        <v>0</v>
      </c>
    </row>
    <row r="8" spans="1:9" s="66" customFormat="1" ht="18" customHeight="1" x14ac:dyDescent="0.25">
      <c r="A8" s="54">
        <v>2009</v>
      </c>
      <c r="B8" s="55">
        <v>3809800</v>
      </c>
      <c r="C8" s="56">
        <v>-0.22440215428663512</v>
      </c>
      <c r="D8" s="57">
        <v>0</v>
      </c>
      <c r="E8" s="58">
        <v>0</v>
      </c>
    </row>
    <row r="9" spans="1:9" s="66" customFormat="1" ht="18" customHeight="1" x14ac:dyDescent="0.25">
      <c r="A9" s="54">
        <v>2010</v>
      </c>
      <c r="B9" s="55">
        <v>3647888.19</v>
      </c>
      <c r="C9" s="56">
        <v>-4.2498768964250089E-2</v>
      </c>
      <c r="D9" s="57">
        <v>0</v>
      </c>
      <c r="E9" s="58">
        <v>0</v>
      </c>
    </row>
    <row r="10" spans="1:9" s="66" customFormat="1" ht="18" customHeight="1" x14ac:dyDescent="0.25">
      <c r="A10" s="54">
        <v>2011</v>
      </c>
      <c r="B10" s="55">
        <v>3293751.37</v>
      </c>
      <c r="C10" s="56">
        <v>-9.7079954635342025E-2</v>
      </c>
      <c r="D10" s="57">
        <v>0</v>
      </c>
      <c r="E10" s="58">
        <v>0</v>
      </c>
    </row>
    <row r="11" spans="1:9" s="66" customFormat="1" ht="18" customHeight="1" x14ac:dyDescent="0.25">
      <c r="A11" s="54">
        <v>2012</v>
      </c>
      <c r="B11" s="55">
        <v>4047144.57</v>
      </c>
      <c r="C11" s="56">
        <v>0.22873408322863176</v>
      </c>
      <c r="D11" s="57">
        <v>0</v>
      </c>
      <c r="E11" s="58">
        <v>0</v>
      </c>
    </row>
    <row r="12" spans="1:9" s="66" customFormat="1" ht="18" customHeight="1" x14ac:dyDescent="0.25">
      <c r="A12" s="54">
        <v>2013</v>
      </c>
      <c r="B12" s="55">
        <v>5650866.3900000043</v>
      </c>
      <c r="C12" s="57">
        <v>0.39626007726232637</v>
      </c>
      <c r="D12" s="57">
        <v>0</v>
      </c>
      <c r="E12" s="58">
        <v>0</v>
      </c>
    </row>
    <row r="13" spans="1:9" s="66" customFormat="1" ht="18" customHeight="1" x14ac:dyDescent="0.25">
      <c r="A13" s="54">
        <v>2014</v>
      </c>
      <c r="B13" s="55">
        <v>5460691.6899999995</v>
      </c>
      <c r="C13" s="56">
        <v>-3.365407830851308E-2</v>
      </c>
      <c r="D13" s="57">
        <v>0</v>
      </c>
      <c r="E13" s="58">
        <v>0</v>
      </c>
      <c r="H13" s="181"/>
      <c r="I13" s="183"/>
    </row>
    <row r="14" spans="1:9" s="66" customFormat="1" ht="18" customHeight="1" thickBot="1" x14ac:dyDescent="0.3">
      <c r="A14" s="59">
        <v>2015</v>
      </c>
      <c r="B14" s="60">
        <v>7300582.5899999999</v>
      </c>
      <c r="C14" s="61">
        <v>0.33693367149244802</v>
      </c>
      <c r="D14" s="72">
        <v>0</v>
      </c>
      <c r="E14" s="103">
        <v>0</v>
      </c>
      <c r="H14" s="181"/>
      <c r="I14" s="183"/>
    </row>
    <row r="15" spans="1:9" s="66" customFormat="1" ht="18" customHeight="1" thickTop="1" x14ac:dyDescent="0.25">
      <c r="A15" s="54">
        <v>2016</v>
      </c>
      <c r="B15" s="55">
        <v>6506722.4865941498</v>
      </c>
      <c r="C15" s="56">
        <v>-0.10873928123123255</v>
      </c>
      <c r="D15" s="57">
        <v>0</v>
      </c>
      <c r="E15" s="58">
        <v>0</v>
      </c>
      <c r="H15" s="181"/>
      <c r="I15" s="183"/>
    </row>
    <row r="16" spans="1:9" s="66" customFormat="1" ht="18" customHeight="1" x14ac:dyDescent="0.25">
      <c r="A16" s="54">
        <v>2017</v>
      </c>
      <c r="B16" s="55">
        <v>6588603.7373040393</v>
      </c>
      <c r="C16" s="56">
        <v>1.258410065568194E-2</v>
      </c>
      <c r="D16" s="57">
        <v>1.1008003138757161E-4</v>
      </c>
      <c r="E16" s="58">
        <v>725.19387683831155</v>
      </c>
      <c r="H16" s="181"/>
      <c r="I16" s="183"/>
    </row>
    <row r="17" spans="1:9" s="66" customFormat="1" ht="18" customHeight="1" x14ac:dyDescent="0.25">
      <c r="A17" s="54">
        <v>2018</v>
      </c>
      <c r="B17" s="55">
        <v>6717126.74527907</v>
      </c>
      <c r="C17" s="56">
        <v>1.950686565764248E-2</v>
      </c>
      <c r="D17" s="57">
        <v>7.341882433047342E-4</v>
      </c>
      <c r="E17" s="58">
        <v>4928.0173927396536</v>
      </c>
      <c r="H17" s="181"/>
      <c r="I17" s="183"/>
    </row>
    <row r="18" spans="1:9" s="66" customFormat="1" ht="18" customHeight="1" x14ac:dyDescent="0.25">
      <c r="A18" s="54">
        <v>2019</v>
      </c>
      <c r="B18" s="55">
        <v>6915160.9064069223</v>
      </c>
      <c r="C18" s="56">
        <v>2.9481974754612894E-2</v>
      </c>
      <c r="D18" s="57">
        <v>-1.3309305914810388E-4</v>
      </c>
      <c r="E18" s="58">
        <v>-920.48242935724556</v>
      </c>
      <c r="H18" s="181"/>
      <c r="I18" s="183"/>
    </row>
    <row r="19" spans="1:9" s="66" customFormat="1" ht="18" customHeight="1" x14ac:dyDescent="0.25">
      <c r="A19" s="54">
        <v>2020</v>
      </c>
      <c r="B19" s="55">
        <v>6197852.5876364289</v>
      </c>
      <c r="C19" s="56">
        <v>-0.10372980881846217</v>
      </c>
      <c r="D19" s="57">
        <v>-5.261570364084589E-4</v>
      </c>
      <c r="E19" s="58">
        <v>-3262.7604739889503</v>
      </c>
      <c r="H19" s="181"/>
      <c r="I19" s="183"/>
    </row>
    <row r="20" spans="1:9" s="66" customFormat="1" ht="18" customHeight="1" x14ac:dyDescent="0.25">
      <c r="A20" s="54">
        <v>2021</v>
      </c>
      <c r="B20" s="55">
        <v>6038090.2555910777</v>
      </c>
      <c r="C20" s="56">
        <v>-2.5777046127887449E-2</v>
      </c>
      <c r="D20" s="57">
        <v>-5.0976297770610746E-4</v>
      </c>
      <c r="E20" s="58">
        <v>-3079.5647164285183</v>
      </c>
      <c r="H20" s="181"/>
      <c r="I20" s="183"/>
    </row>
    <row r="21" spans="1:9" s="66" customFormat="1" ht="18" customHeight="1" x14ac:dyDescent="0.25">
      <c r="A21" s="54">
        <v>2022</v>
      </c>
      <c r="B21" s="55">
        <v>6283072.4222984351</v>
      </c>
      <c r="C21" s="56">
        <v>4.0572789795666253E-2</v>
      </c>
      <c r="D21" s="57">
        <v>-6.9748632382493625E-4</v>
      </c>
      <c r="E21" s="58">
        <v>-4385.4158537369221</v>
      </c>
      <c r="H21" s="181"/>
      <c r="I21" s="183"/>
    </row>
    <row r="22" spans="1:9" s="66" customFormat="1" ht="18" customHeight="1" x14ac:dyDescent="0.25">
      <c r="A22" s="54">
        <v>2023</v>
      </c>
      <c r="B22" s="55">
        <v>6770227.2218587697</v>
      </c>
      <c r="C22" s="56">
        <v>7.7534487400055641E-2</v>
      </c>
      <c r="D22" s="57">
        <v>2.3629643020726121E-3</v>
      </c>
      <c r="E22" s="58">
        <v>15960.092114249244</v>
      </c>
      <c r="H22" s="181"/>
      <c r="I22" s="183"/>
    </row>
    <row r="23" spans="1:9" s="66" customFormat="1" ht="18" customHeight="1" x14ac:dyDescent="0.3">
      <c r="A23" s="54">
        <v>2024</v>
      </c>
      <c r="B23" s="55">
        <v>7009257.3104905197</v>
      </c>
      <c r="C23" s="56">
        <v>3.5306065926414165E-2</v>
      </c>
      <c r="D23" s="57">
        <v>2.7458659934016527E-3</v>
      </c>
      <c r="E23" s="58">
        <v>19193.777746279724</v>
      </c>
      <c r="H23" s="182"/>
      <c r="I23" s="183"/>
    </row>
    <row r="24" spans="1:9" s="66" customFormat="1" ht="18" customHeight="1" x14ac:dyDescent="0.3">
      <c r="A24" s="54">
        <v>2025</v>
      </c>
      <c r="B24" s="55">
        <v>7259981.1925884988</v>
      </c>
      <c r="C24" s="56">
        <v>3.5770392067463241E-2</v>
      </c>
      <c r="D24" s="57">
        <v>3.1954011095800539E-3</v>
      </c>
      <c r="E24" s="58">
        <v>23124.659396035597</v>
      </c>
      <c r="H24" s="182"/>
      <c r="I24" s="183"/>
    </row>
    <row r="25" spans="1:9" ht="21.75" customHeight="1" x14ac:dyDescent="0.3">
      <c r="A25" s="32" t="s">
        <v>4</v>
      </c>
      <c r="B25" s="3"/>
      <c r="C25" s="3"/>
    </row>
    <row r="26" spans="1:9" ht="21.75" customHeight="1" x14ac:dyDescent="0.3">
      <c r="A26" s="33" t="s">
        <v>99</v>
      </c>
      <c r="B26" s="3"/>
      <c r="C26" s="3"/>
    </row>
    <row r="27" spans="1:9" ht="21.75" customHeight="1" x14ac:dyDescent="0.3">
      <c r="A27" s="37" t="s">
        <v>237</v>
      </c>
      <c r="B27" s="3"/>
      <c r="C27" s="3"/>
    </row>
    <row r="28" spans="1:9" ht="21.75" customHeight="1" x14ac:dyDescent="0.3">
      <c r="A28" s="164" t="s">
        <v>222</v>
      </c>
      <c r="B28" s="3"/>
      <c r="C28" s="3"/>
    </row>
    <row r="29" spans="1:9" ht="21.75" customHeight="1" x14ac:dyDescent="0.3">
      <c r="A29" s="162"/>
      <c r="B29" s="3"/>
      <c r="C29" s="3"/>
    </row>
    <row r="30" spans="1:9" ht="21.75" customHeight="1" x14ac:dyDescent="0.3">
      <c r="A30" s="192" t="str">
        <f>Headings!F13</f>
        <v>Page 13</v>
      </c>
      <c r="B30" s="193"/>
      <c r="C30" s="193"/>
      <c r="D30" s="193"/>
      <c r="E30" s="200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Headings!E14</f>
        <v>August 2016 Investment Pool Nominal Rate of Return Forecast</v>
      </c>
      <c r="B1" s="201"/>
      <c r="C1" s="201"/>
      <c r="D1" s="201"/>
    </row>
    <row r="2" spans="1:4" ht="21.75" customHeight="1" x14ac:dyDescent="0.3">
      <c r="A2" s="199" t="s">
        <v>100</v>
      </c>
      <c r="B2" s="200"/>
      <c r="C2" s="200"/>
      <c r="D2" s="200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4.6829999999999899E-2</v>
      </c>
      <c r="C5" s="100" t="s">
        <v>93</v>
      </c>
      <c r="D5" s="64">
        <v>0</v>
      </c>
    </row>
    <row r="6" spans="1:4" s="66" customFormat="1" ht="18" customHeight="1" x14ac:dyDescent="0.25">
      <c r="A6" s="54">
        <v>2007</v>
      </c>
      <c r="B6" s="73">
        <v>5.0839999999999996E-2</v>
      </c>
      <c r="C6" s="56">
        <v>4.0100000000000968E-3</v>
      </c>
      <c r="D6" s="57">
        <v>0</v>
      </c>
    </row>
    <row r="7" spans="1:4" s="66" customFormat="1" ht="18" customHeight="1" x14ac:dyDescent="0.25">
      <c r="A7" s="54">
        <v>2008</v>
      </c>
      <c r="B7" s="73">
        <v>3.2959999999999996E-2</v>
      </c>
      <c r="C7" s="56">
        <v>-1.788E-2</v>
      </c>
      <c r="D7" s="57">
        <v>0</v>
      </c>
    </row>
    <row r="8" spans="1:4" s="66" customFormat="1" ht="18" customHeight="1" x14ac:dyDescent="0.25">
      <c r="A8" s="54">
        <v>2009</v>
      </c>
      <c r="B8" s="73">
        <v>1.755E-2</v>
      </c>
      <c r="C8" s="56">
        <v>-1.5409999999999997E-2</v>
      </c>
      <c r="D8" s="57">
        <v>0</v>
      </c>
    </row>
    <row r="9" spans="1:4" s="66" customFormat="1" ht="18" customHeight="1" x14ac:dyDescent="0.25">
      <c r="A9" s="54">
        <v>2010</v>
      </c>
      <c r="B9" s="73">
        <v>9.6100000000000005E-3</v>
      </c>
      <c r="C9" s="56">
        <v>-7.9399999999999991E-3</v>
      </c>
      <c r="D9" s="57">
        <v>0</v>
      </c>
    </row>
    <row r="10" spans="1:4" s="66" customFormat="1" ht="18" customHeight="1" x14ac:dyDescent="0.25">
      <c r="A10" s="54">
        <v>2011</v>
      </c>
      <c r="B10" s="73">
        <v>6.1999999999999998E-3</v>
      </c>
      <c r="C10" s="56">
        <v>-3.4100000000000007E-3</v>
      </c>
      <c r="D10" s="57">
        <v>0</v>
      </c>
    </row>
    <row r="11" spans="1:4" s="66" customFormat="1" ht="18" customHeight="1" x14ac:dyDescent="0.25">
      <c r="A11" s="54">
        <v>2012</v>
      </c>
      <c r="B11" s="73">
        <v>5.5999999999999904E-3</v>
      </c>
      <c r="C11" s="56">
        <v>-6.0000000000000938E-4</v>
      </c>
      <c r="D11" s="57">
        <v>0</v>
      </c>
    </row>
    <row r="12" spans="1:4" s="66" customFormat="1" ht="18" customHeight="1" x14ac:dyDescent="0.25">
      <c r="A12" s="54">
        <v>2013</v>
      </c>
      <c r="B12" s="73">
        <v>5.1000000000000004E-3</v>
      </c>
      <c r="C12" s="56">
        <v>-4.9999999999999004E-4</v>
      </c>
      <c r="D12" s="57">
        <v>0</v>
      </c>
    </row>
    <row r="13" spans="1:4" s="66" customFormat="1" ht="18" customHeight="1" x14ac:dyDescent="0.25">
      <c r="A13" s="54">
        <v>2014</v>
      </c>
      <c r="B13" s="73">
        <v>5.0556999999999894E-3</v>
      </c>
      <c r="C13" s="56">
        <v>-4.4300000000010997E-5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5.9749E-3</v>
      </c>
      <c r="C14" s="61">
        <v>9.1920000000001063E-4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7.4999999999999997E-3</v>
      </c>
      <c r="C15" s="56">
        <v>1.5250999999999997E-3</v>
      </c>
      <c r="D15" s="57">
        <v>0</v>
      </c>
    </row>
    <row r="16" spans="1:4" s="66" customFormat="1" ht="18" customHeight="1" x14ac:dyDescent="0.25">
      <c r="A16" s="54">
        <v>2017</v>
      </c>
      <c r="B16" s="73">
        <v>8.0000000000000002E-3</v>
      </c>
      <c r="C16" s="56">
        <v>5.0000000000000044E-4</v>
      </c>
      <c r="D16" s="57">
        <v>0</v>
      </c>
    </row>
    <row r="17" spans="1:4" s="66" customFormat="1" ht="18" customHeight="1" x14ac:dyDescent="0.25">
      <c r="A17" s="54">
        <v>2018</v>
      </c>
      <c r="B17" s="73">
        <v>8.5000000000000006E-3</v>
      </c>
      <c r="C17" s="56">
        <v>5.0000000000000044E-4</v>
      </c>
      <c r="D17" s="57">
        <v>0</v>
      </c>
    </row>
    <row r="18" spans="1:4" s="66" customFormat="1" ht="18" customHeight="1" x14ac:dyDescent="0.25">
      <c r="A18" s="54">
        <v>2019</v>
      </c>
      <c r="B18" s="73">
        <v>1.21806703284671E-2</v>
      </c>
      <c r="C18" s="56">
        <v>3.6806703284670995E-3</v>
      </c>
      <c r="D18" s="57">
        <v>1.5091194609800039E-4</v>
      </c>
    </row>
    <row r="19" spans="1:4" s="66" customFormat="1" ht="18" customHeight="1" x14ac:dyDescent="0.25">
      <c r="A19" s="54">
        <v>2020</v>
      </c>
      <c r="B19" s="73">
        <v>1.6470354693708899E-2</v>
      </c>
      <c r="C19" s="56">
        <v>4.2896843652417988E-3</v>
      </c>
      <c r="D19" s="57">
        <v>6.4875012213949645E-4</v>
      </c>
    </row>
    <row r="20" spans="1:4" s="66" customFormat="1" ht="18" customHeight="1" x14ac:dyDescent="0.25">
      <c r="A20" s="54">
        <v>2021</v>
      </c>
      <c r="B20" s="73">
        <v>2.0249112005211498E-2</v>
      </c>
      <c r="C20" s="56">
        <v>3.7787573115025987E-3</v>
      </c>
      <c r="D20" s="57">
        <v>8.4098699190109788E-4</v>
      </c>
    </row>
    <row r="21" spans="1:4" s="66" customFormat="1" ht="18" customHeight="1" x14ac:dyDescent="0.25">
      <c r="A21" s="54">
        <v>2022</v>
      </c>
      <c r="B21" s="73">
        <v>2.3723036661814901E-2</v>
      </c>
      <c r="C21" s="56">
        <v>3.4739246566034034E-3</v>
      </c>
      <c r="D21" s="57">
        <v>8.4555429376050387E-4</v>
      </c>
    </row>
    <row r="22" spans="1:4" s="66" customFormat="1" ht="18" customHeight="1" x14ac:dyDescent="0.25">
      <c r="A22" s="54">
        <v>2023</v>
      </c>
      <c r="B22" s="73">
        <v>2.6975695113377302E-2</v>
      </c>
      <c r="C22" s="56">
        <v>3.2526584515624006E-3</v>
      </c>
      <c r="D22" s="57">
        <v>9.0395084043549956E-4</v>
      </c>
    </row>
    <row r="23" spans="1:4" s="66" customFormat="1" ht="18" customHeight="1" x14ac:dyDescent="0.25">
      <c r="A23" s="54">
        <v>2024</v>
      </c>
      <c r="B23" s="73">
        <v>2.9637141949967097E-2</v>
      </c>
      <c r="C23" s="56">
        <v>2.6614468365897953E-3</v>
      </c>
      <c r="D23" s="57">
        <v>1.0456761657877955E-3</v>
      </c>
    </row>
    <row r="24" spans="1:4" ht="18" customHeight="1" x14ac:dyDescent="0.3">
      <c r="A24" s="54">
        <v>2025</v>
      </c>
      <c r="B24" s="73">
        <v>3.1747236802951002E-2</v>
      </c>
      <c r="C24" s="56">
        <v>2.1100948529839056E-3</v>
      </c>
      <c r="D24" s="57">
        <v>1.2574854478859011E-3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21</v>
      </c>
      <c r="B26" s="3"/>
      <c r="C26" s="3"/>
    </row>
    <row r="27" spans="1:4" ht="21.75" customHeight="1" x14ac:dyDescent="0.3">
      <c r="A27" s="33"/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Headings!F14</f>
        <v>Page 14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Headings!E15</f>
        <v>August 2016 Investment Pool Real Rate of Return Forecast</v>
      </c>
      <c r="B1" s="201"/>
      <c r="C1" s="201"/>
      <c r="D1" s="201"/>
    </row>
    <row r="2" spans="1:4" ht="21.75" customHeight="1" x14ac:dyDescent="0.3">
      <c r="A2" s="199" t="s">
        <v>100</v>
      </c>
      <c r="B2" s="200"/>
      <c r="C2" s="200"/>
      <c r="D2" s="200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9.5152504816955474E-3</v>
      </c>
      <c r="C5" s="100" t="s">
        <v>93</v>
      </c>
      <c r="D5" s="64">
        <v>0</v>
      </c>
    </row>
    <row r="6" spans="1:4" s="66" customFormat="1" ht="18" customHeight="1" x14ac:dyDescent="0.25">
      <c r="A6" s="54">
        <v>2007</v>
      </c>
      <c r="B6" s="73">
        <v>1.1585042846014026E-2</v>
      </c>
      <c r="C6" s="56">
        <v>2.069792364318479E-3</v>
      </c>
      <c r="D6" s="57">
        <v>0</v>
      </c>
    </row>
    <row r="7" spans="1:4" s="66" customFormat="1" ht="18" customHeight="1" x14ac:dyDescent="0.25">
      <c r="A7" s="54">
        <v>2008</v>
      </c>
      <c r="B7" s="73">
        <v>-8.69965708284548E-3</v>
      </c>
      <c r="C7" s="56">
        <v>-2.0284699928859506E-2</v>
      </c>
      <c r="D7" s="57">
        <v>0</v>
      </c>
    </row>
    <row r="8" spans="1:4" s="66" customFormat="1" ht="18" customHeight="1" x14ac:dyDescent="0.25">
      <c r="A8" s="54">
        <v>2009</v>
      </c>
      <c r="B8" s="73">
        <v>1.1657044481214518E-2</v>
      </c>
      <c r="C8" s="56">
        <v>2.0356701564059998E-2</v>
      </c>
      <c r="D8" s="57">
        <v>0</v>
      </c>
    </row>
    <row r="9" spans="1:4" s="66" customFormat="1" ht="18" customHeight="1" x14ac:dyDescent="0.25">
      <c r="A9" s="54">
        <v>2010</v>
      </c>
      <c r="B9" s="73">
        <v>6.6483265032442063E-3</v>
      </c>
      <c r="C9" s="56">
        <v>-5.0087179779703117E-3</v>
      </c>
      <c r="D9" s="57">
        <v>0</v>
      </c>
    </row>
    <row r="10" spans="1:4" s="66" customFormat="1" ht="18" customHeight="1" x14ac:dyDescent="0.25">
      <c r="A10" s="54">
        <v>2011</v>
      </c>
      <c r="B10" s="73">
        <v>-2.0048131806757796E-2</v>
      </c>
      <c r="C10" s="56">
        <v>-2.6696458310002003E-2</v>
      </c>
      <c r="D10" s="57">
        <v>0</v>
      </c>
    </row>
    <row r="11" spans="1:4" s="66" customFormat="1" ht="18" customHeight="1" x14ac:dyDescent="0.25">
      <c r="A11" s="54">
        <v>2012</v>
      </c>
      <c r="B11" s="73">
        <v>-1.9251061119654134E-2</v>
      </c>
      <c r="C11" s="56">
        <v>7.9707068710366258E-4</v>
      </c>
      <c r="D11" s="57">
        <v>0</v>
      </c>
    </row>
    <row r="12" spans="1:4" s="66" customFormat="1" ht="18" customHeight="1" x14ac:dyDescent="0.25">
      <c r="A12" s="54">
        <v>2013</v>
      </c>
      <c r="B12" s="73">
        <v>-6.9663760592472146E-3</v>
      </c>
      <c r="C12" s="56">
        <v>1.2284685060406919E-2</v>
      </c>
      <c r="D12" s="57">
        <v>0</v>
      </c>
    </row>
    <row r="13" spans="1:4" s="66" customFormat="1" ht="18" customHeight="1" x14ac:dyDescent="0.25">
      <c r="A13" s="54">
        <v>2014</v>
      </c>
      <c r="B13" s="73">
        <v>-1.3144281885471898E-2</v>
      </c>
      <c r="C13" s="56">
        <v>-6.1779058262246833E-3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-7.5234077565325963E-3</v>
      </c>
      <c r="C14" s="61">
        <v>5.6208741289393016E-3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-1.611716529061813E-2</v>
      </c>
      <c r="C15" s="56">
        <v>-8.5937575340855332E-3</v>
      </c>
      <c r="D15" s="57">
        <v>3.1288056736877845E-4</v>
      </c>
    </row>
    <row r="16" spans="1:4" s="66" customFormat="1" ht="18" customHeight="1" x14ac:dyDescent="0.25">
      <c r="A16" s="54">
        <v>2017</v>
      </c>
      <c r="B16" s="73">
        <v>-1.657423962250737E-2</v>
      </c>
      <c r="C16" s="56">
        <v>-4.5707433188924007E-4</v>
      </c>
      <c r="D16" s="57">
        <v>7.242813073161658E-4</v>
      </c>
    </row>
    <row r="17" spans="1:4" s="66" customFormat="1" ht="18" customHeight="1" x14ac:dyDescent="0.25">
      <c r="A17" s="54">
        <v>2018</v>
      </c>
      <c r="B17" s="73">
        <v>-1.6037416059205833E-2</v>
      </c>
      <c r="C17" s="56">
        <v>5.3682356330153613E-4</v>
      </c>
      <c r="D17" s="57">
        <v>4.332795034532877E-4</v>
      </c>
    </row>
    <row r="18" spans="1:4" s="66" customFormat="1" ht="18" customHeight="1" x14ac:dyDescent="0.25">
      <c r="A18" s="54">
        <v>2019</v>
      </c>
      <c r="B18" s="73">
        <v>-1.2011583817798877E-2</v>
      </c>
      <c r="C18" s="56">
        <v>4.0258322414069569E-3</v>
      </c>
      <c r="D18" s="57">
        <v>7.0492247162501354E-4</v>
      </c>
    </row>
    <row r="19" spans="1:4" s="66" customFormat="1" ht="18" customHeight="1" x14ac:dyDescent="0.25">
      <c r="A19" s="54">
        <v>2020</v>
      </c>
      <c r="B19" s="73">
        <v>-7.9501448804595309E-3</v>
      </c>
      <c r="C19" s="56">
        <v>4.0614389373393456E-3</v>
      </c>
      <c r="D19" s="57">
        <v>1.2918679576079395E-3</v>
      </c>
    </row>
    <row r="20" spans="1:4" s="66" customFormat="1" ht="18" customHeight="1" x14ac:dyDescent="0.25">
      <c r="A20" s="54">
        <v>2021</v>
      </c>
      <c r="B20" s="73">
        <v>-4.3346699249064979E-3</v>
      </c>
      <c r="C20" s="56">
        <v>3.615474955553033E-3</v>
      </c>
      <c r="D20" s="57">
        <v>1.3411845427488966E-3</v>
      </c>
    </row>
    <row r="21" spans="1:4" s="66" customFormat="1" ht="18" customHeight="1" x14ac:dyDescent="0.25">
      <c r="A21" s="54">
        <v>2022</v>
      </c>
      <c r="B21" s="73">
        <v>-1.7999447468830532E-3</v>
      </c>
      <c r="C21" s="56">
        <v>2.5347251780234448E-3</v>
      </c>
      <c r="D21" s="57">
        <v>1.4362799999086961E-3</v>
      </c>
    </row>
    <row r="22" spans="1:4" s="66" customFormat="1" ht="18" customHeight="1" x14ac:dyDescent="0.25">
      <c r="A22" s="54">
        <v>2023</v>
      </c>
      <c r="B22" s="73">
        <v>1.2819650267699156E-3</v>
      </c>
      <c r="C22" s="56">
        <v>3.0819097736529688E-3</v>
      </c>
      <c r="D22" s="57">
        <v>1.414397811569934E-3</v>
      </c>
    </row>
    <row r="23" spans="1:4" s="66" customFormat="1" ht="18" customHeight="1" x14ac:dyDescent="0.25">
      <c r="A23" s="54">
        <v>2024</v>
      </c>
      <c r="B23" s="73">
        <v>3.7823072165172889E-3</v>
      </c>
      <c r="C23" s="56">
        <v>2.5003421897473732E-3</v>
      </c>
      <c r="D23" s="57">
        <v>1.6169113455086759E-3</v>
      </c>
    </row>
    <row r="24" spans="1:4" ht="18" customHeight="1" x14ac:dyDescent="0.3">
      <c r="A24" s="54">
        <v>2025</v>
      </c>
      <c r="B24" s="73">
        <v>5.9763629621234493E-3</v>
      </c>
      <c r="C24" s="56">
        <v>2.1940557456061605E-3</v>
      </c>
      <c r="D24" s="57">
        <v>1.9088404775675638E-3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45</v>
      </c>
      <c r="B26" s="3"/>
      <c r="C26" s="3"/>
    </row>
    <row r="27" spans="1:4" ht="21.75" customHeight="1" x14ac:dyDescent="0.3">
      <c r="A27" s="37" t="s">
        <v>238</v>
      </c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Headings!F15</f>
        <v>Page 15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sqref="A1:D1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Headings!E16</f>
        <v>August 2016 National CPI-U Forecast</v>
      </c>
      <c r="B1" s="201"/>
      <c r="C1" s="201"/>
      <c r="D1" s="201"/>
    </row>
    <row r="2" spans="1:4" ht="21.75" customHeight="1" x14ac:dyDescent="0.3">
      <c r="A2" s="199" t="s">
        <v>100</v>
      </c>
      <c r="B2" s="200"/>
      <c r="C2" s="200"/>
      <c r="D2" s="200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3.2258064516128997E-2</v>
      </c>
      <c r="C5" s="100" t="s">
        <v>93</v>
      </c>
      <c r="D5" s="64">
        <v>0</v>
      </c>
    </row>
    <row r="6" spans="1:4" s="66" customFormat="1" ht="18" customHeight="1" x14ac:dyDescent="0.25">
      <c r="A6" s="54">
        <v>2007</v>
      </c>
      <c r="B6" s="73">
        <v>2.84821428571429E-2</v>
      </c>
      <c r="C6" s="56">
        <v>-3.7759216589860964E-3</v>
      </c>
      <c r="D6" s="57">
        <v>0</v>
      </c>
    </row>
    <row r="7" spans="1:4" s="66" customFormat="1" ht="18" customHeight="1" x14ac:dyDescent="0.25">
      <c r="A7" s="54">
        <v>2008</v>
      </c>
      <c r="B7" s="73">
        <v>3.8395501152684801E-2</v>
      </c>
      <c r="C7" s="56">
        <v>9.9133582955419006E-3</v>
      </c>
      <c r="D7" s="57">
        <v>0</v>
      </c>
    </row>
    <row r="8" spans="1:4" s="66" customFormat="1" ht="18" customHeight="1" x14ac:dyDescent="0.25">
      <c r="A8" s="54">
        <v>2009</v>
      </c>
      <c r="B8" s="73">
        <v>-3.5577767146764898E-3</v>
      </c>
      <c r="C8" s="56">
        <v>-4.1953277867361291E-2</v>
      </c>
      <c r="D8" s="57">
        <v>0</v>
      </c>
    </row>
    <row r="9" spans="1:4" s="66" customFormat="1" ht="18" customHeight="1" x14ac:dyDescent="0.25">
      <c r="A9" s="54">
        <v>2010</v>
      </c>
      <c r="B9" s="73">
        <v>1.64027650242148E-2</v>
      </c>
      <c r="C9" s="56">
        <v>1.996054173889129E-2</v>
      </c>
      <c r="D9" s="57">
        <v>0</v>
      </c>
    </row>
    <row r="10" spans="1:4" s="66" customFormat="1" ht="18" customHeight="1" x14ac:dyDescent="0.25">
      <c r="A10" s="54">
        <v>2011</v>
      </c>
      <c r="B10" s="73">
        <v>3.1565285981582696E-2</v>
      </c>
      <c r="C10" s="56">
        <v>1.5162520957367896E-2</v>
      </c>
      <c r="D10" s="57">
        <v>0</v>
      </c>
    </row>
    <row r="11" spans="1:4" s="66" customFormat="1" ht="18" customHeight="1" x14ac:dyDescent="0.25">
      <c r="A11" s="54">
        <v>2012</v>
      </c>
      <c r="B11" s="73">
        <v>2.0694499397614301E-2</v>
      </c>
      <c r="C11" s="56">
        <v>-1.0870786583968395E-2</v>
      </c>
      <c r="D11" s="57">
        <v>0</v>
      </c>
    </row>
    <row r="12" spans="1:4" s="66" customFormat="1" ht="18" customHeight="1" x14ac:dyDescent="0.25">
      <c r="A12" s="54">
        <v>2013</v>
      </c>
      <c r="B12" s="73">
        <v>1.46475953204352E-2</v>
      </c>
      <c r="C12" s="56">
        <v>-6.0469040771791004E-3</v>
      </c>
      <c r="D12" s="57">
        <v>0</v>
      </c>
    </row>
    <row r="13" spans="1:4" s="66" customFormat="1" ht="18" customHeight="1" x14ac:dyDescent="0.25">
      <c r="A13" s="54">
        <v>2014</v>
      </c>
      <c r="B13" s="73">
        <v>1.62218778572869E-2</v>
      </c>
      <c r="C13" s="56">
        <v>1.5742825368517E-3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1.1869762097864701E-3</v>
      </c>
      <c r="C14" s="61">
        <v>-1.503490164750043E-2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1.7178114876051798E-2</v>
      </c>
      <c r="C15" s="56">
        <v>1.599113866626533E-2</v>
      </c>
      <c r="D15" s="57">
        <v>4.0811056807229726E-4</v>
      </c>
    </row>
    <row r="16" spans="1:4" s="66" customFormat="1" ht="18" customHeight="1" x14ac:dyDescent="0.25">
      <c r="A16" s="54">
        <v>2017</v>
      </c>
      <c r="B16" s="73">
        <v>2.7421988306227899E-2</v>
      </c>
      <c r="C16" s="56">
        <v>1.02438734301761E-2</v>
      </c>
      <c r="D16" s="57">
        <v>-1.2642651906141014E-3</v>
      </c>
    </row>
    <row r="17" spans="1:4" s="66" customFormat="1" ht="18" customHeight="1" x14ac:dyDescent="0.25">
      <c r="A17" s="54">
        <v>2018</v>
      </c>
      <c r="B17" s="73">
        <v>2.4773358470617599E-2</v>
      </c>
      <c r="C17" s="56">
        <v>-2.6486298356102993E-3</v>
      </c>
      <c r="D17" s="57">
        <v>2.9484757674609965E-4</v>
      </c>
    </row>
    <row r="18" spans="1:4" s="66" customFormat="1" ht="18" customHeight="1" x14ac:dyDescent="0.25">
      <c r="A18" s="54">
        <v>2019</v>
      </c>
      <c r="B18" s="73">
        <v>2.5607025895275498E-2</v>
      </c>
      <c r="C18" s="56">
        <v>8.3366742465789886E-4</v>
      </c>
      <c r="D18" s="57">
        <v>-9.4240519673630119E-4</v>
      </c>
    </row>
    <row r="19" spans="1:4" s="66" customFormat="1" ht="18" customHeight="1" x14ac:dyDescent="0.25">
      <c r="A19" s="54">
        <v>2020</v>
      </c>
      <c r="B19" s="73">
        <v>2.5671068991192397E-2</v>
      </c>
      <c r="C19" s="56">
        <v>6.4043095916899162E-5</v>
      </c>
      <c r="D19" s="57">
        <v>-8.4545917369600182E-4</v>
      </c>
    </row>
    <row r="20" spans="1:4" s="66" customFormat="1" ht="18" customHeight="1" x14ac:dyDescent="0.25">
      <c r="A20" s="54">
        <v>2021</v>
      </c>
      <c r="B20" s="73">
        <v>2.5989436711494299E-2</v>
      </c>
      <c r="C20" s="56">
        <v>3.1836772030190141E-4</v>
      </c>
      <c r="D20" s="57">
        <v>-2.2418569643940095E-4</v>
      </c>
    </row>
    <row r="21" spans="1:4" s="66" customFormat="1" ht="18" customHeight="1" x14ac:dyDescent="0.25">
      <c r="A21" s="54">
        <v>2022</v>
      </c>
      <c r="B21" s="73">
        <v>2.5643832061296501E-2</v>
      </c>
      <c r="C21" s="56">
        <v>-3.4560465019779774E-4</v>
      </c>
      <c r="D21" s="57">
        <v>2.8462534400398865E-5</v>
      </c>
    </row>
    <row r="22" spans="1:4" s="66" customFormat="1" ht="18" customHeight="1" x14ac:dyDescent="0.25">
      <c r="A22" s="54">
        <v>2023</v>
      </c>
      <c r="B22" s="73">
        <v>2.5829283879957702E-2</v>
      </c>
      <c r="C22" s="56">
        <v>1.85451818661201E-4</v>
      </c>
      <c r="D22" s="57">
        <v>1.9112218673560111E-4</v>
      </c>
    </row>
    <row r="23" spans="1:4" s="66" customFormat="1" ht="18" customHeight="1" x14ac:dyDescent="0.25">
      <c r="A23" s="54">
        <v>2024</v>
      </c>
      <c r="B23" s="73">
        <v>2.6050321737329699E-2</v>
      </c>
      <c r="C23" s="56">
        <v>2.2103785737199663E-4</v>
      </c>
      <c r="D23" s="57">
        <v>-8.6884666078902717E-5</v>
      </c>
    </row>
    <row r="24" spans="1:4" ht="18" customHeight="1" x14ac:dyDescent="0.3">
      <c r="A24" s="54">
        <v>2025</v>
      </c>
      <c r="B24" s="73">
        <v>2.5507904229498602E-2</v>
      </c>
      <c r="C24" s="56">
        <v>-5.4241750783109652E-4</v>
      </c>
      <c r="D24" s="57">
        <v>-2.5301060826039834E-4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152</v>
      </c>
      <c r="B26" s="3"/>
      <c r="C26" s="3"/>
    </row>
    <row r="27" spans="1:4" ht="21.75" customHeight="1" x14ac:dyDescent="0.3">
      <c r="A27" s="165"/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Headings!F16</f>
        <v>Page 16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199" t="str">
        <f>Headings!E17</f>
        <v>August 2016 National CPI-W Forecast</v>
      </c>
      <c r="B1" s="201"/>
      <c r="C1" s="201"/>
      <c r="D1" s="201"/>
    </row>
    <row r="2" spans="1:5" ht="21.75" customHeight="1" x14ac:dyDescent="0.3">
      <c r="A2" s="199" t="s">
        <v>100</v>
      </c>
      <c r="B2" s="200"/>
      <c r="C2" s="200"/>
      <c r="D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5" s="66" customFormat="1" ht="18" customHeight="1" x14ac:dyDescent="0.25">
      <c r="A5" s="49">
        <v>2006</v>
      </c>
      <c r="B5" s="52">
        <v>3.1937172774869099E-2</v>
      </c>
      <c r="C5" s="100" t="s">
        <v>93</v>
      </c>
      <c r="D5" s="112">
        <v>0</v>
      </c>
    </row>
    <row r="6" spans="1:5" s="66" customFormat="1" ht="18" customHeight="1" x14ac:dyDescent="0.25">
      <c r="A6" s="54">
        <v>2007</v>
      </c>
      <c r="B6" s="73">
        <v>2.8751902587519099E-2</v>
      </c>
      <c r="C6" s="56">
        <v>-3.1852701873500006E-3</v>
      </c>
      <c r="D6" s="101">
        <v>0</v>
      </c>
    </row>
    <row r="7" spans="1:5" s="66" customFormat="1" ht="18" customHeight="1" x14ac:dyDescent="0.25">
      <c r="A7" s="54">
        <v>2008</v>
      </c>
      <c r="B7" s="73">
        <v>4.0864637736909896E-2</v>
      </c>
      <c r="C7" s="56">
        <v>1.2112735149390798E-2</v>
      </c>
      <c r="D7" s="101">
        <v>0</v>
      </c>
    </row>
    <row r="8" spans="1:5" s="66" customFormat="1" ht="18" customHeight="1" x14ac:dyDescent="0.25">
      <c r="A8" s="54">
        <v>2009</v>
      </c>
      <c r="B8" s="73">
        <v>-6.7423822452180506E-3</v>
      </c>
      <c r="C8" s="56">
        <v>-4.7607019982127949E-2</v>
      </c>
      <c r="D8" s="101">
        <v>0</v>
      </c>
    </row>
    <row r="9" spans="1:5" s="66" customFormat="1" ht="18" customHeight="1" x14ac:dyDescent="0.25">
      <c r="A9" s="54">
        <v>2010</v>
      </c>
      <c r="B9" s="73">
        <v>2.0688832705242501E-2</v>
      </c>
      <c r="C9" s="56">
        <v>2.7431214950460553E-2</v>
      </c>
      <c r="D9" s="101">
        <v>0</v>
      </c>
    </row>
    <row r="10" spans="1:5" s="66" customFormat="1" ht="18" customHeight="1" x14ac:dyDescent="0.25">
      <c r="A10" s="54">
        <v>2011</v>
      </c>
      <c r="B10" s="73">
        <v>3.5556884940200997E-2</v>
      </c>
      <c r="C10" s="56">
        <v>1.4868052234958497E-2</v>
      </c>
      <c r="D10" s="101">
        <v>0</v>
      </c>
    </row>
    <row r="11" spans="1:5" s="66" customFormat="1" ht="18" customHeight="1" x14ac:dyDescent="0.25">
      <c r="A11" s="54">
        <v>2012</v>
      </c>
      <c r="B11" s="73">
        <v>2.10041746586935E-2</v>
      </c>
      <c r="C11" s="56">
        <v>-1.4552710281507498E-2</v>
      </c>
      <c r="D11" s="101">
        <v>0</v>
      </c>
    </row>
    <row r="12" spans="1:5" s="66" customFormat="1" ht="18" customHeight="1" x14ac:dyDescent="0.25">
      <c r="A12" s="54">
        <v>2013</v>
      </c>
      <c r="B12" s="73">
        <v>1.3680827833743602E-2</v>
      </c>
      <c r="C12" s="56">
        <v>-7.323346824949898E-3</v>
      </c>
      <c r="D12" s="101">
        <v>0</v>
      </c>
    </row>
    <row r="13" spans="1:5" s="66" customFormat="1" ht="18" customHeight="1" x14ac:dyDescent="0.25">
      <c r="A13" s="54">
        <v>2014</v>
      </c>
      <c r="B13" s="73">
        <v>1.50311349880516E-2</v>
      </c>
      <c r="C13" s="56">
        <v>1.3503071543079989E-3</v>
      </c>
      <c r="D13" s="101">
        <v>0</v>
      </c>
      <c r="E13" s="75"/>
    </row>
    <row r="14" spans="1:5" s="66" customFormat="1" ht="18" customHeight="1" thickBot="1" x14ac:dyDescent="0.3">
      <c r="A14" s="59">
        <v>2015</v>
      </c>
      <c r="B14" s="74">
        <v>-4.1285211645779498E-3</v>
      </c>
      <c r="C14" s="61">
        <v>-1.9159656152629552E-2</v>
      </c>
      <c r="D14" s="114">
        <v>0</v>
      </c>
    </row>
    <row r="15" spans="1:5" s="66" customFormat="1" ht="18" customHeight="1" thickTop="1" x14ac:dyDescent="0.25">
      <c r="A15" s="54">
        <v>2016</v>
      </c>
      <c r="B15" s="73">
        <v>1.56093848040518E-2</v>
      </c>
      <c r="C15" s="56">
        <v>1.9737905968629749E-2</v>
      </c>
      <c r="D15" s="101">
        <v>3.4707213053940082E-4</v>
      </c>
    </row>
    <row r="16" spans="1:5" s="66" customFormat="1" ht="18" customHeight="1" x14ac:dyDescent="0.25">
      <c r="A16" s="54">
        <v>2017</v>
      </c>
      <c r="B16" s="73">
        <v>2.63411809009262E-2</v>
      </c>
      <c r="C16" s="56">
        <v>1.0731796096874401E-2</v>
      </c>
      <c r="D16" s="101">
        <v>-9.7376862253569993E-4</v>
      </c>
    </row>
    <row r="17" spans="1:4" s="66" customFormat="1" ht="18" customHeight="1" x14ac:dyDescent="0.25">
      <c r="A17" s="54">
        <v>2018</v>
      </c>
      <c r="B17" s="73">
        <v>2.39210656233525E-2</v>
      </c>
      <c r="C17" s="56">
        <v>-2.4201152775737006E-3</v>
      </c>
      <c r="D17" s="101">
        <v>2.5799058851410164E-4</v>
      </c>
    </row>
    <row r="18" spans="1:4" s="66" customFormat="1" ht="18" customHeight="1" x14ac:dyDescent="0.25">
      <c r="A18" s="54">
        <v>2019</v>
      </c>
      <c r="B18" s="73">
        <v>2.5041532396843098E-2</v>
      </c>
      <c r="C18" s="56">
        <v>1.1204667734905985E-3</v>
      </c>
      <c r="D18" s="101">
        <v>-8.5522395605650003E-4</v>
      </c>
    </row>
    <row r="19" spans="1:4" s="66" customFormat="1" ht="18" customHeight="1" x14ac:dyDescent="0.25">
      <c r="A19" s="54">
        <v>2020</v>
      </c>
      <c r="B19" s="73">
        <v>2.5522474091546902E-2</v>
      </c>
      <c r="C19" s="56">
        <v>4.8094169470380352E-4</v>
      </c>
      <c r="D19" s="101">
        <v>-7.1114137106549624E-4</v>
      </c>
    </row>
    <row r="20" spans="1:4" s="66" customFormat="1" ht="18" customHeight="1" x14ac:dyDescent="0.25">
      <c r="A20" s="54">
        <v>2021</v>
      </c>
      <c r="B20" s="73">
        <v>2.58450471339907E-2</v>
      </c>
      <c r="C20" s="56">
        <v>3.2257304244379809E-4</v>
      </c>
      <c r="D20" s="101">
        <v>-2.5000381577930039E-4</v>
      </c>
    </row>
    <row r="21" spans="1:4" s="66" customFormat="1" ht="18" customHeight="1" x14ac:dyDescent="0.25">
      <c r="A21" s="54">
        <v>2022</v>
      </c>
      <c r="B21" s="73">
        <v>2.5725889097005798E-2</v>
      </c>
      <c r="C21" s="56">
        <v>-1.191580369849024E-4</v>
      </c>
      <c r="D21" s="101">
        <v>-6.9607408041003072E-5</v>
      </c>
    </row>
    <row r="22" spans="1:4" s="66" customFormat="1" ht="18" customHeight="1" x14ac:dyDescent="0.25">
      <c r="A22" s="54">
        <v>2023</v>
      </c>
      <c r="B22" s="73">
        <v>2.5832373611844602E-2</v>
      </c>
      <c r="C22" s="56">
        <v>1.0648451483880397E-4</v>
      </c>
      <c r="D22" s="101">
        <v>4.2185314822900527E-5</v>
      </c>
    </row>
    <row r="23" spans="1:4" s="66" customFormat="1" ht="18" customHeight="1" x14ac:dyDescent="0.25">
      <c r="A23" s="54">
        <v>2024</v>
      </c>
      <c r="B23" s="73">
        <v>2.5923401179955497E-2</v>
      </c>
      <c r="C23" s="56">
        <v>9.1027568110895601E-5</v>
      </c>
      <c r="D23" s="101">
        <v>-1.8053715336670273E-4</v>
      </c>
    </row>
    <row r="24" spans="1:4" ht="18" customHeight="1" x14ac:dyDescent="0.3">
      <c r="A24" s="54">
        <v>2025</v>
      </c>
      <c r="B24" s="73">
        <v>2.5437741037745498E-2</v>
      </c>
      <c r="C24" s="56">
        <v>-4.8566014220999959E-4</v>
      </c>
      <c r="D24" s="101">
        <v>-3.194720723196029E-4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191</v>
      </c>
      <c r="B26" s="3"/>
      <c r="C26" s="3"/>
    </row>
    <row r="27" spans="1:4" ht="21.75" customHeight="1" x14ac:dyDescent="0.3">
      <c r="A27" s="37"/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Headings!F17</f>
        <v>Page 17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Headings!E18</f>
        <v>August 2016 Seattle Annual CPI-U Forecast</v>
      </c>
      <c r="B1" s="201"/>
      <c r="C1" s="201"/>
      <c r="D1" s="201"/>
    </row>
    <row r="2" spans="1:4" ht="21.75" customHeight="1" x14ac:dyDescent="0.3">
      <c r="A2" s="199" t="s">
        <v>100</v>
      </c>
      <c r="B2" s="200"/>
      <c r="C2" s="200"/>
      <c r="D2" s="200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3.6963036963036905E-2</v>
      </c>
      <c r="C5" s="100" t="s">
        <v>93</v>
      </c>
      <c r="D5" s="64">
        <v>0</v>
      </c>
    </row>
    <row r="6" spans="1:4" s="66" customFormat="1" ht="18" customHeight="1" x14ac:dyDescent="0.25">
      <c r="A6" s="54">
        <v>2007</v>
      </c>
      <c r="B6" s="73">
        <v>3.8805394990366102E-2</v>
      </c>
      <c r="C6" s="56">
        <v>1.8423580273291967E-3</v>
      </c>
      <c r="D6" s="57">
        <v>0</v>
      </c>
    </row>
    <row r="7" spans="1:4" s="66" customFormat="1" ht="18" customHeight="1" x14ac:dyDescent="0.25">
      <c r="A7" s="54">
        <v>2008</v>
      </c>
      <c r="B7" s="73">
        <v>4.20252624550208E-2</v>
      </c>
      <c r="C7" s="56">
        <v>3.2198674646546979E-3</v>
      </c>
      <c r="D7" s="57">
        <v>0</v>
      </c>
    </row>
    <row r="8" spans="1:4" s="66" customFormat="1" ht="18" customHeight="1" x14ac:dyDescent="0.25">
      <c r="A8" s="54">
        <v>2009</v>
      </c>
      <c r="B8" s="73">
        <v>5.8250526212737493E-3</v>
      </c>
      <c r="C8" s="56">
        <v>-3.6200209833747048E-2</v>
      </c>
      <c r="D8" s="57">
        <v>0</v>
      </c>
    </row>
    <row r="9" spans="1:4" s="66" customFormat="1" ht="18" customHeight="1" x14ac:dyDescent="0.25">
      <c r="A9" s="54">
        <v>2010</v>
      </c>
      <c r="B9" s="73">
        <v>2.9421133664857503E-3</v>
      </c>
      <c r="C9" s="56">
        <v>-2.882939254787999E-3</v>
      </c>
      <c r="D9" s="57">
        <v>0</v>
      </c>
    </row>
    <row r="10" spans="1:4" s="66" customFormat="1" ht="18" customHeight="1" x14ac:dyDescent="0.25">
      <c r="A10" s="54">
        <v>2011</v>
      </c>
      <c r="B10" s="73">
        <v>2.67851234930058E-2</v>
      </c>
      <c r="C10" s="56">
        <v>2.3843010126520049E-2</v>
      </c>
      <c r="D10" s="57">
        <v>0</v>
      </c>
    </row>
    <row r="11" spans="1:4" s="66" customFormat="1" ht="18" customHeight="1" x14ac:dyDescent="0.25">
      <c r="A11" s="54">
        <v>2012</v>
      </c>
      <c r="B11" s="73">
        <v>2.53388610830667E-2</v>
      </c>
      <c r="C11" s="56">
        <v>-1.4462624099391003E-3</v>
      </c>
      <c r="D11" s="57">
        <v>0</v>
      </c>
    </row>
    <row r="12" spans="1:4" s="66" customFormat="1" ht="18" customHeight="1" x14ac:dyDescent="0.25">
      <c r="A12" s="54">
        <v>2013</v>
      </c>
      <c r="B12" s="73">
        <v>1.2151024666579899E-2</v>
      </c>
      <c r="C12" s="56">
        <v>-1.3187836416486801E-2</v>
      </c>
      <c r="D12" s="57">
        <v>0</v>
      </c>
    </row>
    <row r="13" spans="1:4" s="66" customFormat="1" ht="18" customHeight="1" x14ac:dyDescent="0.25">
      <c r="A13" s="54">
        <v>2014</v>
      </c>
      <c r="B13" s="73">
        <v>1.8442393909663398E-2</v>
      </c>
      <c r="C13" s="57">
        <v>6.2913692430834993E-3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1.36006308481493E-2</v>
      </c>
      <c r="C14" s="61">
        <v>-4.8417630615140983E-3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2.60658669404626E-2</v>
      </c>
      <c r="C15" s="56">
        <v>1.24652360923133E-2</v>
      </c>
      <c r="D15" s="57">
        <v>-1.8276355188579993E-4</v>
      </c>
    </row>
    <row r="16" spans="1:4" s="66" customFormat="1" ht="18" customHeight="1" x14ac:dyDescent="0.25">
      <c r="A16" s="54">
        <v>2017</v>
      </c>
      <c r="B16" s="73">
        <v>2.5551155590847498E-2</v>
      </c>
      <c r="C16" s="56">
        <v>-5.1471134961510179E-4</v>
      </c>
      <c r="D16" s="57">
        <v>-1.3192871919436022E-3</v>
      </c>
    </row>
    <row r="17" spans="1:4" s="66" customFormat="1" ht="18" customHeight="1" x14ac:dyDescent="0.25">
      <c r="A17" s="54">
        <v>2018</v>
      </c>
      <c r="B17" s="73">
        <v>2.6350962654410698E-2</v>
      </c>
      <c r="C17" s="56">
        <v>7.9980706356319944E-4</v>
      </c>
      <c r="D17" s="57">
        <v>-7.9824089095290388E-4</v>
      </c>
    </row>
    <row r="18" spans="1:4" s="66" customFormat="1" ht="18" customHeight="1" x14ac:dyDescent="0.25">
      <c r="A18" s="54">
        <v>2019</v>
      </c>
      <c r="B18" s="73">
        <v>2.58280083215673E-2</v>
      </c>
      <c r="C18" s="56">
        <v>-5.2295433284339776E-4</v>
      </c>
      <c r="D18" s="57">
        <v>-1.0210699437276996E-3</v>
      </c>
    </row>
    <row r="19" spans="1:4" s="66" customFormat="1" ht="18" customHeight="1" x14ac:dyDescent="0.25">
      <c r="A19" s="54">
        <v>2020</v>
      </c>
      <c r="B19" s="73">
        <v>2.6138412620313498E-2</v>
      </c>
      <c r="C19" s="56">
        <v>3.1040429874619815E-4</v>
      </c>
      <c r="D19" s="57">
        <v>-1.1981813440188026E-3</v>
      </c>
    </row>
    <row r="20" spans="1:4" s="66" customFormat="1" ht="18" customHeight="1" x14ac:dyDescent="0.25">
      <c r="A20" s="54">
        <v>2021</v>
      </c>
      <c r="B20" s="73">
        <v>2.62863469420903E-2</v>
      </c>
      <c r="C20" s="56">
        <v>1.4793432177680199E-4</v>
      </c>
      <c r="D20" s="57">
        <v>-9.4596331929509836E-4</v>
      </c>
    </row>
    <row r="21" spans="1:4" s="66" customFormat="1" ht="18" customHeight="1" x14ac:dyDescent="0.25">
      <c r="A21" s="54">
        <v>2022</v>
      </c>
      <c r="B21" s="73">
        <v>2.7865566991343099E-2</v>
      </c>
      <c r="C21" s="56">
        <v>1.579220049252799E-3</v>
      </c>
      <c r="D21" s="57">
        <v>-1.0830815600556994E-3</v>
      </c>
    </row>
    <row r="22" spans="1:4" s="66" customFormat="1" ht="18" customHeight="1" x14ac:dyDescent="0.25">
      <c r="A22" s="54">
        <v>2023</v>
      </c>
      <c r="B22" s="73">
        <v>2.7884973033418602E-2</v>
      </c>
      <c r="C22" s="56">
        <v>1.9406042075502394E-5</v>
      </c>
      <c r="D22" s="57">
        <v>-9.4083605447909877E-4</v>
      </c>
    </row>
    <row r="23" spans="1:4" s="66" customFormat="1" ht="18" customHeight="1" x14ac:dyDescent="0.25">
      <c r="A23" s="54">
        <v>2024</v>
      </c>
      <c r="B23" s="73">
        <v>2.7976245253456898E-2</v>
      </c>
      <c r="C23" s="56">
        <v>9.1272220038296492E-5</v>
      </c>
      <c r="D23" s="57">
        <v>-1.0522337484450001E-3</v>
      </c>
    </row>
    <row r="24" spans="1:4" ht="18" customHeight="1" x14ac:dyDescent="0.3">
      <c r="A24" s="54">
        <v>2025</v>
      </c>
      <c r="B24" s="73">
        <v>2.7693914380312198E-2</v>
      </c>
      <c r="C24" s="56">
        <v>-2.8233087314469968E-4</v>
      </c>
      <c r="D24" s="57">
        <v>-1.1999627990608025E-3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128</v>
      </c>
      <c r="B26" s="3"/>
      <c r="C26" s="3"/>
    </row>
    <row r="27" spans="1:4" ht="21.75" customHeight="1" x14ac:dyDescent="0.3">
      <c r="A27" s="165"/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162"/>
    </row>
    <row r="30" spans="1:4" ht="21.75" customHeight="1" x14ac:dyDescent="0.3">
      <c r="A30" s="192" t="str">
        <f>Headings!F18</f>
        <v>Page 18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Headings!E19</f>
        <v>August 2016 June-June Seattle CPI-W Forecast</v>
      </c>
      <c r="B1" s="201"/>
      <c r="C1" s="201"/>
      <c r="D1" s="201"/>
    </row>
    <row r="2" spans="1:4" ht="21.75" customHeight="1" x14ac:dyDescent="0.3">
      <c r="A2" s="199" t="s">
        <v>100</v>
      </c>
      <c r="B2" s="200"/>
      <c r="C2" s="200"/>
      <c r="D2" s="200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45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4.6199999999999998E-2</v>
      </c>
      <c r="C5" s="100" t="s">
        <v>93</v>
      </c>
      <c r="D5" s="112">
        <v>0</v>
      </c>
    </row>
    <row r="6" spans="1:4" s="66" customFormat="1" ht="18" customHeight="1" x14ac:dyDescent="0.25">
      <c r="A6" s="54">
        <v>2007</v>
      </c>
      <c r="B6" s="73">
        <v>3.3099999999999997E-2</v>
      </c>
      <c r="C6" s="56">
        <v>-1.3100000000000001E-2</v>
      </c>
      <c r="D6" s="101">
        <v>0</v>
      </c>
    </row>
    <row r="7" spans="1:4" s="66" customFormat="1" ht="18" customHeight="1" x14ac:dyDescent="0.25">
      <c r="A7" s="54">
        <v>2008</v>
      </c>
      <c r="B7" s="73">
        <v>6.1900000000000004E-2</v>
      </c>
      <c r="C7" s="56">
        <v>2.8800000000000006E-2</v>
      </c>
      <c r="D7" s="101">
        <v>0</v>
      </c>
    </row>
    <row r="8" spans="1:4" s="66" customFormat="1" ht="18" customHeight="1" x14ac:dyDescent="0.25">
      <c r="A8" s="54">
        <v>2009</v>
      </c>
      <c r="B8" s="73">
        <v>-7.0999999999999995E-3</v>
      </c>
      <c r="C8" s="56">
        <v>-6.9000000000000006E-2</v>
      </c>
      <c r="D8" s="101">
        <v>0</v>
      </c>
    </row>
    <row r="9" spans="1:4" s="66" customFormat="1" ht="18" customHeight="1" x14ac:dyDescent="0.25">
      <c r="A9" s="54">
        <v>2010</v>
      </c>
      <c r="B9" s="73">
        <v>-5.9999999999999995E-4</v>
      </c>
      <c r="C9" s="56">
        <v>6.4999999999999997E-3</v>
      </c>
      <c r="D9" s="101">
        <v>0</v>
      </c>
    </row>
    <row r="10" spans="1:4" s="66" customFormat="1" ht="18" customHeight="1" x14ac:dyDescent="0.25">
      <c r="A10" s="54">
        <v>2011</v>
      </c>
      <c r="B10" s="73">
        <v>3.7000000000000005E-2</v>
      </c>
      <c r="C10" s="56">
        <v>3.7600000000000008E-2</v>
      </c>
      <c r="D10" s="101">
        <v>0</v>
      </c>
    </row>
    <row r="11" spans="1:4" s="66" customFormat="1" ht="18" customHeight="1" x14ac:dyDescent="0.25">
      <c r="A11" s="54">
        <v>2012</v>
      </c>
      <c r="B11" s="73">
        <v>2.6699999999999998E-2</v>
      </c>
      <c r="C11" s="56">
        <v>-1.0300000000000007E-2</v>
      </c>
      <c r="D11" s="101">
        <v>0</v>
      </c>
    </row>
    <row r="12" spans="1:4" s="66" customFormat="1" ht="18" customHeight="1" x14ac:dyDescent="0.25">
      <c r="A12" s="54">
        <v>2013</v>
      </c>
      <c r="B12" s="73">
        <v>1.1599999999999999E-2</v>
      </c>
      <c r="C12" s="56">
        <v>-1.5099999999999999E-2</v>
      </c>
      <c r="D12" s="101">
        <v>0</v>
      </c>
    </row>
    <row r="13" spans="1:4" s="66" customFormat="1" ht="18" customHeight="1" x14ac:dyDescent="0.25">
      <c r="A13" s="54">
        <v>2014</v>
      </c>
      <c r="B13" s="73">
        <v>2.23E-2</v>
      </c>
      <c r="C13" s="56">
        <v>1.0700000000000001E-2</v>
      </c>
      <c r="D13" s="101">
        <v>0</v>
      </c>
    </row>
    <row r="14" spans="1:4" s="66" customFormat="1" ht="18" customHeight="1" x14ac:dyDescent="0.25">
      <c r="A14" s="54">
        <v>2015</v>
      </c>
      <c r="B14" s="73">
        <v>1.0800000000000001E-2</v>
      </c>
      <c r="C14" s="57">
        <v>-1.15E-2</v>
      </c>
      <c r="D14" s="101">
        <v>0</v>
      </c>
    </row>
    <row r="15" spans="1:4" s="66" customFormat="1" ht="18" customHeight="1" thickBot="1" x14ac:dyDescent="0.3">
      <c r="A15" s="59">
        <v>2016</v>
      </c>
      <c r="B15" s="74">
        <v>1.9937E-2</v>
      </c>
      <c r="C15" s="61">
        <v>9.1369999999999993E-3</v>
      </c>
      <c r="D15" s="114">
        <v>3.6999999999998839E-5</v>
      </c>
    </row>
    <row r="16" spans="1:4" s="66" customFormat="1" ht="18" customHeight="1" thickTop="1" x14ac:dyDescent="0.25">
      <c r="A16" s="54">
        <v>2017</v>
      </c>
      <c r="B16" s="73">
        <v>2.6961740363053301E-2</v>
      </c>
      <c r="C16" s="56">
        <v>7.0247403630533008E-3</v>
      </c>
      <c r="D16" s="101">
        <v>-1.3733213739499997E-3</v>
      </c>
    </row>
    <row r="17" spans="1:4" s="66" customFormat="1" ht="18" customHeight="1" x14ac:dyDescent="0.25">
      <c r="A17" s="54">
        <v>2018</v>
      </c>
      <c r="B17" s="73">
        <v>2.4649450720364202E-2</v>
      </c>
      <c r="C17" s="56">
        <v>-2.3122896426890985E-3</v>
      </c>
      <c r="D17" s="101">
        <v>-5.2993557325219792E-4</v>
      </c>
    </row>
    <row r="18" spans="1:4" s="66" customFormat="1" ht="18" customHeight="1" x14ac:dyDescent="0.25">
      <c r="A18" s="54">
        <v>2019</v>
      </c>
      <c r="B18" s="73">
        <v>2.4831291015025202E-2</v>
      </c>
      <c r="C18" s="56">
        <v>1.8184029466099955E-4</v>
      </c>
      <c r="D18" s="101">
        <v>-1.2928663529499958E-3</v>
      </c>
    </row>
    <row r="19" spans="1:4" s="66" customFormat="1" ht="18" customHeight="1" x14ac:dyDescent="0.25">
      <c r="A19" s="54">
        <v>2020</v>
      </c>
      <c r="B19" s="73">
        <v>2.2879979248118701E-2</v>
      </c>
      <c r="C19" s="56">
        <v>-1.9513117669065008E-3</v>
      </c>
      <c r="D19" s="101">
        <v>-1.2293992890087015E-3</v>
      </c>
    </row>
    <row r="20" spans="1:4" s="66" customFormat="1" ht="18" customHeight="1" x14ac:dyDescent="0.25">
      <c r="A20" s="54">
        <v>2021</v>
      </c>
      <c r="B20" s="73">
        <v>2.2702657276450502E-2</v>
      </c>
      <c r="C20" s="56">
        <v>-1.7732197166819841E-4</v>
      </c>
      <c r="D20" s="101">
        <v>-9.5015180193780066E-4</v>
      </c>
    </row>
    <row r="21" spans="1:4" s="66" customFormat="1" ht="18" customHeight="1" x14ac:dyDescent="0.25">
      <c r="A21" s="54">
        <v>2022</v>
      </c>
      <c r="B21" s="73">
        <v>2.7472206424355702E-2</v>
      </c>
      <c r="C21" s="56">
        <v>4.7695491479051999E-3</v>
      </c>
      <c r="D21" s="101">
        <v>-1.2264126928101977E-3</v>
      </c>
    </row>
    <row r="22" spans="1:4" s="66" customFormat="1" ht="18" customHeight="1" x14ac:dyDescent="0.25">
      <c r="A22" s="54">
        <v>2023</v>
      </c>
      <c r="B22" s="73">
        <v>2.7173082953926602E-2</v>
      </c>
      <c r="C22" s="56">
        <v>-2.9912347042910029E-4</v>
      </c>
      <c r="D22" s="101">
        <v>-1.1229162359750987E-3</v>
      </c>
    </row>
    <row r="23" spans="1:4" s="66" customFormat="1" ht="18" customHeight="1" x14ac:dyDescent="0.25">
      <c r="A23" s="54">
        <v>2024</v>
      </c>
      <c r="B23" s="73">
        <v>2.6914221022935999E-2</v>
      </c>
      <c r="C23" s="56">
        <v>-2.5886193099060317E-4</v>
      </c>
      <c r="D23" s="101">
        <v>-1.3288706147150005E-3</v>
      </c>
    </row>
    <row r="24" spans="1:4" ht="18" customHeight="1" x14ac:dyDescent="0.3">
      <c r="A24" s="54">
        <v>2025</v>
      </c>
      <c r="B24" s="73">
        <v>2.6175106945498898E-2</v>
      </c>
      <c r="C24" s="56">
        <v>-7.3911407743710092E-4</v>
      </c>
      <c r="D24" s="101">
        <v>-1.4332767791018983E-3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192</v>
      </c>
      <c r="B26" s="3"/>
      <c r="C26" s="3"/>
    </row>
    <row r="27" spans="1:4" ht="21.75" customHeight="1" x14ac:dyDescent="0.3">
      <c r="A27" s="37" t="s">
        <v>239</v>
      </c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Headings!F19</f>
        <v>Page 19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Headings!E2</f>
        <v>August 2016 Countywide Assessed Value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ht="18" customHeight="1" x14ac:dyDescent="0.3">
      <c r="A5" s="49">
        <v>2006</v>
      </c>
      <c r="B5" s="50">
        <v>270571089672.00003</v>
      </c>
      <c r="C5" s="100" t="s">
        <v>93</v>
      </c>
      <c r="D5" s="52">
        <v>0</v>
      </c>
      <c r="E5" s="53">
        <v>0</v>
      </c>
    </row>
    <row r="6" spans="1:5" ht="18" customHeight="1" x14ac:dyDescent="0.3">
      <c r="A6" s="54">
        <v>2007</v>
      </c>
      <c r="B6" s="55">
        <v>298755199059</v>
      </c>
      <c r="C6" s="56">
        <v>0.10416526548038152</v>
      </c>
      <c r="D6" s="57">
        <v>0</v>
      </c>
      <c r="E6" s="58">
        <v>0</v>
      </c>
    </row>
    <row r="7" spans="1:5" ht="18" customHeight="1" x14ac:dyDescent="0.3">
      <c r="A7" s="54">
        <v>2008</v>
      </c>
      <c r="B7" s="55">
        <v>340995439590</v>
      </c>
      <c r="C7" s="56">
        <v>0.14138746593882079</v>
      </c>
      <c r="D7" s="57">
        <v>0</v>
      </c>
      <c r="E7" s="58">
        <v>0</v>
      </c>
    </row>
    <row r="8" spans="1:5" ht="18" customHeight="1" x14ac:dyDescent="0.3">
      <c r="A8" s="54">
        <v>2009</v>
      </c>
      <c r="B8" s="55">
        <v>386889727940</v>
      </c>
      <c r="C8" s="56">
        <v>0.13458915581153086</v>
      </c>
      <c r="D8" s="57">
        <v>0</v>
      </c>
      <c r="E8" s="58">
        <v>0</v>
      </c>
    </row>
    <row r="9" spans="1:5" ht="18" customHeight="1" x14ac:dyDescent="0.3">
      <c r="A9" s="54">
        <v>2010</v>
      </c>
      <c r="B9" s="55">
        <v>341971517510</v>
      </c>
      <c r="C9" s="56">
        <v>-0.11610080905783582</v>
      </c>
      <c r="D9" s="57">
        <v>0</v>
      </c>
      <c r="E9" s="58">
        <v>0</v>
      </c>
    </row>
    <row r="10" spans="1:5" ht="18" customHeight="1" x14ac:dyDescent="0.3">
      <c r="A10" s="54">
        <v>2011</v>
      </c>
      <c r="B10" s="55">
        <v>330414998630</v>
      </c>
      <c r="C10" s="56">
        <v>-3.3793805297431145E-2</v>
      </c>
      <c r="D10" s="57">
        <v>0</v>
      </c>
      <c r="E10" s="58">
        <v>0</v>
      </c>
    </row>
    <row r="11" spans="1:5" ht="18" customHeight="1" x14ac:dyDescent="0.3">
      <c r="A11" s="54">
        <v>2012</v>
      </c>
      <c r="B11" s="55">
        <v>319460937270</v>
      </c>
      <c r="C11" s="56">
        <v>-3.3152433773947387E-2</v>
      </c>
      <c r="D11" s="57">
        <v>0</v>
      </c>
      <c r="E11" s="58">
        <v>0</v>
      </c>
    </row>
    <row r="12" spans="1:5" ht="18" customHeight="1" x14ac:dyDescent="0.3">
      <c r="A12" s="54">
        <v>2013</v>
      </c>
      <c r="B12" s="55">
        <v>314746206667</v>
      </c>
      <c r="C12" s="57">
        <v>-1.4758394698551891E-2</v>
      </c>
      <c r="D12" s="57">
        <v>0</v>
      </c>
      <c r="E12" s="58">
        <v>0</v>
      </c>
    </row>
    <row r="13" spans="1:5" ht="18" customHeight="1" x14ac:dyDescent="0.3">
      <c r="A13" s="54">
        <v>2014</v>
      </c>
      <c r="B13" s="55">
        <v>340643616342</v>
      </c>
      <c r="C13" s="56">
        <v>8.228029163318662E-2</v>
      </c>
      <c r="D13" s="57">
        <v>0</v>
      </c>
      <c r="E13" s="58">
        <v>0</v>
      </c>
    </row>
    <row r="14" spans="1:5" ht="18" customHeight="1" x14ac:dyDescent="0.3">
      <c r="A14" s="54">
        <v>2015</v>
      </c>
      <c r="B14" s="55">
        <v>388118855592</v>
      </c>
      <c r="C14" s="56">
        <v>0.13936923216061592</v>
      </c>
      <c r="D14" s="57">
        <v>0</v>
      </c>
      <c r="E14" s="58">
        <v>0</v>
      </c>
    </row>
    <row r="15" spans="1:5" ht="18" customHeight="1" thickBot="1" x14ac:dyDescent="0.35">
      <c r="A15" s="59">
        <v>2016</v>
      </c>
      <c r="B15" s="60">
        <v>426335605836</v>
      </c>
      <c r="C15" s="61">
        <v>9.8466615814652325E-2</v>
      </c>
      <c r="D15" s="57">
        <v>0</v>
      </c>
      <c r="E15" s="103">
        <v>0</v>
      </c>
    </row>
    <row r="16" spans="1:5" ht="18" customHeight="1" thickTop="1" x14ac:dyDescent="0.3">
      <c r="A16" s="54">
        <v>2017</v>
      </c>
      <c r="B16" s="55">
        <v>461423431369.04602</v>
      </c>
      <c r="C16" s="56">
        <v>8.2300950361024583E-2</v>
      </c>
      <c r="D16" s="62">
        <v>-2.6768648399034811E-3</v>
      </c>
      <c r="E16" s="58">
        <v>-1238483412.440979</v>
      </c>
    </row>
    <row r="17" spans="1:5" ht="18" customHeight="1" x14ac:dyDescent="0.3">
      <c r="A17" s="54">
        <v>2018</v>
      </c>
      <c r="B17" s="55">
        <v>489117459633.66901</v>
      </c>
      <c r="C17" s="56">
        <v>6.0018686485977968E-2</v>
      </c>
      <c r="D17" s="57">
        <v>-1.860669498315759E-3</v>
      </c>
      <c r="E17" s="58">
        <v>-911782464.05401611</v>
      </c>
    </row>
    <row r="18" spans="1:5" ht="18" customHeight="1" x14ac:dyDescent="0.3">
      <c r="A18" s="54">
        <v>2019</v>
      </c>
      <c r="B18" s="55">
        <v>510818054412.64801</v>
      </c>
      <c r="C18" s="56">
        <v>4.4366837354838928E-2</v>
      </c>
      <c r="D18" s="57">
        <v>-3.3435081404231681E-3</v>
      </c>
      <c r="E18" s="58">
        <v>-1713653939.0990601</v>
      </c>
    </row>
    <row r="19" spans="1:5" ht="18" customHeight="1" x14ac:dyDescent="0.3">
      <c r="A19" s="54">
        <v>2020</v>
      </c>
      <c r="B19" s="55">
        <v>534276971504.974</v>
      </c>
      <c r="C19" s="56">
        <v>4.592421291627935E-2</v>
      </c>
      <c r="D19" s="57">
        <v>-5.5451888666968596E-3</v>
      </c>
      <c r="E19" s="58">
        <v>-2979186867.973999</v>
      </c>
    </row>
    <row r="20" spans="1:5" ht="18" customHeight="1" x14ac:dyDescent="0.3">
      <c r="A20" s="54">
        <v>2021</v>
      </c>
      <c r="B20" s="55">
        <v>561350762429.69006</v>
      </c>
      <c r="C20" s="56">
        <v>5.0673699913461379E-2</v>
      </c>
      <c r="D20" s="57">
        <v>-6.9668347528222263E-3</v>
      </c>
      <c r="E20" s="58">
        <v>-3938275313.5389404</v>
      </c>
    </row>
    <row r="21" spans="1:5" ht="18" customHeight="1" x14ac:dyDescent="0.3">
      <c r="A21" s="54">
        <v>2022</v>
      </c>
      <c r="B21" s="55">
        <v>593226414070.23608</v>
      </c>
      <c r="C21" s="56">
        <v>5.6783839577555506E-2</v>
      </c>
      <c r="D21" s="57">
        <v>-6.2613329218114133E-3</v>
      </c>
      <c r="E21" s="58">
        <v>-3737791634.3209229</v>
      </c>
    </row>
    <row r="22" spans="1:5" ht="18" customHeight="1" x14ac:dyDescent="0.3">
      <c r="A22" s="54">
        <v>2023</v>
      </c>
      <c r="B22" s="55">
        <v>625914729054.13293</v>
      </c>
      <c r="C22" s="56">
        <v>5.5102595246250496E-2</v>
      </c>
      <c r="D22" s="57">
        <v>-6.1902433077025698E-3</v>
      </c>
      <c r="E22" s="58">
        <v>-3898698354.1151123</v>
      </c>
    </row>
    <row r="23" spans="1:5" ht="18" customHeight="1" x14ac:dyDescent="0.3">
      <c r="A23" s="54">
        <v>2024</v>
      </c>
      <c r="B23" s="55">
        <v>660150545015.09302</v>
      </c>
      <c r="C23" s="56">
        <v>5.4697252471908486E-2</v>
      </c>
      <c r="D23" s="57">
        <v>-5.8004477531742316E-3</v>
      </c>
      <c r="E23" s="58">
        <v>-3851509223.6119385</v>
      </c>
    </row>
    <row r="24" spans="1:5" ht="18" customHeight="1" x14ac:dyDescent="0.3">
      <c r="A24" s="54">
        <v>2025</v>
      </c>
      <c r="B24" s="55">
        <v>695823890126.89893</v>
      </c>
      <c r="C24" s="56">
        <v>5.4038196864611088E-2</v>
      </c>
      <c r="D24" s="57">
        <v>-5.9402908685037836E-3</v>
      </c>
      <c r="E24" s="58">
        <v>-4158096603.894043</v>
      </c>
    </row>
    <row r="25" spans="1:5" s="137" customFormat="1" ht="21.75" customHeight="1" x14ac:dyDescent="0.3">
      <c r="A25" s="32" t="s">
        <v>4</v>
      </c>
      <c r="B25" s="133"/>
      <c r="C25" s="56"/>
      <c r="D25" s="56"/>
      <c r="E25" s="95"/>
    </row>
    <row r="26" spans="1:5" ht="21.75" customHeight="1" x14ac:dyDescent="0.3">
      <c r="A26" s="36" t="s">
        <v>186</v>
      </c>
      <c r="B26" s="3"/>
      <c r="C26" s="3"/>
    </row>
    <row r="27" spans="1:5" ht="21.75" customHeight="1" x14ac:dyDescent="0.3">
      <c r="A27" s="25" t="s">
        <v>229</v>
      </c>
      <c r="B27" s="3"/>
      <c r="C27" s="3"/>
      <c r="D27" s="137"/>
      <c r="E27" s="137"/>
    </row>
    <row r="28" spans="1:5" ht="21.75" customHeight="1" x14ac:dyDescent="0.3">
      <c r="A28" s="35"/>
      <c r="B28" s="3"/>
      <c r="C28" s="3"/>
      <c r="D28" s="137"/>
      <c r="E28" s="137"/>
    </row>
    <row r="29" spans="1:5" ht="21.75" customHeight="1" x14ac:dyDescent="0.3">
      <c r="A29" s="25"/>
      <c r="B29" s="137"/>
      <c r="C29" s="137"/>
      <c r="D29" s="137"/>
      <c r="E29" s="137"/>
    </row>
    <row r="30" spans="1:5" ht="21.75" customHeight="1" x14ac:dyDescent="0.3">
      <c r="A30" s="192" t="str">
        <f>Headings!F2</f>
        <v>Page 2</v>
      </c>
      <c r="B30" s="192"/>
      <c r="C30" s="192"/>
      <c r="D30" s="192"/>
      <c r="E30" s="192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11" customWidth="1"/>
    <col min="2" max="3" width="22.75" style="111" customWidth="1"/>
    <col min="4" max="4" width="11.75" style="1" customWidth="1"/>
    <col min="5" max="16384" width="10.75" style="1"/>
  </cols>
  <sheetData>
    <row r="1" spans="1:8" ht="23.25" x14ac:dyDescent="0.35">
      <c r="A1" s="199" t="str">
        <f>Headings!E20</f>
        <v>August 2016 Outyear COLA Comparison Forecast</v>
      </c>
      <c r="B1" s="199"/>
      <c r="C1" s="199"/>
      <c r="D1" s="202"/>
    </row>
    <row r="2" spans="1:8" ht="21.75" customHeight="1" x14ac:dyDescent="0.3">
      <c r="A2" s="199" t="s">
        <v>100</v>
      </c>
      <c r="B2" s="199"/>
      <c r="C2" s="199"/>
      <c r="D2" s="203"/>
    </row>
    <row r="3" spans="1:8" ht="21.75" customHeight="1" x14ac:dyDescent="0.3">
      <c r="A3" s="204"/>
      <c r="B3" s="204"/>
      <c r="C3" s="204"/>
      <c r="D3" s="203"/>
    </row>
    <row r="4" spans="1:8" ht="65.25" customHeight="1" x14ac:dyDescent="0.3">
      <c r="A4" s="4" t="s">
        <v>94</v>
      </c>
      <c r="B4" s="18" t="s">
        <v>114</v>
      </c>
      <c r="C4" s="110"/>
      <c r="D4" s="110"/>
    </row>
    <row r="5" spans="1:8" s="77" customFormat="1" ht="18" customHeight="1" x14ac:dyDescent="0.25">
      <c r="A5" s="76">
        <v>2013</v>
      </c>
      <c r="B5" s="52">
        <v>3.0936425100000001E-2</v>
      </c>
      <c r="C5" s="56"/>
      <c r="D5" s="120"/>
    </row>
    <row r="6" spans="1:8" s="77" customFormat="1" ht="18" customHeight="1" x14ac:dyDescent="0.25">
      <c r="A6" s="65">
        <v>2014</v>
      </c>
      <c r="B6" s="73">
        <v>1.6674399999999999E-2</v>
      </c>
      <c r="C6" s="56"/>
      <c r="D6" s="120"/>
    </row>
    <row r="7" spans="1:8" s="77" customFormat="1" ht="18" customHeight="1" x14ac:dyDescent="0.25">
      <c r="A7" s="65">
        <v>2015</v>
      </c>
      <c r="B7" s="73">
        <v>1.4772499999999999E-2</v>
      </c>
      <c r="C7" s="56"/>
      <c r="D7" s="120"/>
    </row>
    <row r="8" spans="1:8" s="77" customFormat="1" ht="18" customHeight="1" thickBot="1" x14ac:dyDescent="0.3">
      <c r="A8" s="86">
        <v>2016</v>
      </c>
      <c r="B8" s="74">
        <v>1.0500000000000001E-2</v>
      </c>
      <c r="C8" s="56"/>
      <c r="D8" s="120"/>
    </row>
    <row r="9" spans="1:8" s="77" customFormat="1" ht="18" customHeight="1" thickTop="1" x14ac:dyDescent="0.25">
      <c r="A9" s="65">
        <v>2017</v>
      </c>
      <c r="B9" s="73">
        <v>1.78E-2</v>
      </c>
      <c r="C9" s="56"/>
      <c r="D9" s="120"/>
    </row>
    <row r="10" spans="1:8" s="77" customFormat="1" ht="18" customHeight="1" x14ac:dyDescent="0.25">
      <c r="A10" s="65">
        <v>2018</v>
      </c>
      <c r="B10" s="73">
        <v>2.5499999999999998E-2</v>
      </c>
      <c r="C10" s="56"/>
      <c r="D10" s="120"/>
      <c r="H10" s="180"/>
    </row>
    <row r="11" spans="1:8" s="77" customFormat="1" ht="18" customHeight="1" x14ac:dyDescent="0.25">
      <c r="A11" s="65">
        <v>2019</v>
      </c>
      <c r="B11" s="73">
        <v>2.4500000000000001E-2</v>
      </c>
      <c r="C11" s="56"/>
      <c r="D11" s="120"/>
      <c r="H11" s="180"/>
    </row>
    <row r="12" spans="1:8" s="77" customFormat="1" ht="17.25" customHeight="1" x14ac:dyDescent="0.25">
      <c r="A12" s="54"/>
      <c r="B12" s="56"/>
      <c r="C12" s="56"/>
      <c r="D12" s="120"/>
      <c r="H12" s="180"/>
    </row>
    <row r="13" spans="1:8" s="77" customFormat="1" ht="17.25" customHeight="1" x14ac:dyDescent="0.25">
      <c r="A13" s="32" t="s">
        <v>4</v>
      </c>
      <c r="B13" s="56"/>
      <c r="C13" s="56"/>
      <c r="D13" s="120"/>
    </row>
    <row r="14" spans="1:8" s="77" customFormat="1" ht="22.5" customHeight="1" x14ac:dyDescent="0.25">
      <c r="A14" s="37" t="s">
        <v>194</v>
      </c>
      <c r="B14" s="56"/>
      <c r="C14" s="56"/>
      <c r="D14" s="120"/>
    </row>
    <row r="15" spans="1:8" s="77" customFormat="1" ht="22.5" customHeight="1" x14ac:dyDescent="0.25">
      <c r="A15" s="37" t="s">
        <v>195</v>
      </c>
      <c r="B15" s="56"/>
      <c r="C15" s="56"/>
      <c r="D15" s="120"/>
    </row>
    <row r="16" spans="1:8" s="77" customFormat="1" ht="22.5" customHeight="1" x14ac:dyDescent="0.25">
      <c r="A16" s="37" t="s">
        <v>196</v>
      </c>
      <c r="B16" s="56"/>
      <c r="C16" s="56"/>
      <c r="D16" s="120"/>
    </row>
    <row r="17" spans="1:5" s="77" customFormat="1" ht="22.5" customHeight="1" x14ac:dyDescent="0.25">
      <c r="A17" s="37" t="s">
        <v>202</v>
      </c>
      <c r="B17" s="56"/>
      <c r="C17" s="56"/>
      <c r="D17" s="120"/>
    </row>
    <row r="18" spans="1:5" ht="22.5" customHeight="1" x14ac:dyDescent="0.3">
      <c r="A18" s="37" t="s">
        <v>240</v>
      </c>
      <c r="B18" s="3"/>
      <c r="C18" s="3"/>
    </row>
    <row r="19" spans="1:5" ht="17.25" customHeight="1" x14ac:dyDescent="0.3">
      <c r="A19" s="118"/>
      <c r="B19" s="15"/>
      <c r="C19" s="15"/>
      <c r="D19" s="14"/>
    </row>
    <row r="20" spans="1:5" ht="17.25" customHeight="1" x14ac:dyDescent="0.3">
      <c r="B20" s="15"/>
      <c r="C20" s="15"/>
      <c r="D20" s="14"/>
    </row>
    <row r="21" spans="1:5" ht="17.25" customHeight="1" x14ac:dyDescent="0.3">
      <c r="B21" s="15"/>
      <c r="C21" s="15"/>
      <c r="D21" s="14"/>
    </row>
    <row r="22" spans="1:5" ht="17.25" customHeight="1" x14ac:dyDescent="0.3">
      <c r="B22" s="15"/>
      <c r="C22" s="15"/>
      <c r="D22" s="14"/>
    </row>
    <row r="23" spans="1:5" ht="17.25" customHeight="1" x14ac:dyDescent="0.3">
      <c r="B23" s="15"/>
      <c r="C23" s="15"/>
      <c r="D23" s="14"/>
    </row>
    <row r="24" spans="1:5" ht="17.25" customHeight="1" x14ac:dyDescent="0.3">
      <c r="B24" s="16"/>
      <c r="C24" s="16"/>
      <c r="D24" s="14"/>
    </row>
    <row r="25" spans="1:5" ht="17.25" customHeight="1" x14ac:dyDescent="0.3">
      <c r="A25" s="17"/>
      <c r="B25" s="16"/>
      <c r="C25" s="16"/>
      <c r="D25" s="14"/>
    </row>
    <row r="26" spans="1:5" ht="17.25" customHeight="1" x14ac:dyDescent="0.3">
      <c r="A26" s="34"/>
      <c r="B26" s="16"/>
      <c r="C26" s="16"/>
      <c r="D26" s="14"/>
    </row>
    <row r="27" spans="1:5" ht="17.25" customHeight="1" x14ac:dyDescent="0.3">
      <c r="A27" s="14"/>
      <c r="B27" s="16"/>
      <c r="C27" s="16"/>
      <c r="D27" s="14"/>
    </row>
    <row r="28" spans="1:5" ht="17.25" customHeight="1" x14ac:dyDescent="0.3">
      <c r="A28" s="17"/>
      <c r="B28" s="16"/>
      <c r="C28" s="16"/>
      <c r="D28" s="14"/>
    </row>
    <row r="29" spans="1:5" ht="17.25" customHeight="1" x14ac:dyDescent="0.3">
      <c r="A29" s="99"/>
      <c r="B29" s="16"/>
      <c r="C29" s="16"/>
      <c r="D29" s="14"/>
    </row>
    <row r="30" spans="1:5" ht="21.75" customHeight="1" x14ac:dyDescent="0.3">
      <c r="A30" s="205" t="str">
        <f>Headings!F20</f>
        <v>Page 20</v>
      </c>
      <c r="B30" s="200"/>
      <c r="C30" s="200"/>
      <c r="D30" s="200"/>
    </row>
    <row r="31" spans="1:5" ht="21.75" customHeight="1" x14ac:dyDescent="0.3">
      <c r="A31" s="1"/>
      <c r="B31" s="1"/>
      <c r="C31" s="1"/>
      <c r="E31" s="109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Headings!E21</f>
        <v>August 2016 Pharmaceuticals PPI Forecast</v>
      </c>
      <c r="B1" s="201"/>
      <c r="C1" s="201"/>
      <c r="D1" s="201"/>
    </row>
    <row r="2" spans="1:4" ht="21.75" customHeight="1" x14ac:dyDescent="0.3">
      <c r="A2" s="199" t="s">
        <v>100</v>
      </c>
      <c r="B2" s="200"/>
      <c r="C2" s="200"/>
      <c r="D2" s="200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0.110242376856919</v>
      </c>
      <c r="C5" s="100" t="s">
        <v>93</v>
      </c>
      <c r="D5" s="64">
        <v>0</v>
      </c>
    </row>
    <row r="6" spans="1:4" s="66" customFormat="1" ht="18" customHeight="1" x14ac:dyDescent="0.25">
      <c r="A6" s="54">
        <v>2007</v>
      </c>
      <c r="B6" s="73">
        <v>4.5774647887323501E-2</v>
      </c>
      <c r="C6" s="56">
        <v>-6.4467728969595489E-2</v>
      </c>
      <c r="D6" s="57">
        <v>0</v>
      </c>
    </row>
    <row r="7" spans="1:4" s="66" customFormat="1" ht="18" customHeight="1" x14ac:dyDescent="0.25">
      <c r="A7" s="54">
        <v>2008</v>
      </c>
      <c r="B7" s="73">
        <v>6.8686868686868893E-2</v>
      </c>
      <c r="C7" s="56">
        <v>2.2912220799545392E-2</v>
      </c>
      <c r="D7" s="57">
        <v>0</v>
      </c>
    </row>
    <row r="8" spans="1:4" s="66" customFormat="1" ht="18" customHeight="1" x14ac:dyDescent="0.25">
      <c r="A8" s="54">
        <v>2009</v>
      </c>
      <c r="B8" s="73">
        <v>6.7422810333963801E-2</v>
      </c>
      <c r="C8" s="56">
        <v>-1.2640583529050925E-3</v>
      </c>
      <c r="D8" s="57">
        <v>0</v>
      </c>
    </row>
    <row r="9" spans="1:4" s="66" customFormat="1" ht="18" customHeight="1" x14ac:dyDescent="0.25">
      <c r="A9" s="54">
        <v>2010</v>
      </c>
      <c r="B9" s="73">
        <v>-5.9031877213722096E-4</v>
      </c>
      <c r="C9" s="56">
        <v>-6.8013129106101022E-2</v>
      </c>
      <c r="D9" s="57">
        <v>0</v>
      </c>
    </row>
    <row r="10" spans="1:4" s="66" customFormat="1" ht="18" customHeight="1" x14ac:dyDescent="0.25">
      <c r="A10" s="54">
        <v>2011</v>
      </c>
      <c r="B10" s="73">
        <v>-5.0206733608978101E-2</v>
      </c>
      <c r="C10" s="56">
        <v>-4.9616414836840879E-2</v>
      </c>
      <c r="D10" s="57">
        <v>0</v>
      </c>
    </row>
    <row r="11" spans="1:4" s="66" customFormat="1" ht="18" customHeight="1" x14ac:dyDescent="0.25">
      <c r="A11" s="54">
        <v>2012</v>
      </c>
      <c r="B11" s="73">
        <v>3.2398753894080798E-2</v>
      </c>
      <c r="C11" s="56">
        <v>8.2605487503058905E-2</v>
      </c>
      <c r="D11" s="57">
        <v>0</v>
      </c>
    </row>
    <row r="12" spans="1:4" s="66" customFormat="1" ht="18" customHeight="1" x14ac:dyDescent="0.25">
      <c r="A12" s="54">
        <v>2013</v>
      </c>
      <c r="B12" s="73">
        <v>4.8854041013268901E-2</v>
      </c>
      <c r="C12" s="57">
        <v>1.6455287119188103E-2</v>
      </c>
      <c r="D12" s="57">
        <v>0</v>
      </c>
    </row>
    <row r="13" spans="1:4" s="66" customFormat="1" ht="18" customHeight="1" x14ac:dyDescent="0.25">
      <c r="A13" s="54">
        <v>2014</v>
      </c>
      <c r="B13" s="73">
        <v>2.8562392179413299E-2</v>
      </c>
      <c r="C13" s="57">
        <v>-2.0291648833855602E-2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-4.17013758826391E-2</v>
      </c>
      <c r="C14" s="61">
        <v>-7.0263768062052395E-2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-2.0363871308454601E-2</v>
      </c>
      <c r="C15" s="56">
        <v>2.1337504574184499E-2</v>
      </c>
      <c r="D15" s="57">
        <v>6.6966720215883985E-3</v>
      </c>
    </row>
    <row r="16" spans="1:4" s="66" customFormat="1" ht="18" customHeight="1" x14ac:dyDescent="0.25">
      <c r="A16" s="54">
        <v>2017</v>
      </c>
      <c r="B16" s="73">
        <v>1.6368408760077401E-2</v>
      </c>
      <c r="C16" s="56">
        <v>3.6732280068532006E-2</v>
      </c>
      <c r="D16" s="57">
        <v>-5.751723478593599E-3</v>
      </c>
    </row>
    <row r="17" spans="1:4" s="66" customFormat="1" ht="18" customHeight="1" x14ac:dyDescent="0.25">
      <c r="A17" s="54">
        <v>2018</v>
      </c>
      <c r="B17" s="73">
        <v>2.5964460517120102E-2</v>
      </c>
      <c r="C17" s="56">
        <v>9.5960517570427006E-3</v>
      </c>
      <c r="D17" s="57">
        <v>-6.9910536828284957E-3</v>
      </c>
    </row>
    <row r="18" spans="1:4" s="66" customFormat="1" ht="18" customHeight="1" x14ac:dyDescent="0.25">
      <c r="A18" s="54">
        <v>2019</v>
      </c>
      <c r="B18" s="73">
        <v>3.7992064398269097E-2</v>
      </c>
      <c r="C18" s="56">
        <v>1.2027603881148995E-2</v>
      </c>
      <c r="D18" s="57">
        <v>8.5491081066739472E-4</v>
      </c>
    </row>
    <row r="19" spans="1:4" s="66" customFormat="1" ht="18" customHeight="1" x14ac:dyDescent="0.25">
      <c r="A19" s="54">
        <v>2020</v>
      </c>
      <c r="B19" s="73">
        <v>4.8901929691379298E-2</v>
      </c>
      <c r="C19" s="56">
        <v>1.0909865293110201E-2</v>
      </c>
      <c r="D19" s="57">
        <v>4.2527680577604948E-3</v>
      </c>
    </row>
    <row r="20" spans="1:4" s="66" customFormat="1" ht="18" customHeight="1" x14ac:dyDescent="0.25">
      <c r="A20" s="54">
        <v>2021</v>
      </c>
      <c r="B20" s="73">
        <v>5.8570153592303498E-2</v>
      </c>
      <c r="C20" s="56">
        <v>9.6682239009241999E-3</v>
      </c>
      <c r="D20" s="57">
        <v>7.070479757538696E-3</v>
      </c>
    </row>
    <row r="21" spans="1:4" s="66" customFormat="1" ht="18" customHeight="1" x14ac:dyDescent="0.25">
      <c r="A21" s="54">
        <v>2022</v>
      </c>
      <c r="B21" s="73">
        <v>6.4085593074442199E-2</v>
      </c>
      <c r="C21" s="56">
        <v>5.5154394821387009E-3</v>
      </c>
      <c r="D21" s="57">
        <v>8.2693856811714012E-3</v>
      </c>
    </row>
    <row r="22" spans="1:4" s="66" customFormat="1" ht="18" customHeight="1" x14ac:dyDescent="0.25">
      <c r="A22" s="54">
        <v>2023</v>
      </c>
      <c r="B22" s="73">
        <v>7.1245452875403806E-2</v>
      </c>
      <c r="C22" s="56">
        <v>7.1598598009616071E-3</v>
      </c>
      <c r="D22" s="57">
        <v>1.0723703116404304E-2</v>
      </c>
    </row>
    <row r="23" spans="1:4" s="66" customFormat="1" ht="18" customHeight="1" x14ac:dyDescent="0.25">
      <c r="A23" s="54">
        <v>2024</v>
      </c>
      <c r="B23" s="73">
        <v>7.4940506240977603E-2</v>
      </c>
      <c r="C23" s="56">
        <v>3.6950533655737972E-3</v>
      </c>
      <c r="D23" s="57">
        <v>1.14754109105797E-2</v>
      </c>
    </row>
    <row r="24" spans="1:4" ht="18" customHeight="1" x14ac:dyDescent="0.3">
      <c r="A24" s="54">
        <v>2025</v>
      </c>
      <c r="B24" s="73">
        <v>7.6201408664858791E-2</v>
      </c>
      <c r="C24" s="56">
        <v>1.2609024238811883E-3</v>
      </c>
      <c r="D24" s="57">
        <v>1.0530853687988798E-2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107</v>
      </c>
      <c r="B26" s="3"/>
      <c r="C26" s="3"/>
    </row>
    <row r="27" spans="1:4" ht="21.75" customHeight="1" x14ac:dyDescent="0.3">
      <c r="A27" s="165"/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Headings!F21</f>
        <v>Page 21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199" t="str">
        <f>Headings!E22</f>
        <v>August 2016 Transportation CPI Forecast</v>
      </c>
      <c r="B1" s="199"/>
      <c r="C1" s="199"/>
      <c r="D1" s="199"/>
    </row>
    <row r="2" spans="1:4" ht="21.75" customHeight="1" x14ac:dyDescent="0.3">
      <c r="A2" s="199" t="s">
        <v>100</v>
      </c>
      <c r="B2" s="199"/>
      <c r="C2" s="199"/>
      <c r="D2" s="199"/>
    </row>
    <row r="4" spans="1:4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</row>
    <row r="5" spans="1:4" s="66" customFormat="1" ht="18" customHeight="1" x14ac:dyDescent="0.25">
      <c r="A5" s="49">
        <v>2006</v>
      </c>
      <c r="B5" s="52">
        <v>3.9963582347021902E-2</v>
      </c>
      <c r="C5" s="100" t="s">
        <v>93</v>
      </c>
      <c r="D5" s="64">
        <v>0</v>
      </c>
    </row>
    <row r="6" spans="1:4" s="66" customFormat="1" ht="18" customHeight="1" x14ac:dyDescent="0.25">
      <c r="A6" s="54">
        <v>2007</v>
      </c>
      <c r="B6" s="73">
        <v>2.1139473805464402E-2</v>
      </c>
      <c r="C6" s="56">
        <v>-1.8824108541557499E-2</v>
      </c>
      <c r="D6" s="57">
        <v>0</v>
      </c>
    </row>
    <row r="7" spans="1:4" s="66" customFormat="1" ht="18" customHeight="1" x14ac:dyDescent="0.25">
      <c r="A7" s="54">
        <v>2008</v>
      </c>
      <c r="B7" s="73">
        <v>5.88458784240804E-2</v>
      </c>
      <c r="C7" s="56">
        <v>3.7706404618615998E-2</v>
      </c>
      <c r="D7" s="57">
        <v>0</v>
      </c>
    </row>
    <row r="8" spans="1:4" s="66" customFormat="1" ht="18" customHeight="1" x14ac:dyDescent="0.25">
      <c r="A8" s="54">
        <v>2009</v>
      </c>
      <c r="B8" s="73">
        <v>-8.3339157382280205E-2</v>
      </c>
      <c r="C8" s="56">
        <v>-0.1421850358063606</v>
      </c>
      <c r="D8" s="57">
        <v>0</v>
      </c>
    </row>
    <row r="9" spans="1:4" s="66" customFormat="1" ht="18" customHeight="1" x14ac:dyDescent="0.25">
      <c r="A9" s="54">
        <v>2010</v>
      </c>
      <c r="B9" s="73">
        <v>7.8902701916152507E-2</v>
      </c>
      <c r="C9" s="56">
        <v>0.16224185929843271</v>
      </c>
      <c r="D9" s="57">
        <v>0</v>
      </c>
    </row>
    <row r="10" spans="1:4" s="66" customFormat="1" ht="18" customHeight="1" x14ac:dyDescent="0.25">
      <c r="A10" s="54">
        <v>2011</v>
      </c>
      <c r="B10" s="73">
        <v>9.8089368484598399E-2</v>
      </c>
      <c r="C10" s="56">
        <v>1.9186666568445893E-2</v>
      </c>
      <c r="D10" s="57">
        <v>0</v>
      </c>
    </row>
    <row r="11" spans="1:4" s="66" customFormat="1" ht="18" customHeight="1" x14ac:dyDescent="0.25">
      <c r="A11" s="54">
        <v>2012</v>
      </c>
      <c r="B11" s="73">
        <v>2.3409663819381001E-2</v>
      </c>
      <c r="C11" s="56">
        <v>-7.4679704665217395E-2</v>
      </c>
      <c r="D11" s="57">
        <v>0</v>
      </c>
    </row>
    <row r="12" spans="1:4" s="66" customFormat="1" ht="18" customHeight="1" x14ac:dyDescent="0.25">
      <c r="A12" s="54">
        <v>2013</v>
      </c>
      <c r="B12" s="73">
        <v>1.6870848668859499E-4</v>
      </c>
      <c r="C12" s="56">
        <v>-2.3240955332692406E-2</v>
      </c>
      <c r="D12" s="57">
        <v>0</v>
      </c>
    </row>
    <row r="13" spans="1:4" s="66" customFormat="1" ht="18" customHeight="1" x14ac:dyDescent="0.25">
      <c r="A13" s="54">
        <v>2014</v>
      </c>
      <c r="B13" s="73">
        <v>-6.6007562232389605E-3</v>
      </c>
      <c r="C13" s="56">
        <v>-6.7694647099275553E-3</v>
      </c>
      <c r="D13" s="57">
        <v>0</v>
      </c>
    </row>
    <row r="14" spans="1:4" s="66" customFormat="1" ht="18" customHeight="1" thickBot="1" x14ac:dyDescent="0.3">
      <c r="A14" s="59">
        <v>2015</v>
      </c>
      <c r="B14" s="74">
        <v>-7.8136173329613007E-2</v>
      </c>
      <c r="C14" s="61">
        <v>-7.1535417106374052E-2</v>
      </c>
      <c r="D14" s="72">
        <v>0</v>
      </c>
    </row>
    <row r="15" spans="1:4" s="66" customFormat="1" ht="18" customHeight="1" thickTop="1" x14ac:dyDescent="0.25">
      <c r="A15" s="54">
        <v>2016</v>
      </c>
      <c r="B15" s="73">
        <v>-5.1333547854745098E-4</v>
      </c>
      <c r="C15" s="56">
        <v>7.7622837851065551E-2</v>
      </c>
      <c r="D15" s="57">
        <v>3.3858239299846692E-3</v>
      </c>
    </row>
    <row r="16" spans="1:4" s="66" customFormat="1" ht="18" customHeight="1" x14ac:dyDescent="0.25">
      <c r="A16" s="54">
        <v>2017</v>
      </c>
      <c r="B16" s="73">
        <v>4.8792933383057402E-2</v>
      </c>
      <c r="C16" s="56">
        <v>4.930626886160485E-2</v>
      </c>
      <c r="D16" s="57">
        <v>4.2251345727902997E-3</v>
      </c>
    </row>
    <row r="17" spans="1:4" s="66" customFormat="1" ht="18" customHeight="1" x14ac:dyDescent="0.25">
      <c r="A17" s="54">
        <v>2018</v>
      </c>
      <c r="B17" s="73">
        <v>3.85E-2</v>
      </c>
      <c r="C17" s="56">
        <v>-1.0292933383057402E-2</v>
      </c>
      <c r="D17" s="57">
        <v>1.0000000000000286E-4</v>
      </c>
    </row>
    <row r="18" spans="1:4" s="66" customFormat="1" ht="18" customHeight="1" x14ac:dyDescent="0.25">
      <c r="A18" s="54">
        <v>2019</v>
      </c>
      <c r="B18" s="73">
        <v>3.1422779226516796E-2</v>
      </c>
      <c r="C18" s="56">
        <v>-7.0772207734832032E-3</v>
      </c>
      <c r="D18" s="57">
        <v>-5.5885678860004007E-3</v>
      </c>
    </row>
    <row r="19" spans="1:4" s="66" customFormat="1" ht="18" customHeight="1" x14ac:dyDescent="0.25">
      <c r="A19" s="54">
        <v>2020</v>
      </c>
      <c r="B19" s="73">
        <v>3.3590288225905297E-2</v>
      </c>
      <c r="C19" s="56">
        <v>2.1675089993885011E-3</v>
      </c>
      <c r="D19" s="57">
        <v>-6.3470618430589015E-3</v>
      </c>
    </row>
    <row r="20" spans="1:4" s="66" customFormat="1" ht="18" customHeight="1" x14ac:dyDescent="0.25">
      <c r="A20" s="54">
        <v>2021</v>
      </c>
      <c r="B20" s="73">
        <v>3.7078819959392301E-2</v>
      </c>
      <c r="C20" s="56">
        <v>3.4885317334870034E-3</v>
      </c>
      <c r="D20" s="57">
        <v>-1.4085297520966961E-3</v>
      </c>
    </row>
    <row r="21" spans="1:4" s="66" customFormat="1" ht="18" customHeight="1" x14ac:dyDescent="0.25">
      <c r="A21" s="54">
        <v>2022</v>
      </c>
      <c r="B21" s="73">
        <v>3.0511711823992399E-2</v>
      </c>
      <c r="C21" s="56">
        <v>-6.5671081353999017E-3</v>
      </c>
      <c r="D21" s="57">
        <v>1.9029703121509894E-4</v>
      </c>
    </row>
    <row r="22" spans="1:4" s="66" customFormat="1" ht="18" customHeight="1" x14ac:dyDescent="0.25">
      <c r="A22" s="54">
        <v>2023</v>
      </c>
      <c r="B22" s="73">
        <v>2.86759250224056E-2</v>
      </c>
      <c r="C22" s="56">
        <v>-1.8357868015867994E-3</v>
      </c>
      <c r="D22" s="57">
        <v>2.3934341492549971E-4</v>
      </c>
    </row>
    <row r="23" spans="1:4" s="66" customFormat="1" ht="18" customHeight="1" x14ac:dyDescent="0.25">
      <c r="A23" s="54">
        <v>2024</v>
      </c>
      <c r="B23" s="73">
        <v>2.9270268246783103E-2</v>
      </c>
      <c r="C23" s="56">
        <v>5.9434322437750334E-4</v>
      </c>
      <c r="D23" s="57">
        <v>2.0956652592870467E-4</v>
      </c>
    </row>
    <row r="24" spans="1:4" ht="18" customHeight="1" x14ac:dyDescent="0.3">
      <c r="A24" s="54">
        <v>2025</v>
      </c>
      <c r="B24" s="73">
        <v>2.4324215990804497E-2</v>
      </c>
      <c r="C24" s="56">
        <v>-4.9460522559786058E-3</v>
      </c>
      <c r="D24" s="57">
        <v>2.5648445645519782E-4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60</v>
      </c>
      <c r="B26" s="3"/>
      <c r="C26" s="3"/>
    </row>
    <row r="27" spans="1:4" ht="21.75" customHeight="1" x14ac:dyDescent="0.3">
      <c r="A27" s="165"/>
      <c r="B27" s="3"/>
      <c r="C27" s="3"/>
    </row>
    <row r="28" spans="1:4" ht="21.75" customHeight="1" x14ac:dyDescent="0.3">
      <c r="A28" s="165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2" t="str">
        <f>Headings!F22</f>
        <v>Page 22</v>
      </c>
      <c r="B30" s="193"/>
      <c r="C30" s="193"/>
      <c r="D30" s="193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9" t="str">
        <f>Headings!E23</f>
        <v>August 2016 Retail Gas Forecast</v>
      </c>
      <c r="B1" s="206"/>
      <c r="C1" s="206"/>
      <c r="D1" s="206"/>
      <c r="E1" s="206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47" t="s">
        <v>90</v>
      </c>
      <c r="B4" s="41" t="s">
        <v>95</v>
      </c>
      <c r="C4" s="41" t="s">
        <v>6</v>
      </c>
      <c r="D4" s="45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76" t="s">
        <v>108</v>
      </c>
      <c r="B5" s="78">
        <v>2.5586666666666602</v>
      </c>
      <c r="C5" s="52">
        <v>-0.26114159206853593</v>
      </c>
      <c r="D5" s="79">
        <v>0</v>
      </c>
      <c r="E5" s="138">
        <v>0</v>
      </c>
    </row>
    <row r="6" spans="1:5" s="66" customFormat="1" ht="18" customHeight="1" x14ac:dyDescent="0.25">
      <c r="A6" s="65" t="s">
        <v>20</v>
      </c>
      <c r="B6" s="80">
        <v>2.9906666666666601</v>
      </c>
      <c r="C6" s="73">
        <v>-0.23316239316239284</v>
      </c>
      <c r="D6" s="81">
        <v>0</v>
      </c>
      <c r="E6" s="82">
        <v>0</v>
      </c>
    </row>
    <row r="7" spans="1:5" s="66" customFormat="1" ht="18" customHeight="1" x14ac:dyDescent="0.25">
      <c r="A7" s="65" t="s">
        <v>8</v>
      </c>
      <c r="B7" s="80">
        <v>3.00633333333333</v>
      </c>
      <c r="C7" s="73">
        <v>-0.2296720191322168</v>
      </c>
      <c r="D7" s="81">
        <v>0</v>
      </c>
      <c r="E7" s="82">
        <v>0</v>
      </c>
    </row>
    <row r="8" spans="1:5" s="66" customFormat="1" ht="18" customHeight="1" x14ac:dyDescent="0.25">
      <c r="A8" s="65" t="s">
        <v>19</v>
      </c>
      <c r="B8" s="80">
        <v>2.4873333333333298</v>
      </c>
      <c r="C8" s="73">
        <v>-0.20986869970351663</v>
      </c>
      <c r="D8" s="81">
        <v>0</v>
      </c>
      <c r="E8" s="82">
        <v>0</v>
      </c>
    </row>
    <row r="9" spans="1:5" s="66" customFormat="1" ht="18" customHeight="1" x14ac:dyDescent="0.25">
      <c r="A9" s="65" t="s">
        <v>24</v>
      </c>
      <c r="B9" s="80">
        <v>2.2543333333333302</v>
      </c>
      <c r="C9" s="73">
        <v>-0.11894215737363112</v>
      </c>
      <c r="D9" s="81">
        <v>0</v>
      </c>
      <c r="E9" s="82">
        <v>0</v>
      </c>
    </row>
    <row r="10" spans="1:5" s="66" customFormat="1" ht="18" customHeight="1" thickBot="1" x14ac:dyDescent="0.3">
      <c r="A10" s="86" t="s">
        <v>134</v>
      </c>
      <c r="B10" s="87">
        <v>2.48366666666666</v>
      </c>
      <c r="C10" s="74">
        <v>-0.16952741863575604</v>
      </c>
      <c r="D10" s="172">
        <v>0</v>
      </c>
      <c r="E10" s="176">
        <v>0</v>
      </c>
    </row>
    <row r="11" spans="1:5" s="66" customFormat="1" ht="18" customHeight="1" thickTop="1" x14ac:dyDescent="0.25">
      <c r="A11" s="65" t="s">
        <v>135</v>
      </c>
      <c r="B11" s="80">
        <v>2.73586075206943</v>
      </c>
      <c r="C11" s="73">
        <v>-8.996759549747213E-2</v>
      </c>
      <c r="D11" s="81">
        <v>-2.5320068629736903E-2</v>
      </c>
      <c r="E11" s="82">
        <v>-7.107172290539987E-2</v>
      </c>
    </row>
    <row r="12" spans="1:5" s="66" customFormat="1" ht="18" customHeight="1" x14ac:dyDescent="0.25">
      <c r="A12" s="65" t="s">
        <v>23</v>
      </c>
      <c r="B12" s="80">
        <v>2.6972118189752599</v>
      </c>
      <c r="C12" s="73">
        <v>8.4378914088152124E-2</v>
      </c>
      <c r="D12" s="81">
        <v>6.6323275456654507E-3</v>
      </c>
      <c r="E12" s="82">
        <v>1.7770929617469733E-2</v>
      </c>
    </row>
    <row r="13" spans="1:5" s="66" customFormat="1" ht="18" customHeight="1" x14ac:dyDescent="0.25">
      <c r="A13" s="65" t="s">
        <v>157</v>
      </c>
      <c r="B13" s="80">
        <v>2.82358013490536</v>
      </c>
      <c r="C13" s="73">
        <v>0.25251225857106196</v>
      </c>
      <c r="D13" s="81">
        <v>5.5267312063052021E-3</v>
      </c>
      <c r="E13" s="82">
        <v>1.5519396909879912E-2</v>
      </c>
    </row>
    <row r="14" spans="1:5" s="66" customFormat="1" ht="18" customHeight="1" x14ac:dyDescent="0.25">
      <c r="A14" s="65" t="s">
        <v>158</v>
      </c>
      <c r="B14" s="80">
        <v>3.1529190888267999</v>
      </c>
      <c r="C14" s="73">
        <v>0.26946145033960889</v>
      </c>
      <c r="D14" s="81">
        <v>-2.0774243027986694E-3</v>
      </c>
      <c r="E14" s="82">
        <v>-6.5635860931498868E-3</v>
      </c>
    </row>
    <row r="15" spans="1:5" s="66" customFormat="1" ht="18" customHeight="1" x14ac:dyDescent="0.25">
      <c r="A15" s="65" t="s">
        <v>159</v>
      </c>
      <c r="B15" s="80">
        <v>3.0057153675072401</v>
      </c>
      <c r="C15" s="73">
        <v>9.8636092949427212E-2</v>
      </c>
      <c r="D15" s="81">
        <v>1.0256630930312038E-2</v>
      </c>
      <c r="E15" s="82">
        <v>3.0515526710970242E-2</v>
      </c>
    </row>
    <row r="16" spans="1:5" s="66" customFormat="1" ht="18" customHeight="1" x14ac:dyDescent="0.25">
      <c r="A16" s="65" t="s">
        <v>160</v>
      </c>
      <c r="B16" s="80">
        <v>2.7523421054790398</v>
      </c>
      <c r="C16" s="73">
        <v>2.043973191720827E-2</v>
      </c>
      <c r="D16" s="81">
        <v>3.1586048796054866E-2</v>
      </c>
      <c r="E16" s="82">
        <v>8.4273737657230008E-2</v>
      </c>
    </row>
    <row r="17" spans="1:5" s="66" customFormat="1" ht="18" customHeight="1" x14ac:dyDescent="0.25">
      <c r="A17" s="65" t="s">
        <v>168</v>
      </c>
      <c r="B17" s="80">
        <v>2.7618233136278101</v>
      </c>
      <c r="C17" s="73">
        <v>-2.1871814620773922E-2</v>
      </c>
      <c r="D17" s="81">
        <v>2.4102707432768433E-2</v>
      </c>
      <c r="E17" s="82">
        <v>6.5000725831730222E-2</v>
      </c>
    </row>
    <row r="18" spans="1:5" s="66" customFormat="1" ht="18" customHeight="1" x14ac:dyDescent="0.25">
      <c r="A18" s="65" t="s">
        <v>169</v>
      </c>
      <c r="B18" s="80">
        <v>3.0102759589029402</v>
      </c>
      <c r="C18" s="73">
        <v>-4.5241608143181788E-2</v>
      </c>
      <c r="D18" s="81">
        <v>4.6887178294912957E-2</v>
      </c>
      <c r="E18" s="82">
        <v>0.13482192592315023</v>
      </c>
    </row>
    <row r="19" spans="1:5" s="66" customFormat="1" ht="18" customHeight="1" x14ac:dyDescent="0.25">
      <c r="A19" s="65" t="s">
        <v>170</v>
      </c>
      <c r="B19" s="80">
        <v>3.0095268825485899</v>
      </c>
      <c r="C19" s="73">
        <v>1.2680891486112067E-3</v>
      </c>
      <c r="D19" s="81">
        <v>7.2335561116331659E-2</v>
      </c>
      <c r="E19" s="82">
        <v>0.20301090781434983</v>
      </c>
    </row>
    <row r="20" spans="1:5" s="66" customFormat="1" ht="18" customHeight="1" x14ac:dyDescent="0.25">
      <c r="A20" s="65" t="s">
        <v>171</v>
      </c>
      <c r="B20" s="80">
        <v>2.8128968195511401</v>
      </c>
      <c r="C20" s="73">
        <v>2.2001158195979809E-2</v>
      </c>
      <c r="D20" s="81">
        <v>9.0286843882380063E-2</v>
      </c>
      <c r="E20" s="82">
        <v>0.23293647669792028</v>
      </c>
    </row>
    <row r="21" spans="1:5" s="66" customFormat="1" ht="18" customHeight="1" x14ac:dyDescent="0.25">
      <c r="A21" s="65" t="s">
        <v>182</v>
      </c>
      <c r="B21" s="80">
        <v>2.9184844056062</v>
      </c>
      <c r="C21" s="73">
        <v>5.6723792288003727E-2</v>
      </c>
      <c r="D21" s="81">
        <v>4.9027273700833485E-2</v>
      </c>
      <c r="E21" s="82">
        <v>0.13639810644815986</v>
      </c>
    </row>
    <row r="22" spans="1:5" s="66" customFormat="1" ht="18" customHeight="1" x14ac:dyDescent="0.25">
      <c r="A22" s="65" t="s">
        <v>183</v>
      </c>
      <c r="B22" s="80">
        <v>3.2543683136622401</v>
      </c>
      <c r="C22" s="73">
        <v>8.1086371512682387E-2</v>
      </c>
      <c r="D22" s="81">
        <v>2.4288825710654383E-2</v>
      </c>
      <c r="E22" s="82">
        <v>7.7170406222069943E-2</v>
      </c>
    </row>
    <row r="23" spans="1:5" s="66" customFormat="1" ht="18" customHeight="1" x14ac:dyDescent="0.25">
      <c r="A23" s="65" t="s">
        <v>184</v>
      </c>
      <c r="B23" s="80">
        <v>3.2660579223188702</v>
      </c>
      <c r="C23" s="73">
        <v>8.5239657189251972E-2</v>
      </c>
      <c r="D23" s="81">
        <v>3.8194854386870425E-2</v>
      </c>
      <c r="E23" s="82">
        <v>0.12015721926856004</v>
      </c>
    </row>
    <row r="24" spans="1:5" s="66" customFormat="1" ht="18" customHeight="1" x14ac:dyDescent="0.25">
      <c r="A24" s="65" t="s">
        <v>185</v>
      </c>
      <c r="B24" s="80">
        <v>3.05478334713011</v>
      </c>
      <c r="C24" s="73">
        <v>8.5991965968224893E-2</v>
      </c>
      <c r="D24" s="81">
        <v>5.2585282113905202E-2</v>
      </c>
      <c r="E24" s="82">
        <v>0.15261152405921008</v>
      </c>
    </row>
    <row r="25" spans="1:5" ht="21.75" customHeight="1" x14ac:dyDescent="0.3">
      <c r="A25" s="32" t="s">
        <v>4</v>
      </c>
      <c r="C25" s="19"/>
      <c r="D25" s="19"/>
    </row>
    <row r="26" spans="1:5" ht="21.75" customHeight="1" x14ac:dyDescent="0.3">
      <c r="A26" s="43" t="s">
        <v>147</v>
      </c>
      <c r="B26" s="3"/>
    </row>
    <row r="27" spans="1:5" ht="21.75" customHeight="1" x14ac:dyDescent="0.3">
      <c r="A27" s="37" t="s">
        <v>241</v>
      </c>
      <c r="B27" s="3"/>
      <c r="C27" s="3"/>
    </row>
    <row r="28" spans="1:5" ht="21.75" customHeight="1" x14ac:dyDescent="0.3">
      <c r="A28" s="162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205" t="str">
        <f>Headings!F23</f>
        <v>Page 23</v>
      </c>
      <c r="B30" s="193"/>
      <c r="C30" s="193"/>
      <c r="D30" s="193"/>
      <c r="E30" s="200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199" t="s">
        <v>272</v>
      </c>
      <c r="B1" s="199"/>
      <c r="C1" s="199"/>
      <c r="D1" s="202"/>
      <c r="E1" s="201"/>
    </row>
    <row r="2" spans="1:14" ht="21.75" customHeight="1" x14ac:dyDescent="0.3">
      <c r="A2" s="199" t="s">
        <v>100</v>
      </c>
      <c r="B2" s="199"/>
      <c r="C2" s="199"/>
      <c r="D2" s="203"/>
      <c r="E2" s="200"/>
    </row>
    <row r="3" spans="1:14" ht="21.75" customHeight="1" x14ac:dyDescent="0.3">
      <c r="A3" s="204"/>
      <c r="B3" s="204"/>
      <c r="C3" s="204"/>
      <c r="D3" s="203"/>
    </row>
    <row r="4" spans="1:14" s="24" customFormat="1" ht="66" customHeight="1" x14ac:dyDescent="0.3">
      <c r="A4" s="26" t="s">
        <v>94</v>
      </c>
      <c r="B4" s="41" t="s">
        <v>91</v>
      </c>
      <c r="C4" s="41" t="s">
        <v>35</v>
      </c>
      <c r="D4" s="41" t="s">
        <v>92</v>
      </c>
      <c r="E4" s="42" t="s">
        <v>35</v>
      </c>
    </row>
    <row r="5" spans="1:14" s="83" customFormat="1" ht="18" customHeight="1" x14ac:dyDescent="0.2">
      <c r="A5" s="49">
        <v>2006</v>
      </c>
      <c r="B5" s="52" t="s">
        <v>93</v>
      </c>
      <c r="C5" s="52" t="s">
        <v>93</v>
      </c>
      <c r="D5" s="105" t="s">
        <v>93</v>
      </c>
      <c r="E5" s="106" t="s">
        <v>93</v>
      </c>
    </row>
    <row r="6" spans="1:14" s="83" customFormat="1" ht="18" customHeight="1" x14ac:dyDescent="0.2">
      <c r="A6" s="54">
        <v>2007</v>
      </c>
      <c r="B6" s="73" t="s">
        <v>93</v>
      </c>
      <c r="C6" s="73" t="s">
        <v>93</v>
      </c>
      <c r="D6" s="84" t="s">
        <v>93</v>
      </c>
      <c r="E6" s="85" t="s">
        <v>93</v>
      </c>
    </row>
    <row r="7" spans="1:14" s="83" customFormat="1" ht="18" customHeight="1" x14ac:dyDescent="0.2">
      <c r="A7" s="54">
        <v>2008</v>
      </c>
      <c r="B7" s="73" t="s">
        <v>93</v>
      </c>
      <c r="C7" s="73" t="s">
        <v>93</v>
      </c>
      <c r="D7" s="84" t="s">
        <v>93</v>
      </c>
      <c r="E7" s="85" t="s">
        <v>93</v>
      </c>
    </row>
    <row r="8" spans="1:14" s="83" customFormat="1" ht="18" customHeight="1" x14ac:dyDescent="0.2">
      <c r="A8" s="54">
        <v>2009</v>
      </c>
      <c r="B8" s="73" t="s">
        <v>93</v>
      </c>
      <c r="C8" s="73" t="s">
        <v>93</v>
      </c>
      <c r="D8" s="84" t="s">
        <v>93</v>
      </c>
      <c r="E8" s="85" t="s">
        <v>93</v>
      </c>
    </row>
    <row r="9" spans="1:14" s="77" customFormat="1" ht="18" customHeight="1" x14ac:dyDescent="0.25">
      <c r="A9" s="54">
        <v>2010</v>
      </c>
      <c r="B9" s="73" t="s">
        <v>93</v>
      </c>
      <c r="C9" s="73" t="s">
        <v>93</v>
      </c>
      <c r="D9" s="84" t="s">
        <v>93</v>
      </c>
      <c r="E9" s="85" t="s">
        <v>93</v>
      </c>
    </row>
    <row r="10" spans="1:14" s="77" customFormat="1" ht="18" customHeight="1" x14ac:dyDescent="0.25">
      <c r="A10" s="54">
        <v>2011</v>
      </c>
      <c r="B10" s="73" t="s">
        <v>93</v>
      </c>
      <c r="C10" s="73" t="s">
        <v>93</v>
      </c>
      <c r="D10" s="84" t="s">
        <v>93</v>
      </c>
      <c r="E10" s="85" t="s">
        <v>93</v>
      </c>
    </row>
    <row r="11" spans="1:14" s="77" customFormat="1" ht="18" customHeight="1" x14ac:dyDescent="0.25">
      <c r="A11" s="65">
        <v>2012</v>
      </c>
      <c r="B11" s="80" t="s">
        <v>93</v>
      </c>
      <c r="C11" s="73" t="s">
        <v>93</v>
      </c>
      <c r="D11" s="80" t="s">
        <v>93</v>
      </c>
      <c r="E11" s="57" t="s">
        <v>93</v>
      </c>
    </row>
    <row r="12" spans="1:14" s="77" customFormat="1" ht="18" customHeight="1" x14ac:dyDescent="0.25">
      <c r="A12" s="65">
        <v>2013</v>
      </c>
      <c r="B12" s="80" t="s">
        <v>93</v>
      </c>
      <c r="C12" s="73" t="s">
        <v>93</v>
      </c>
      <c r="D12" s="80" t="s">
        <v>93</v>
      </c>
      <c r="E12" s="57" t="s">
        <v>93</v>
      </c>
      <c r="M12" s="113"/>
      <c r="N12" s="113"/>
    </row>
    <row r="13" spans="1:14" s="77" customFormat="1" ht="18" customHeight="1" x14ac:dyDescent="0.25">
      <c r="A13" s="65">
        <v>2014</v>
      </c>
      <c r="B13" s="139" t="s">
        <v>93</v>
      </c>
      <c r="C13" s="116" t="s">
        <v>93</v>
      </c>
      <c r="D13" s="139" t="s">
        <v>93</v>
      </c>
      <c r="E13" s="101" t="s">
        <v>93</v>
      </c>
      <c r="M13" s="113"/>
      <c r="N13" s="113"/>
    </row>
    <row r="14" spans="1:14" s="77" customFormat="1" ht="18" customHeight="1" thickBot="1" x14ac:dyDescent="0.3">
      <c r="A14" s="86">
        <v>2015</v>
      </c>
      <c r="B14" s="152" t="s">
        <v>93</v>
      </c>
      <c r="C14" s="153" t="s">
        <v>93</v>
      </c>
      <c r="D14" s="152" t="s">
        <v>93</v>
      </c>
      <c r="E14" s="114" t="s">
        <v>93</v>
      </c>
      <c r="M14" s="113"/>
      <c r="N14" s="113"/>
    </row>
    <row r="15" spans="1:14" s="77" customFormat="1" ht="18" customHeight="1" thickTop="1" x14ac:dyDescent="0.25">
      <c r="A15" s="65">
        <v>2016</v>
      </c>
      <c r="B15" s="80">
        <v>1.67</v>
      </c>
      <c r="C15" s="116" t="s">
        <v>93</v>
      </c>
      <c r="D15" s="80">
        <v>1.8</v>
      </c>
      <c r="E15" s="101" t="s">
        <v>93</v>
      </c>
      <c r="M15" s="113"/>
      <c r="N15" s="113"/>
    </row>
    <row r="16" spans="1:14" s="77" customFormat="1" ht="18" customHeight="1" x14ac:dyDescent="0.25">
      <c r="A16" s="65">
        <v>2017</v>
      </c>
      <c r="B16" s="80">
        <v>1.87</v>
      </c>
      <c r="C16" s="73">
        <v>0.11976047904191622</v>
      </c>
      <c r="D16" s="80">
        <v>1.97</v>
      </c>
      <c r="E16" s="57">
        <v>9.4444444444444331E-2</v>
      </c>
      <c r="M16" s="113"/>
      <c r="N16" s="113"/>
    </row>
    <row r="17" spans="1:7" s="77" customFormat="1" ht="18" customHeight="1" x14ac:dyDescent="0.25">
      <c r="A17" s="65">
        <v>2018</v>
      </c>
      <c r="B17" s="80">
        <v>2.0299999999999998</v>
      </c>
      <c r="C17" s="73">
        <v>8.5561497326203106E-2</v>
      </c>
      <c r="D17" s="80">
        <v>2.16</v>
      </c>
      <c r="E17" s="57">
        <v>9.6446700507614391E-2</v>
      </c>
    </row>
    <row r="18" spans="1:7" s="77" customFormat="1" ht="18" customHeight="1" x14ac:dyDescent="0.25">
      <c r="A18" s="65">
        <v>2019</v>
      </c>
      <c r="B18" s="80">
        <v>2.1800000000000002</v>
      </c>
      <c r="C18" s="73">
        <v>7.389162561576379E-2</v>
      </c>
      <c r="D18" s="80">
        <v>2.29</v>
      </c>
      <c r="E18" s="57">
        <v>6.0185185185185119E-2</v>
      </c>
    </row>
    <row r="19" spans="1:7" s="77" customFormat="1" ht="18" customHeight="1" x14ac:dyDescent="0.25">
      <c r="A19" s="65">
        <v>2020</v>
      </c>
      <c r="B19" s="73" t="s">
        <v>93</v>
      </c>
      <c r="C19" s="73" t="s">
        <v>93</v>
      </c>
      <c r="D19" s="84" t="s">
        <v>93</v>
      </c>
      <c r="E19" s="85" t="s">
        <v>93</v>
      </c>
    </row>
    <row r="20" spans="1:7" s="77" customFormat="1" ht="18" customHeight="1" x14ac:dyDescent="0.25">
      <c r="A20" s="65">
        <v>2021</v>
      </c>
      <c r="B20" s="73" t="s">
        <v>93</v>
      </c>
      <c r="C20" s="73" t="s">
        <v>93</v>
      </c>
      <c r="D20" s="84" t="s">
        <v>93</v>
      </c>
      <c r="E20" s="85" t="s">
        <v>93</v>
      </c>
    </row>
    <row r="21" spans="1:7" s="77" customFormat="1" ht="18" customHeight="1" x14ac:dyDescent="0.25">
      <c r="A21" s="65">
        <v>2022</v>
      </c>
      <c r="B21" s="73" t="s">
        <v>93</v>
      </c>
      <c r="C21" s="73" t="s">
        <v>93</v>
      </c>
      <c r="D21" s="84" t="s">
        <v>93</v>
      </c>
      <c r="E21" s="85" t="s">
        <v>93</v>
      </c>
    </row>
    <row r="22" spans="1:7" s="77" customFormat="1" ht="18" customHeight="1" x14ac:dyDescent="0.25">
      <c r="A22" s="65">
        <v>2023</v>
      </c>
      <c r="B22" s="73" t="s">
        <v>93</v>
      </c>
      <c r="C22" s="73" t="s">
        <v>93</v>
      </c>
      <c r="D22" s="84" t="s">
        <v>93</v>
      </c>
      <c r="E22" s="85" t="s">
        <v>93</v>
      </c>
    </row>
    <row r="23" spans="1:7" s="77" customFormat="1" ht="18" customHeight="1" x14ac:dyDescent="0.25">
      <c r="A23" s="65">
        <v>2024</v>
      </c>
      <c r="B23" s="73" t="s">
        <v>93</v>
      </c>
      <c r="C23" s="73" t="s">
        <v>93</v>
      </c>
      <c r="D23" s="84" t="s">
        <v>93</v>
      </c>
      <c r="E23" s="85" t="s">
        <v>93</v>
      </c>
    </row>
    <row r="24" spans="1:7" ht="18" customHeight="1" x14ac:dyDescent="0.3">
      <c r="A24" s="65">
        <v>2025</v>
      </c>
      <c r="B24" s="73" t="s">
        <v>93</v>
      </c>
      <c r="C24" s="73" t="s">
        <v>93</v>
      </c>
      <c r="D24" s="84" t="s">
        <v>93</v>
      </c>
      <c r="E24" s="85" t="s">
        <v>93</v>
      </c>
    </row>
    <row r="25" spans="1:7" ht="21.75" customHeight="1" x14ac:dyDescent="0.3">
      <c r="A25" s="32" t="s">
        <v>4</v>
      </c>
      <c r="B25" s="1"/>
      <c r="C25" s="1"/>
    </row>
    <row r="26" spans="1:7" ht="21.75" customHeight="1" x14ac:dyDescent="0.3">
      <c r="A26" s="37" t="s">
        <v>225</v>
      </c>
      <c r="D26" s="2"/>
      <c r="E26" s="2"/>
      <c r="F26" s="2"/>
      <c r="G26" s="2"/>
    </row>
    <row r="27" spans="1:7" ht="21.75" customHeight="1" x14ac:dyDescent="0.3">
      <c r="A27" s="37" t="s">
        <v>264</v>
      </c>
      <c r="D27" s="2"/>
      <c r="E27" s="2"/>
      <c r="F27" s="2"/>
      <c r="G27" s="2"/>
    </row>
    <row r="28" spans="1:7" ht="21.75" customHeight="1" x14ac:dyDescent="0.3">
      <c r="A28" s="37" t="s">
        <v>226</v>
      </c>
      <c r="B28" s="1"/>
      <c r="C28" s="1"/>
    </row>
    <row r="29" spans="1:7" ht="21.75" customHeight="1" x14ac:dyDescent="0.3">
      <c r="A29" s="37" t="s">
        <v>227</v>
      </c>
      <c r="B29" s="1"/>
      <c r="C29" s="1"/>
    </row>
    <row r="30" spans="1:7" ht="21.75" customHeight="1" x14ac:dyDescent="0.3">
      <c r="A30" s="205" t="str">
        <f>Headings!F24</f>
        <v>Page 24</v>
      </c>
      <c r="B30" s="193"/>
      <c r="C30" s="193"/>
      <c r="D30" s="193"/>
      <c r="E30" s="200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9" t="str">
        <f>Headings!E25</f>
        <v>August 2016 Recorded Documents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31" t="str">
        <f>Headings!E52</f>
        <v>% Change from July 2016 Forecast</v>
      </c>
      <c r="E4" s="45" t="str">
        <f>Headings!F53</f>
        <v># Change from July 2016 Forecast</v>
      </c>
    </row>
    <row r="5" spans="1:5" s="66" customFormat="1" ht="18" customHeight="1" x14ac:dyDescent="0.25">
      <c r="A5" s="76" t="s">
        <v>108</v>
      </c>
      <c r="B5" s="88">
        <v>119981.999999999</v>
      </c>
      <c r="C5" s="51">
        <v>0.31592397205434475</v>
      </c>
      <c r="D5" s="79">
        <v>0</v>
      </c>
      <c r="E5" s="89">
        <v>0</v>
      </c>
    </row>
    <row r="6" spans="1:5" s="66" customFormat="1" ht="18" customHeight="1" x14ac:dyDescent="0.25">
      <c r="A6" s="65" t="s">
        <v>20</v>
      </c>
      <c r="B6" s="90">
        <v>135053</v>
      </c>
      <c r="C6" s="56">
        <v>0.22001300836510151</v>
      </c>
      <c r="D6" s="81">
        <v>0</v>
      </c>
      <c r="E6" s="91">
        <v>0</v>
      </c>
    </row>
    <row r="7" spans="1:5" s="66" customFormat="1" ht="18" customHeight="1" x14ac:dyDescent="0.25">
      <c r="A7" s="65" t="s">
        <v>8</v>
      </c>
      <c r="B7" s="90">
        <v>139969.99999999901</v>
      </c>
      <c r="C7" s="56">
        <v>0.1983014716583682</v>
      </c>
      <c r="D7" s="81">
        <v>0</v>
      </c>
      <c r="E7" s="91">
        <v>0</v>
      </c>
    </row>
    <row r="8" spans="1:5" s="66" customFormat="1" ht="18" customHeight="1" x14ac:dyDescent="0.25">
      <c r="A8" s="65" t="s">
        <v>19</v>
      </c>
      <c r="B8" s="90">
        <v>118344</v>
      </c>
      <c r="C8" s="56">
        <v>2.8217708518782914E-3</v>
      </c>
      <c r="D8" s="81">
        <v>0</v>
      </c>
      <c r="E8" s="91">
        <v>0</v>
      </c>
    </row>
    <row r="9" spans="1:5" s="66" customFormat="1" ht="18" customHeight="1" x14ac:dyDescent="0.25">
      <c r="A9" s="65" t="s">
        <v>24</v>
      </c>
      <c r="B9" s="90">
        <v>109858</v>
      </c>
      <c r="C9" s="56">
        <v>-8.4379323565193731E-2</v>
      </c>
      <c r="D9" s="81">
        <v>5.7384307384307442E-2</v>
      </c>
      <c r="E9" s="91">
        <v>5962</v>
      </c>
    </row>
    <row r="10" spans="1:5" s="66" customFormat="1" ht="18" customHeight="1" thickBot="1" x14ac:dyDescent="0.3">
      <c r="A10" s="86" t="s">
        <v>134</v>
      </c>
      <c r="B10" s="174">
        <v>131992</v>
      </c>
      <c r="C10" s="61">
        <v>-2.2665175893908263E-2</v>
      </c>
      <c r="D10" s="172">
        <v>3.8203484484996331E-2</v>
      </c>
      <c r="E10" s="175">
        <v>4857</v>
      </c>
    </row>
    <row r="11" spans="1:5" s="66" customFormat="1" ht="18" customHeight="1" thickTop="1" x14ac:dyDescent="0.25">
      <c r="A11" s="65" t="s">
        <v>135</v>
      </c>
      <c r="B11" s="90">
        <v>129611.70581929899</v>
      </c>
      <c r="C11" s="56">
        <v>-7.4003673506466305E-2</v>
      </c>
      <c r="D11" s="81">
        <v>8.7411136362425923E-2</v>
      </c>
      <c r="E11" s="91">
        <v>10418.788361351995</v>
      </c>
    </row>
    <row r="12" spans="1:5" s="66" customFormat="1" ht="18" customHeight="1" x14ac:dyDescent="0.25">
      <c r="A12" s="65" t="s">
        <v>23</v>
      </c>
      <c r="B12" s="90">
        <v>117090.337405816</v>
      </c>
      <c r="C12" s="56">
        <v>-1.0593376885892014E-2</v>
      </c>
      <c r="D12" s="81">
        <v>1.3806624554217883E-3</v>
      </c>
      <c r="E12" s="91">
        <v>161.43933951399231</v>
      </c>
    </row>
    <row r="13" spans="1:5" s="66" customFormat="1" ht="18" customHeight="1" x14ac:dyDescent="0.25">
      <c r="A13" s="65" t="s">
        <v>157</v>
      </c>
      <c r="B13" s="90">
        <v>120319.258379365</v>
      </c>
      <c r="C13" s="56">
        <v>9.522527607789133E-2</v>
      </c>
      <c r="D13" s="81">
        <v>4.932427007673823E-2</v>
      </c>
      <c r="E13" s="91">
        <v>5655.6964943759958</v>
      </c>
    </row>
    <row r="14" spans="1:5" s="66" customFormat="1" ht="18" customHeight="1" x14ac:dyDescent="0.25">
      <c r="A14" s="65" t="s">
        <v>158</v>
      </c>
      <c r="B14" s="90">
        <v>135901.72559049001</v>
      </c>
      <c r="C14" s="56">
        <v>2.9620928469074048E-2</v>
      </c>
      <c r="D14" s="81">
        <v>4.6578081480456834E-2</v>
      </c>
      <c r="E14" s="91">
        <v>6048.3223945740028</v>
      </c>
    </row>
    <row r="15" spans="1:5" s="66" customFormat="1" ht="18" customHeight="1" x14ac:dyDescent="0.25">
      <c r="A15" s="65" t="s">
        <v>159</v>
      </c>
      <c r="B15" s="90">
        <v>133843.06470440899</v>
      </c>
      <c r="C15" s="56">
        <v>3.2646425400875811E-2</v>
      </c>
      <c r="D15" s="81">
        <v>4.2193455052661033E-2</v>
      </c>
      <c r="E15" s="91">
        <v>5418.6689691219799</v>
      </c>
    </row>
    <row r="16" spans="1:5" s="66" customFormat="1" ht="18" customHeight="1" x14ac:dyDescent="0.25">
      <c r="A16" s="65" t="s">
        <v>160</v>
      </c>
      <c r="B16" s="90">
        <v>127954.856928507</v>
      </c>
      <c r="C16" s="56">
        <v>9.2787498639075094E-2</v>
      </c>
      <c r="D16" s="81">
        <v>3.5843349866365504E-2</v>
      </c>
      <c r="E16" s="91">
        <v>4427.6296262179967</v>
      </c>
    </row>
    <row r="17" spans="1:5" s="66" customFormat="1" ht="18" customHeight="1" x14ac:dyDescent="0.25">
      <c r="A17" s="65" t="s">
        <v>168</v>
      </c>
      <c r="B17" s="90">
        <v>123043.851191515</v>
      </c>
      <c r="C17" s="56">
        <v>2.2644694198159065E-2</v>
      </c>
      <c r="D17" s="81">
        <v>3.2652570938962455E-2</v>
      </c>
      <c r="E17" s="91">
        <v>3890.6580903400027</v>
      </c>
    </row>
    <row r="18" spans="1:5" s="66" customFormat="1" ht="18" customHeight="1" x14ac:dyDescent="0.25">
      <c r="A18" s="65" t="s">
        <v>169</v>
      </c>
      <c r="B18" s="90">
        <v>140158.293794161</v>
      </c>
      <c r="C18" s="56">
        <v>3.1320928304451545E-2</v>
      </c>
      <c r="D18" s="81">
        <v>3.056979659852499E-2</v>
      </c>
      <c r="E18" s="91">
        <v>4157.5161110149929</v>
      </c>
    </row>
    <row r="19" spans="1:5" s="66" customFormat="1" ht="18" customHeight="1" x14ac:dyDescent="0.25">
      <c r="A19" s="65" t="s">
        <v>170</v>
      </c>
      <c r="B19" s="90">
        <v>139463.63234773101</v>
      </c>
      <c r="C19" s="56">
        <v>4.1993715966792911E-2</v>
      </c>
      <c r="D19" s="81">
        <v>3.0045743328602548E-2</v>
      </c>
      <c r="E19" s="91">
        <v>4068.0605966620205</v>
      </c>
    </row>
    <row r="20" spans="1:5" s="66" customFormat="1" ht="18" customHeight="1" x14ac:dyDescent="0.25">
      <c r="A20" s="65" t="s">
        <v>171</v>
      </c>
      <c r="B20" s="90">
        <v>134818.10956035199</v>
      </c>
      <c r="C20" s="56">
        <v>5.3638078276932788E-2</v>
      </c>
      <c r="D20" s="81">
        <v>2.88859991274244E-2</v>
      </c>
      <c r="E20" s="91">
        <v>3785.0216626759939</v>
      </c>
    </row>
    <row r="21" spans="1:5" s="66" customFormat="1" ht="18" customHeight="1" x14ac:dyDescent="0.25">
      <c r="A21" s="65" t="s">
        <v>182</v>
      </c>
      <c r="B21" s="90">
        <v>129765.26939226899</v>
      </c>
      <c r="C21" s="56">
        <v>5.4626201436854149E-2</v>
      </c>
      <c r="D21" s="81">
        <v>2.9826704689673189E-2</v>
      </c>
      <c r="E21" s="91">
        <v>3758.3705603220005</v>
      </c>
    </row>
    <row r="22" spans="1:5" s="66" customFormat="1" ht="18" customHeight="1" x14ac:dyDescent="0.25">
      <c r="A22" s="65" t="s">
        <v>183</v>
      </c>
      <c r="B22" s="90">
        <v>147333.35195542901</v>
      </c>
      <c r="C22" s="56">
        <v>5.1192533577823385E-2</v>
      </c>
      <c r="D22" s="81">
        <v>2.8111258500209457E-2</v>
      </c>
      <c r="E22" s="91">
        <v>4028.4802916790068</v>
      </c>
    </row>
    <row r="23" spans="1:5" s="66" customFormat="1" ht="18" customHeight="1" x14ac:dyDescent="0.25">
      <c r="A23" s="65" t="s">
        <v>184</v>
      </c>
      <c r="B23" s="90">
        <v>145165.001414339</v>
      </c>
      <c r="C23" s="56">
        <v>4.088068674701173E-2</v>
      </c>
      <c r="D23" s="81">
        <v>2.4301344549708448E-2</v>
      </c>
      <c r="E23" s="91">
        <v>3444.0106270480028</v>
      </c>
    </row>
    <row r="24" spans="1:5" s="66" customFormat="1" ht="18" customHeight="1" x14ac:dyDescent="0.25">
      <c r="A24" s="65" t="s">
        <v>185</v>
      </c>
      <c r="B24" s="90">
        <v>138327.36995093501</v>
      </c>
      <c r="C24" s="56">
        <v>2.6029592033495197E-2</v>
      </c>
      <c r="D24" s="81">
        <v>1.988309081559847E-2</v>
      </c>
      <c r="E24" s="91">
        <v>2696.7558181770146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68</v>
      </c>
    </row>
    <row r="27" spans="1:5" ht="21.75" customHeight="1" x14ac:dyDescent="0.3">
      <c r="A27" s="33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62"/>
    </row>
    <row r="30" spans="1:5" ht="21.75" customHeight="1" x14ac:dyDescent="0.3">
      <c r="A30" s="205" t="str">
        <f>Headings!F25</f>
        <v>Page 25</v>
      </c>
      <c r="B30" s="193"/>
      <c r="C30" s="193"/>
      <c r="D30" s="193"/>
      <c r="E30" s="200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9" t="str">
        <f>Headings!E26</f>
        <v>August 2016 Gambling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76" t="s">
        <v>108</v>
      </c>
      <c r="B5" s="50">
        <v>708319.48999999987</v>
      </c>
      <c r="C5" s="51">
        <v>0.49622046079113491</v>
      </c>
      <c r="D5" s="79">
        <v>0</v>
      </c>
      <c r="E5" s="107">
        <v>0</v>
      </c>
    </row>
    <row r="6" spans="1:5" s="66" customFormat="1" ht="18" customHeight="1" x14ac:dyDescent="0.25">
      <c r="A6" s="65" t="s">
        <v>20</v>
      </c>
      <c r="B6" s="55">
        <v>577006.50999999989</v>
      </c>
      <c r="C6" s="56">
        <v>-0.15107518743100701</v>
      </c>
      <c r="D6" s="81">
        <v>0</v>
      </c>
      <c r="E6" s="98">
        <v>0</v>
      </c>
    </row>
    <row r="7" spans="1:5" s="66" customFormat="1" ht="18" customHeight="1" x14ac:dyDescent="0.25">
      <c r="A7" s="65" t="s">
        <v>8</v>
      </c>
      <c r="B7" s="55">
        <v>554734.98999999987</v>
      </c>
      <c r="C7" s="56">
        <v>-6.1972741325233227E-2</v>
      </c>
      <c r="D7" s="81">
        <v>0</v>
      </c>
      <c r="E7" s="98">
        <v>0</v>
      </c>
    </row>
    <row r="8" spans="1:5" s="66" customFormat="1" ht="18" customHeight="1" x14ac:dyDescent="0.25">
      <c r="A8" s="65" t="s">
        <v>19</v>
      </c>
      <c r="B8" s="55">
        <v>597608.41999999993</v>
      </c>
      <c r="C8" s="56">
        <v>-0.14583417382918301</v>
      </c>
      <c r="D8" s="81">
        <v>0</v>
      </c>
      <c r="E8" s="98">
        <v>0</v>
      </c>
    </row>
    <row r="9" spans="1:5" s="66" customFormat="1" ht="18" customHeight="1" thickBot="1" x14ac:dyDescent="0.3">
      <c r="A9" s="86" t="s">
        <v>24</v>
      </c>
      <c r="B9" s="60">
        <v>684942.61999999988</v>
      </c>
      <c r="C9" s="61">
        <v>-3.3003285000671068E-2</v>
      </c>
      <c r="D9" s="172">
        <v>2.1156611877848341E-4</v>
      </c>
      <c r="E9" s="173">
        <v>144.88000000000466</v>
      </c>
    </row>
    <row r="10" spans="1:5" s="66" customFormat="1" ht="18" customHeight="1" thickTop="1" x14ac:dyDescent="0.25">
      <c r="A10" s="65" t="s">
        <v>134</v>
      </c>
      <c r="B10" s="55">
        <v>575360.6</v>
      </c>
      <c r="C10" s="56">
        <v>-2.8524981459913112E-3</v>
      </c>
      <c r="D10" s="81">
        <v>-9.7958816636663837E-2</v>
      </c>
      <c r="E10" s="98">
        <v>-62482.339559277985</v>
      </c>
    </row>
    <row r="11" spans="1:5" s="66" customFormat="1" ht="18" customHeight="1" x14ac:dyDescent="0.25">
      <c r="A11" s="65" t="s">
        <v>135</v>
      </c>
      <c r="B11" s="55">
        <v>604299.82503151742</v>
      </c>
      <c r="C11" s="56">
        <v>8.9348672654518513E-2</v>
      </c>
      <c r="D11" s="81">
        <v>-3.7290244784431104E-2</v>
      </c>
      <c r="E11" s="98">
        <v>-23407.354372936883</v>
      </c>
    </row>
    <row r="12" spans="1:5" s="66" customFormat="1" ht="18" customHeight="1" x14ac:dyDescent="0.25">
      <c r="A12" s="65" t="s">
        <v>23</v>
      </c>
      <c r="B12" s="55">
        <v>612819.80016499094</v>
      </c>
      <c r="C12" s="56">
        <v>2.545375810633832E-2</v>
      </c>
      <c r="D12" s="81">
        <v>-2.1283508013484886E-2</v>
      </c>
      <c r="E12" s="98">
        <v>-13326.591749935993</v>
      </c>
    </row>
    <row r="13" spans="1:5" s="66" customFormat="1" ht="18" customHeight="1" x14ac:dyDescent="0.25">
      <c r="A13" s="65" t="s">
        <v>157</v>
      </c>
      <c r="B13" s="55">
        <v>626798.39364691474</v>
      </c>
      <c r="C13" s="56">
        <v>-8.488919313136789E-2</v>
      </c>
      <c r="D13" s="81">
        <v>-1.1047112891758859E-3</v>
      </c>
      <c r="E13" s="98">
        <v>-693.19704409933183</v>
      </c>
    </row>
    <row r="14" spans="1:5" s="66" customFormat="1" ht="18" customHeight="1" x14ac:dyDescent="0.25">
      <c r="A14" s="65" t="s">
        <v>158</v>
      </c>
      <c r="B14" s="55">
        <v>603847.02986171038</v>
      </c>
      <c r="C14" s="56">
        <v>4.9510567567035979E-2</v>
      </c>
      <c r="D14" s="81">
        <v>-3.1572113929299594E-2</v>
      </c>
      <c r="E14" s="98">
        <v>-19686.264198789606</v>
      </c>
    </row>
    <row r="15" spans="1:5" s="66" customFormat="1" ht="18" customHeight="1" x14ac:dyDescent="0.25">
      <c r="A15" s="65" t="s">
        <v>159</v>
      </c>
      <c r="B15" s="55">
        <v>607833.79198853427</v>
      </c>
      <c r="C15" s="56">
        <v>5.8480357111347914E-3</v>
      </c>
      <c r="D15" s="81">
        <v>-1.4573898341230462E-2</v>
      </c>
      <c r="E15" s="98">
        <v>-8989.5202470220393</v>
      </c>
    </row>
    <row r="16" spans="1:5" s="66" customFormat="1" ht="18" customHeight="1" x14ac:dyDescent="0.25">
      <c r="A16" s="65" t="s">
        <v>160</v>
      </c>
      <c r="B16" s="55">
        <v>604851.36170026183</v>
      </c>
      <c r="C16" s="56">
        <v>-1.300290633981438E-2</v>
      </c>
      <c r="D16" s="81">
        <v>-1.5357033388602392E-2</v>
      </c>
      <c r="E16" s="98">
        <v>-9433.5945837700274</v>
      </c>
    </row>
    <row r="17" spans="1:5" s="66" customFormat="1" ht="18" customHeight="1" x14ac:dyDescent="0.25">
      <c r="A17" s="65" t="s">
        <v>168</v>
      </c>
      <c r="B17" s="55">
        <v>611563.32412468339</v>
      </c>
      <c r="C17" s="56">
        <v>-2.430617193127893E-2</v>
      </c>
      <c r="D17" s="81">
        <v>-1.3758137306641993E-3</v>
      </c>
      <c r="E17" s="98">
        <v>-842.5564191917656</v>
      </c>
    </row>
    <row r="18" spans="1:5" s="66" customFormat="1" ht="18" customHeight="1" x14ac:dyDescent="0.25">
      <c r="A18" s="65" t="s">
        <v>169</v>
      </c>
      <c r="B18" s="55">
        <v>590215.97520363715</v>
      </c>
      <c r="C18" s="56">
        <v>-2.2573688341557152E-2</v>
      </c>
      <c r="D18" s="81">
        <v>-3.4569451916381166E-2</v>
      </c>
      <c r="E18" s="98">
        <v>-21134.034774001106</v>
      </c>
    </row>
    <row r="19" spans="1:5" s="66" customFormat="1" ht="18" customHeight="1" x14ac:dyDescent="0.25">
      <c r="A19" s="65" t="s">
        <v>170</v>
      </c>
      <c r="B19" s="55">
        <v>599467.75263699715</v>
      </c>
      <c r="C19" s="56">
        <v>-1.3763695703997492E-2</v>
      </c>
      <c r="D19" s="81">
        <v>-1.8828479106093754E-2</v>
      </c>
      <c r="E19" s="98">
        <v>-11503.662524794345</v>
      </c>
    </row>
    <row r="20" spans="1:5" s="66" customFormat="1" ht="18" customHeight="1" x14ac:dyDescent="0.25">
      <c r="A20" s="65" t="s">
        <v>171</v>
      </c>
      <c r="B20" s="55">
        <v>598163.30269177083</v>
      </c>
      <c r="C20" s="56">
        <v>-1.1057359596067684E-2</v>
      </c>
      <c r="D20" s="81">
        <v>-1.9680428801401195E-2</v>
      </c>
      <c r="E20" s="98">
        <v>-12008.441569561954</v>
      </c>
    </row>
    <row r="21" spans="1:5" s="66" customFormat="1" ht="18" customHeight="1" x14ac:dyDescent="0.25">
      <c r="A21" s="65" t="s">
        <v>182</v>
      </c>
      <c r="B21" s="55">
        <v>607955.85548235942</v>
      </c>
      <c r="C21" s="56">
        <v>-5.8987655080318113E-3</v>
      </c>
      <c r="D21" s="81">
        <v>-5.4475594501465219E-3</v>
      </c>
      <c r="E21" s="98">
        <v>-3330.0161266245414</v>
      </c>
    </row>
    <row r="22" spans="1:5" s="66" customFormat="1" ht="18" customHeight="1" x14ac:dyDescent="0.25">
      <c r="A22" s="65" t="s">
        <v>183</v>
      </c>
      <c r="B22" s="55">
        <v>589861.9471415563</v>
      </c>
      <c r="C22" s="56">
        <v>-5.9982799001445652E-4</v>
      </c>
      <c r="D22" s="81">
        <v>-3.7794440950678743E-2</v>
      </c>
      <c r="E22" s="98">
        <v>-23169.168293228722</v>
      </c>
    </row>
    <row r="23" spans="1:5" s="66" customFormat="1" ht="18" customHeight="1" x14ac:dyDescent="0.25">
      <c r="A23" s="65" t="s">
        <v>184</v>
      </c>
      <c r="B23" s="55">
        <v>601862.11273016722</v>
      </c>
      <c r="C23" s="56">
        <v>3.9941432756600559E-3</v>
      </c>
      <c r="D23" s="81">
        <v>-2.1218493067972077E-2</v>
      </c>
      <c r="E23" s="98">
        <v>-13047.45438731194</v>
      </c>
    </row>
    <row r="24" spans="1:5" s="66" customFormat="1" ht="18" customHeight="1" x14ac:dyDescent="0.25">
      <c r="A24" s="65" t="s">
        <v>185</v>
      </c>
      <c r="B24" s="55">
        <v>603224.08956537186</v>
      </c>
      <c r="C24" s="56">
        <v>8.4605438863052385E-3</v>
      </c>
      <c r="D24" s="81">
        <v>-2.1670760975082248E-2</v>
      </c>
      <c r="E24" s="98">
        <v>-13361.887325796066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141</v>
      </c>
    </row>
    <row r="27" spans="1:5" ht="21.75" customHeight="1" x14ac:dyDescent="0.3">
      <c r="A27" s="37" t="s">
        <v>228</v>
      </c>
      <c r="B27" s="3"/>
      <c r="C27" s="3"/>
    </row>
    <row r="28" spans="1:5" ht="21.75" customHeight="1" x14ac:dyDescent="0.3">
      <c r="A28" s="162"/>
      <c r="B28" s="19"/>
      <c r="C28" s="19"/>
      <c r="D28" s="19"/>
    </row>
    <row r="29" spans="1:5" ht="21.75" customHeight="1" x14ac:dyDescent="0.3">
      <c r="A29" s="162"/>
    </row>
    <row r="30" spans="1:5" ht="21.75" customHeight="1" x14ac:dyDescent="0.3">
      <c r="A30" s="205" t="str">
        <f>Headings!F26</f>
        <v>Page 26</v>
      </c>
      <c r="B30" s="193"/>
      <c r="C30" s="193"/>
      <c r="D30" s="193"/>
      <c r="E30" s="200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48" customWidth="1"/>
    <col min="2" max="2" width="20.75" style="148" customWidth="1"/>
    <col min="3" max="3" width="10.75" style="148" customWidth="1"/>
    <col min="4" max="5" width="17.75" style="149" customWidth="1"/>
    <col min="6" max="16384" width="10.75" style="149"/>
  </cols>
  <sheetData>
    <row r="1" spans="1:5" ht="23.25" x14ac:dyDescent="0.3">
      <c r="A1" s="199" t="str">
        <f>Headings!E26</f>
        <v>August 2016 Gambling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3598897.57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4429989.9399999995</v>
      </c>
      <c r="C6" s="56">
        <v>0.23092970939987034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3791148.31</v>
      </c>
      <c r="C7" s="56">
        <v>-0.14420837036934664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3096005.4100000006</v>
      </c>
      <c r="C8" s="56">
        <v>-0.18335945817957189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3123193.0600000005</v>
      </c>
      <c r="C9" s="56">
        <v>8.7815253526963843E-3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2405747.1</v>
      </c>
      <c r="C10" s="56">
        <v>-0.22971553349955265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1826238.15</v>
      </c>
      <c r="C11" s="56">
        <v>-0.24088523269964668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2102641.6899999995</v>
      </c>
      <c r="C12" s="57">
        <v>0.15135131198524121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2521819.6599999997</v>
      </c>
      <c r="C13" s="56">
        <v>0.19935777550382361</v>
      </c>
      <c r="D13" s="57">
        <v>0</v>
      </c>
      <c r="E13" s="58">
        <v>0</v>
      </c>
    </row>
    <row r="14" spans="1:5" s="66" customFormat="1" ht="18" customHeight="1" thickBot="1" x14ac:dyDescent="0.3">
      <c r="A14" s="54">
        <v>2015</v>
      </c>
      <c r="B14" s="55">
        <v>2437669.41</v>
      </c>
      <c r="C14" s="56">
        <v>-3.3368861118324156E-2</v>
      </c>
      <c r="D14" s="57">
        <v>0</v>
      </c>
      <c r="E14" s="58">
        <v>0</v>
      </c>
    </row>
    <row r="15" spans="1:5" s="66" customFormat="1" ht="18" customHeight="1" thickTop="1" x14ac:dyDescent="0.25">
      <c r="A15" s="69">
        <v>2016</v>
      </c>
      <c r="B15" s="70">
        <v>2477422.8451965083</v>
      </c>
      <c r="C15" s="71">
        <v>1.630796819020186E-2</v>
      </c>
      <c r="D15" s="67">
        <v>-3.8452018920036357E-2</v>
      </c>
      <c r="E15" s="63">
        <v>-99071.405682151206</v>
      </c>
    </row>
    <row r="16" spans="1:5" s="66" customFormat="1" ht="18" customHeight="1" x14ac:dyDescent="0.25">
      <c r="A16" s="54">
        <v>2017</v>
      </c>
      <c r="B16" s="55">
        <v>2443330.5771974213</v>
      </c>
      <c r="C16" s="56">
        <v>-1.3761182539019812E-2</v>
      </c>
      <c r="D16" s="57">
        <v>-1.563275363472949E-2</v>
      </c>
      <c r="E16" s="58">
        <v>-38802.57607368147</v>
      </c>
    </row>
    <row r="17" spans="1:5" s="66" customFormat="1" ht="18" customHeight="1" x14ac:dyDescent="0.25">
      <c r="A17" s="54">
        <v>2018</v>
      </c>
      <c r="B17" s="55">
        <v>2399410.3546570884</v>
      </c>
      <c r="C17" s="56">
        <v>-1.7975554740820576E-2</v>
      </c>
      <c r="D17" s="57">
        <v>-1.8605551541515997E-2</v>
      </c>
      <c r="E17" s="58">
        <v>-45488.695287548471</v>
      </c>
    </row>
    <row r="18" spans="1:5" s="66" customFormat="1" ht="18" customHeight="1" x14ac:dyDescent="0.25">
      <c r="A18" s="54">
        <v>2019</v>
      </c>
      <c r="B18" s="55">
        <v>2402904.0049194545</v>
      </c>
      <c r="C18" s="56">
        <v>1.4560453386329719E-3</v>
      </c>
      <c r="D18" s="57">
        <v>-2.1544203991127997E-2</v>
      </c>
      <c r="E18" s="58">
        <v>-52908.526132961735</v>
      </c>
    </row>
    <row r="19" spans="1:5" s="66" customFormat="1" ht="18" customHeight="1" x14ac:dyDescent="0.25">
      <c r="A19" s="54">
        <v>2020</v>
      </c>
      <c r="B19" s="55">
        <v>139439.09982140994</v>
      </c>
      <c r="C19" s="56">
        <v>-0.94197059077851764</v>
      </c>
      <c r="D19" s="57">
        <v>-4.8507725066200602E-2</v>
      </c>
      <c r="E19" s="58">
        <v>-7108.7004023086338</v>
      </c>
    </row>
    <row r="20" spans="1:5" s="66" customFormat="1" ht="18" customHeight="1" x14ac:dyDescent="0.25">
      <c r="A20" s="54">
        <v>2021</v>
      </c>
      <c r="B20" s="55">
        <v>139747.0703629716</v>
      </c>
      <c r="C20" s="56">
        <v>2.2086383371386908E-3</v>
      </c>
      <c r="D20" s="57">
        <v>-4.872051443071046E-2</v>
      </c>
      <c r="E20" s="58">
        <v>-7157.2542681230116</v>
      </c>
    </row>
    <row r="21" spans="1:5" s="66" customFormat="1" ht="18" customHeight="1" x14ac:dyDescent="0.25">
      <c r="A21" s="54">
        <v>2022</v>
      </c>
      <c r="B21" s="55">
        <v>140734.62871982279</v>
      </c>
      <c r="C21" s="56">
        <v>7.0667553479737411E-3</v>
      </c>
      <c r="D21" s="57">
        <v>-5.113747940457869E-2</v>
      </c>
      <c r="E21" s="58">
        <v>-7584.6753575585317</v>
      </c>
    </row>
    <row r="22" spans="1:5" s="66" customFormat="1" ht="18" customHeight="1" x14ac:dyDescent="0.25">
      <c r="A22" s="54">
        <v>2023</v>
      </c>
      <c r="B22" s="55">
        <v>140518.92582513334</v>
      </c>
      <c r="C22" s="56">
        <v>-1.5326923917131641E-3</v>
      </c>
      <c r="D22" s="57">
        <v>-5.2506550639345173E-2</v>
      </c>
      <c r="E22" s="58">
        <v>-7787.0344112693856</v>
      </c>
    </row>
    <row r="23" spans="1:5" s="66" customFormat="1" ht="18" customHeight="1" x14ac:dyDescent="0.25">
      <c r="A23" s="54">
        <v>2024</v>
      </c>
      <c r="B23" s="55">
        <v>140556.19465346614</v>
      </c>
      <c r="C23" s="56">
        <v>2.6522283823315895E-4</v>
      </c>
      <c r="D23" s="57">
        <v>-5.3226660972677364E-2</v>
      </c>
      <c r="E23" s="58">
        <v>-7901.9302847244544</v>
      </c>
    </row>
    <row r="24" spans="1:5" s="66" customFormat="1" ht="18" customHeight="1" x14ac:dyDescent="0.25">
      <c r="A24" s="54">
        <v>2025</v>
      </c>
      <c r="B24" s="55">
        <v>140958.37359939743</v>
      </c>
      <c r="C24" s="56">
        <v>2.8613391741489913E-3</v>
      </c>
      <c r="D24" s="57">
        <v>-5.3160267100300751E-2</v>
      </c>
      <c r="E24" s="58">
        <v>-7914.1004862770496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33" t="s">
        <v>141</v>
      </c>
      <c r="B26" s="37"/>
      <c r="C26" s="37"/>
    </row>
    <row r="27" spans="1:5" ht="21.75" customHeight="1" x14ac:dyDescent="0.3">
      <c r="A27" s="37" t="s">
        <v>228</v>
      </c>
      <c r="B27" s="3"/>
      <c r="C27" s="3"/>
    </row>
    <row r="28" spans="1:5" ht="21.75" customHeight="1" x14ac:dyDescent="0.3">
      <c r="A28" s="166"/>
      <c r="B28" s="3"/>
      <c r="C28" s="3"/>
    </row>
    <row r="29" spans="1:5" ht="21.75" customHeight="1" x14ac:dyDescent="0.3">
      <c r="A29" s="164"/>
    </row>
    <row r="30" spans="1:5" ht="21.75" customHeight="1" x14ac:dyDescent="0.3">
      <c r="A30" s="192" t="str">
        <f>Headings!F26</f>
        <v>Page 26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199" t="str">
        <f>Headings!E27</f>
        <v>August 2016 E-911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76" t="s">
        <v>108</v>
      </c>
      <c r="B5" s="50">
        <v>5740835</v>
      </c>
      <c r="C5" s="51">
        <v>-0.187742201654958</v>
      </c>
      <c r="D5" s="140">
        <v>0</v>
      </c>
      <c r="E5" s="108">
        <v>0</v>
      </c>
    </row>
    <row r="6" spans="1:5" s="66" customFormat="1" ht="18" customHeight="1" x14ac:dyDescent="0.25">
      <c r="A6" s="65" t="s">
        <v>20</v>
      </c>
      <c r="B6" s="55">
        <v>5713071</v>
      </c>
      <c r="C6" s="56">
        <v>1.3463412053384971E-2</v>
      </c>
      <c r="D6" s="124">
        <v>0</v>
      </c>
      <c r="E6" s="97">
        <v>0</v>
      </c>
    </row>
    <row r="7" spans="1:5" s="66" customFormat="1" ht="18" customHeight="1" x14ac:dyDescent="0.25">
      <c r="A7" s="65" t="s">
        <v>8</v>
      </c>
      <c r="B7" s="55">
        <v>5800356</v>
      </c>
      <c r="C7" s="56">
        <v>5.089903899536008E-3</v>
      </c>
      <c r="D7" s="124">
        <v>0</v>
      </c>
      <c r="E7" s="97">
        <v>0</v>
      </c>
    </row>
    <row r="8" spans="1:5" s="66" customFormat="1" ht="18" customHeight="1" x14ac:dyDescent="0.25">
      <c r="A8" s="65" t="s">
        <v>19</v>
      </c>
      <c r="B8" s="55">
        <v>5810268</v>
      </c>
      <c r="C8" s="56">
        <v>-2.0456961358433799E-2</v>
      </c>
      <c r="D8" s="124">
        <v>0</v>
      </c>
      <c r="E8" s="97">
        <v>0</v>
      </c>
    </row>
    <row r="9" spans="1:5" s="66" customFormat="1" ht="18" customHeight="1" thickBot="1" x14ac:dyDescent="0.3">
      <c r="A9" s="86" t="s">
        <v>24</v>
      </c>
      <c r="B9" s="60">
        <v>5841575</v>
      </c>
      <c r="C9" s="61">
        <v>1.7547969938171093E-2</v>
      </c>
      <c r="D9" s="170">
        <v>0</v>
      </c>
      <c r="E9" s="171">
        <v>0</v>
      </c>
    </row>
    <row r="10" spans="1:5" s="66" customFormat="1" ht="18" customHeight="1" thickTop="1" x14ac:dyDescent="0.25">
      <c r="A10" s="65" t="s">
        <v>134</v>
      </c>
      <c r="B10" s="55">
        <v>5809967.2032314697</v>
      </c>
      <c r="C10" s="56">
        <v>1.6960440931238052E-2</v>
      </c>
      <c r="D10" s="124">
        <v>-1.4263220435198898E-3</v>
      </c>
      <c r="E10" s="97">
        <v>-8298.7209427105263</v>
      </c>
    </row>
    <row r="11" spans="1:5" s="66" customFormat="1" ht="18" customHeight="1" x14ac:dyDescent="0.25">
      <c r="A11" s="65" t="s">
        <v>135</v>
      </c>
      <c r="B11" s="55">
        <v>5766567.4885989297</v>
      </c>
      <c r="C11" s="56">
        <v>-5.82524786428118E-3</v>
      </c>
      <c r="D11" s="124">
        <v>-4.3277436409150383E-4</v>
      </c>
      <c r="E11" s="97">
        <v>-2496.7030869601294</v>
      </c>
    </row>
    <row r="12" spans="1:5" s="66" customFormat="1" ht="18" customHeight="1" x14ac:dyDescent="0.25">
      <c r="A12" s="65" t="s">
        <v>23</v>
      </c>
      <c r="B12" s="55">
        <v>5731088.8214515997</v>
      </c>
      <c r="C12" s="56">
        <v>-1.3627457209960059E-2</v>
      </c>
      <c r="D12" s="124">
        <v>-2.5614976503551823E-5</v>
      </c>
      <c r="E12" s="97">
        <v>-146.80546591989696</v>
      </c>
    </row>
    <row r="13" spans="1:5" s="66" customFormat="1" ht="18" customHeight="1" x14ac:dyDescent="0.25">
      <c r="A13" s="65" t="s">
        <v>157</v>
      </c>
      <c r="B13" s="55">
        <v>5804217.62169025</v>
      </c>
      <c r="C13" s="56">
        <v>-6.3950866521015337E-3</v>
      </c>
      <c r="D13" s="124">
        <v>5.5716568212660356E-4</v>
      </c>
      <c r="E13" s="97">
        <v>3232.1100495997816</v>
      </c>
    </row>
    <row r="14" spans="1:5" s="66" customFormat="1" ht="18" customHeight="1" x14ac:dyDescent="0.25">
      <c r="A14" s="65" t="s">
        <v>158</v>
      </c>
      <c r="B14" s="55">
        <v>5781625.1256524697</v>
      </c>
      <c r="C14" s="56">
        <v>-4.8781820254056862E-3</v>
      </c>
      <c r="D14" s="124">
        <v>3.1291491485641032E-4</v>
      </c>
      <c r="E14" s="97">
        <v>1808.5907988892868</v>
      </c>
    </row>
    <row r="15" spans="1:5" s="66" customFormat="1" ht="18" customHeight="1" x14ac:dyDescent="0.25">
      <c r="A15" s="65" t="s">
        <v>159</v>
      </c>
      <c r="B15" s="55">
        <v>5761139.2576967999</v>
      </c>
      <c r="C15" s="56">
        <v>-9.4132790656864529E-4</v>
      </c>
      <c r="D15" s="124">
        <v>2.9483216685832758E-6</v>
      </c>
      <c r="E15" s="97">
        <v>16.985641630366445</v>
      </c>
    </row>
    <row r="16" spans="1:5" s="66" customFormat="1" ht="18" customHeight="1" x14ac:dyDescent="0.25">
      <c r="A16" s="65" t="s">
        <v>160</v>
      </c>
      <c r="B16" s="55">
        <v>5745251.1792961396</v>
      </c>
      <c r="C16" s="56">
        <v>2.4711461095368037E-3</v>
      </c>
      <c r="D16" s="124">
        <v>-3.5230080553338983E-4</v>
      </c>
      <c r="E16" s="97">
        <v>-2024.7699465407059</v>
      </c>
    </row>
    <row r="17" spans="1:5" s="66" customFormat="1" ht="18" customHeight="1" x14ac:dyDescent="0.25">
      <c r="A17" s="65" t="s">
        <v>168</v>
      </c>
      <c r="B17" s="55">
        <v>5827777.1630343804</v>
      </c>
      <c r="C17" s="56">
        <v>4.0590382510967693E-3</v>
      </c>
      <c r="D17" s="124">
        <v>-1.0470339736796674E-3</v>
      </c>
      <c r="E17" s="97">
        <v>-6108.2762534897774</v>
      </c>
    </row>
    <row r="18" spans="1:5" s="66" customFormat="1" ht="18" customHeight="1" x14ac:dyDescent="0.25">
      <c r="A18" s="65" t="s">
        <v>169</v>
      </c>
      <c r="B18" s="55">
        <v>5787378.5266931299</v>
      </c>
      <c r="C18" s="56">
        <v>9.9511831286558383E-4</v>
      </c>
      <c r="D18" s="124">
        <v>-9.953584726387632E-4</v>
      </c>
      <c r="E18" s="97">
        <v>-5766.2557424204424</v>
      </c>
    </row>
    <row r="19" spans="1:5" s="66" customFormat="1" ht="18" customHeight="1" x14ac:dyDescent="0.25">
      <c r="A19" s="65" t="s">
        <v>170</v>
      </c>
      <c r="B19" s="55">
        <v>5747265.8715142598</v>
      </c>
      <c r="C19" s="56">
        <v>-2.4080976976915691E-3</v>
      </c>
      <c r="D19" s="124">
        <v>-9.3635768102273698E-4</v>
      </c>
      <c r="E19" s="97">
        <v>-5386.5402720300481</v>
      </c>
    </row>
    <row r="20" spans="1:5" s="66" customFormat="1" ht="18" customHeight="1" x14ac:dyDescent="0.25">
      <c r="A20" s="65" t="s">
        <v>171</v>
      </c>
      <c r="B20" s="55">
        <v>5707196.7026510797</v>
      </c>
      <c r="C20" s="56">
        <v>-6.6236401956096813E-3</v>
      </c>
      <c r="D20" s="124">
        <v>-8.6812854926998639E-4</v>
      </c>
      <c r="E20" s="97">
        <v>-4958.8853438105434</v>
      </c>
    </row>
    <row r="21" spans="1:5" s="66" customFormat="1" ht="18" customHeight="1" x14ac:dyDescent="0.25">
      <c r="A21" s="65" t="s">
        <v>182</v>
      </c>
      <c r="B21" s="55">
        <v>5830740.6346066101</v>
      </c>
      <c r="C21" s="56">
        <v>5.0850804506175074E-4</v>
      </c>
      <c r="D21" s="124">
        <v>-1.9557602463604606E-3</v>
      </c>
      <c r="E21" s="97">
        <v>-11425.87701604981</v>
      </c>
    </row>
    <row r="22" spans="1:5" s="66" customFormat="1" ht="18" customHeight="1" x14ac:dyDescent="0.25">
      <c r="A22" s="65" t="s">
        <v>183</v>
      </c>
      <c r="B22" s="55">
        <v>5776577.6587447999</v>
      </c>
      <c r="C22" s="56">
        <v>-1.8662798533936042E-3</v>
      </c>
      <c r="D22" s="124">
        <v>-1.6708406660755903E-3</v>
      </c>
      <c r="E22" s="97">
        <v>-9667.8943740502</v>
      </c>
    </row>
    <row r="23" spans="1:5" s="66" customFormat="1" ht="18" customHeight="1" x14ac:dyDescent="0.25">
      <c r="A23" s="65" t="s">
        <v>184</v>
      </c>
      <c r="B23" s="55">
        <v>5722323.4398667105</v>
      </c>
      <c r="C23" s="56">
        <v>-4.3398778141052752E-3</v>
      </c>
      <c r="D23" s="124">
        <v>-1.3735229298196261E-3</v>
      </c>
      <c r="E23" s="97">
        <v>-7870.5528412992135</v>
      </c>
    </row>
    <row r="24" spans="1:5" s="66" customFormat="1" ht="18" customHeight="1" x14ac:dyDescent="0.25">
      <c r="A24" s="65" t="s">
        <v>185</v>
      </c>
      <c r="B24" s="55">
        <v>5667979.8552411404</v>
      </c>
      <c r="C24" s="56">
        <v>-6.8714728882084408E-3</v>
      </c>
      <c r="D24" s="124">
        <v>-1.0643559979331974E-3</v>
      </c>
      <c r="E24" s="97">
        <v>-6039.1761884894222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68" t="s">
        <v>181</v>
      </c>
    </row>
    <row r="27" spans="1:5" ht="21.75" customHeight="1" x14ac:dyDescent="0.3">
      <c r="A27" s="37" t="s">
        <v>275</v>
      </c>
      <c r="B27" s="3"/>
      <c r="C27" s="3"/>
    </row>
    <row r="28" spans="1:5" ht="21.75" customHeight="1" x14ac:dyDescent="0.3">
      <c r="A28" s="37" t="s">
        <v>208</v>
      </c>
      <c r="B28" s="19"/>
      <c r="C28" s="19"/>
      <c r="D28" s="19"/>
    </row>
    <row r="29" spans="1:5" ht="21.75" customHeight="1" x14ac:dyDescent="0.3">
      <c r="A29" s="96" t="s">
        <v>209</v>
      </c>
    </row>
    <row r="30" spans="1:5" ht="21.75" customHeight="1" x14ac:dyDescent="0.3">
      <c r="A30" s="205" t="str">
        <f>Headings!F27</f>
        <v>Page 27</v>
      </c>
      <c r="B30" s="193"/>
      <c r="C30" s="193"/>
      <c r="D30" s="193"/>
      <c r="E30" s="200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26" customWidth="1"/>
    <col min="2" max="2" width="17.75" style="126" customWidth="1"/>
    <col min="3" max="3" width="10.75" style="126" customWidth="1"/>
    <col min="4" max="4" width="17.75" style="35" customWidth="1"/>
    <col min="5" max="5" width="17.75" style="127" customWidth="1"/>
    <col min="6" max="16384" width="10.75" style="127"/>
  </cols>
  <sheetData>
    <row r="1" spans="1:5" ht="23.25" customHeight="1" x14ac:dyDescent="0.3">
      <c r="A1" s="204" t="str">
        <f>Headings!E28</f>
        <v>August 2016 Penalties and Interest on Delinquent Property Taxes Forecast</v>
      </c>
      <c r="B1" s="207"/>
      <c r="C1" s="207"/>
      <c r="D1" s="207"/>
      <c r="E1" s="207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76" t="s">
        <v>108</v>
      </c>
      <c r="B5" s="50">
        <v>5362505.6099999901</v>
      </c>
      <c r="C5" s="64">
        <v>6.9749066296562523E-2</v>
      </c>
      <c r="D5" s="141">
        <v>0</v>
      </c>
      <c r="E5" s="142">
        <v>0</v>
      </c>
    </row>
    <row r="6" spans="1:5" s="66" customFormat="1" ht="18" customHeight="1" x14ac:dyDescent="0.25">
      <c r="A6" s="65" t="s">
        <v>20</v>
      </c>
      <c r="B6" s="55">
        <v>7440365.8199999901</v>
      </c>
      <c r="C6" s="56">
        <v>-7.727458539521026E-2</v>
      </c>
      <c r="D6" s="128">
        <v>0</v>
      </c>
      <c r="E6" s="129">
        <v>0</v>
      </c>
    </row>
    <row r="7" spans="1:5" s="66" customFormat="1" ht="18" customHeight="1" x14ac:dyDescent="0.25">
      <c r="A7" s="65" t="s">
        <v>8</v>
      </c>
      <c r="B7" s="55">
        <v>2564824</v>
      </c>
      <c r="C7" s="56">
        <v>-8.4596562688076471E-2</v>
      </c>
      <c r="D7" s="128">
        <v>0</v>
      </c>
      <c r="E7" s="129">
        <v>0</v>
      </c>
    </row>
    <row r="8" spans="1:5" s="66" customFormat="1" ht="18" customHeight="1" x14ac:dyDescent="0.25">
      <c r="A8" s="65" t="s">
        <v>19</v>
      </c>
      <c r="B8" s="55">
        <v>4668091</v>
      </c>
      <c r="C8" s="56">
        <v>-6.7427552277099179E-2</v>
      </c>
      <c r="D8" s="128">
        <v>0</v>
      </c>
      <c r="E8" s="129">
        <v>0</v>
      </c>
    </row>
    <row r="9" spans="1:5" s="66" customFormat="1" ht="18" customHeight="1" x14ac:dyDescent="0.25">
      <c r="A9" s="65" t="s">
        <v>24</v>
      </c>
      <c r="B9" s="55">
        <v>4755259.5199999902</v>
      </c>
      <c r="C9" s="56">
        <v>-0.11323924563689192</v>
      </c>
      <c r="D9" s="128">
        <v>0</v>
      </c>
      <c r="E9" s="129">
        <v>0</v>
      </c>
    </row>
    <row r="10" spans="1:5" s="66" customFormat="1" ht="18" customHeight="1" thickBot="1" x14ac:dyDescent="0.3">
      <c r="A10" s="86" t="s">
        <v>134</v>
      </c>
      <c r="B10" s="60">
        <v>6771214.6100000003</v>
      </c>
      <c r="C10" s="61">
        <v>-8.9935256704890221E-2</v>
      </c>
      <c r="D10" s="177">
        <v>2.7187922737865744E-3</v>
      </c>
      <c r="E10" s="178">
        <v>18359.610000000335</v>
      </c>
    </row>
    <row r="11" spans="1:5" s="66" customFormat="1" ht="18" customHeight="1" thickTop="1" x14ac:dyDescent="0.25">
      <c r="A11" s="65" t="s">
        <v>135</v>
      </c>
      <c r="B11" s="55">
        <v>2413619.4235966699</v>
      </c>
      <c r="C11" s="56">
        <v>-5.8953197725586715E-2</v>
      </c>
      <c r="D11" s="128">
        <v>-8.8479348875228792E-2</v>
      </c>
      <c r="E11" s="129">
        <v>-234284.84562464012</v>
      </c>
    </row>
    <row r="12" spans="1:5" s="66" customFormat="1" ht="18" customHeight="1" x14ac:dyDescent="0.25">
      <c r="A12" s="65" t="s">
        <v>23</v>
      </c>
      <c r="B12" s="55">
        <v>4332203.9809851004</v>
      </c>
      <c r="C12" s="56">
        <v>-7.1953828452551494E-2</v>
      </c>
      <c r="D12" s="128">
        <v>5.5279710085400779E-2</v>
      </c>
      <c r="E12" s="129">
        <v>226937.91779650049</v>
      </c>
    </row>
    <row r="13" spans="1:5" s="66" customFormat="1" ht="18" customHeight="1" x14ac:dyDescent="0.25">
      <c r="A13" s="65" t="s">
        <v>157</v>
      </c>
      <c r="B13" s="55">
        <v>4344008.7446056502</v>
      </c>
      <c r="C13" s="56">
        <v>-8.6483350417505878E-2</v>
      </c>
      <c r="D13" s="128">
        <v>1.8548258570358467E-2</v>
      </c>
      <c r="E13" s="129">
        <v>79106.509435240179</v>
      </c>
    </row>
    <row r="14" spans="1:5" s="66" customFormat="1" ht="18" customHeight="1" x14ac:dyDescent="0.25">
      <c r="A14" s="65" t="s">
        <v>158</v>
      </c>
      <c r="B14" s="55">
        <v>6075717.2821364803</v>
      </c>
      <c r="C14" s="56">
        <v>-0.10271382136321328</v>
      </c>
      <c r="D14" s="128">
        <v>-1.3431752366870553E-2</v>
      </c>
      <c r="E14" s="129">
        <v>-82718.585541909561</v>
      </c>
    </row>
    <row r="15" spans="1:5" s="66" customFormat="1" ht="18" customHeight="1" x14ac:dyDescent="0.25">
      <c r="A15" s="65" t="s">
        <v>159</v>
      </c>
      <c r="B15" s="55">
        <v>2626629.0142620001</v>
      </c>
      <c r="C15" s="56">
        <v>8.8253180506772999E-2</v>
      </c>
      <c r="D15" s="128">
        <v>-1.5596103139494666E-2</v>
      </c>
      <c r="E15" s="129">
        <v>-41614.196313390043</v>
      </c>
    </row>
    <row r="16" spans="1:5" s="66" customFormat="1" ht="18" customHeight="1" x14ac:dyDescent="0.25">
      <c r="A16" s="65" t="s">
        <v>160</v>
      </c>
      <c r="B16" s="55">
        <v>4640280.7144936798</v>
      </c>
      <c r="C16" s="56">
        <v>7.1113164306387588E-2</v>
      </c>
      <c r="D16" s="128">
        <v>-2.1306627192216876E-3</v>
      </c>
      <c r="E16" s="129">
        <v>-9907.9836965799332</v>
      </c>
    </row>
    <row r="17" spans="1:5" s="66" customFormat="1" ht="18" customHeight="1" x14ac:dyDescent="0.25">
      <c r="A17" s="65" t="s">
        <v>168</v>
      </c>
      <c r="B17" s="55">
        <v>4661757.9480971703</v>
      </c>
      <c r="C17" s="56">
        <v>7.3146538640397107E-2</v>
      </c>
      <c r="D17" s="128">
        <v>3.7180483501613182E-3</v>
      </c>
      <c r="E17" s="129">
        <v>17268.436565690674</v>
      </c>
    </row>
    <row r="18" spans="1:5" s="66" customFormat="1" ht="18" customHeight="1" x14ac:dyDescent="0.25">
      <c r="A18" s="65" t="s">
        <v>169</v>
      </c>
      <c r="B18" s="55">
        <v>6185916.2546914304</v>
      </c>
      <c r="C18" s="56">
        <v>1.813760704089229E-2</v>
      </c>
      <c r="D18" s="128">
        <v>-1.5595495168238327E-2</v>
      </c>
      <c r="E18" s="129">
        <v>-98000.79803337995</v>
      </c>
    </row>
    <row r="19" spans="1:5" s="66" customFormat="1" ht="18" customHeight="1" x14ac:dyDescent="0.25">
      <c r="A19" s="65" t="s">
        <v>170</v>
      </c>
      <c r="B19" s="55">
        <v>2634313.0926993401</v>
      </c>
      <c r="C19" s="56">
        <v>2.9254525079929206E-3</v>
      </c>
      <c r="D19" s="128">
        <v>-5.1326500209517567E-3</v>
      </c>
      <c r="E19" s="129">
        <v>-13590.763784459792</v>
      </c>
    </row>
    <row r="20" spans="1:5" s="66" customFormat="1" ht="18" customHeight="1" x14ac:dyDescent="0.25">
      <c r="A20" s="65" t="s">
        <v>171</v>
      </c>
      <c r="B20" s="55">
        <v>4665131.6454827804</v>
      </c>
      <c r="C20" s="56">
        <v>5.3554800922883672E-3</v>
      </c>
      <c r="D20" s="128">
        <v>7.7162679634474873E-3</v>
      </c>
      <c r="E20" s="129">
        <v>35721.767133970745</v>
      </c>
    </row>
    <row r="21" spans="1:5" s="66" customFormat="1" ht="18" customHeight="1" x14ac:dyDescent="0.25">
      <c r="A21" s="65" t="s">
        <v>182</v>
      </c>
      <c r="B21" s="55">
        <v>4783461.8449501097</v>
      </c>
      <c r="C21" s="56">
        <v>2.6106867453857374E-2</v>
      </c>
      <c r="D21" s="128">
        <v>3.3248679748068666E-2</v>
      </c>
      <c r="E21" s="129">
        <v>153925.95614894014</v>
      </c>
    </row>
    <row r="22" spans="1:5" s="66" customFormat="1" ht="18" customHeight="1" x14ac:dyDescent="0.25">
      <c r="A22" s="65" t="s">
        <v>183</v>
      </c>
      <c r="B22" s="55">
        <v>6356422.7396508204</v>
      </c>
      <c r="C22" s="56">
        <v>2.7563658791868839E-2</v>
      </c>
      <c r="D22" s="128">
        <v>1.2016837032761796E-2</v>
      </c>
      <c r="E22" s="129">
        <v>75477.100161380135</v>
      </c>
    </row>
    <row r="23" spans="1:5" s="66" customFormat="1" ht="18" customHeight="1" x14ac:dyDescent="0.25">
      <c r="A23" s="65" t="s">
        <v>184</v>
      </c>
      <c r="B23" s="55">
        <v>2709115.5192594798</v>
      </c>
      <c r="C23" s="56">
        <v>2.8395419954995171E-2</v>
      </c>
      <c r="D23" s="128">
        <v>2.1214830754420655E-2</v>
      </c>
      <c r="E23" s="129">
        <v>56279.467849879991</v>
      </c>
    </row>
    <row r="24" spans="1:5" s="66" customFormat="1" ht="18" customHeight="1" x14ac:dyDescent="0.25">
      <c r="A24" s="65" t="s">
        <v>185</v>
      </c>
      <c r="B24" s="55">
        <v>4797308.8461400801</v>
      </c>
      <c r="C24" s="56">
        <v>2.8333005518780263E-2</v>
      </c>
      <c r="D24" s="128">
        <v>3.3712278637816784E-2</v>
      </c>
      <c r="E24" s="129">
        <v>156453.79848429002</v>
      </c>
    </row>
    <row r="25" spans="1:5" ht="21.75" customHeight="1" x14ac:dyDescent="0.3">
      <c r="A25" s="32" t="s">
        <v>4</v>
      </c>
      <c r="B25" s="127"/>
      <c r="C25" s="127"/>
      <c r="D25" s="137"/>
    </row>
    <row r="26" spans="1:5" ht="21.75" customHeight="1" x14ac:dyDescent="0.3">
      <c r="A26" s="37" t="s">
        <v>252</v>
      </c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127"/>
      <c r="C28" s="127"/>
      <c r="D28" s="127"/>
    </row>
    <row r="29" spans="1:5" ht="21.75" customHeight="1" x14ac:dyDescent="0.3">
      <c r="A29" s="162"/>
    </row>
    <row r="30" spans="1:5" ht="21.75" customHeight="1" x14ac:dyDescent="0.3">
      <c r="A30" s="205" t="str">
        <f>Headings!F28</f>
        <v>Page 28</v>
      </c>
      <c r="B30" s="193"/>
      <c r="C30" s="193"/>
      <c r="D30" s="193"/>
      <c r="E30" s="200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199" t="str">
        <f>Headings!E3</f>
        <v>August 2016 Unincorporated Assessed Value Forecast</v>
      </c>
      <c r="B1" s="200"/>
      <c r="C1" s="200"/>
      <c r="D1" s="200"/>
      <c r="E1" s="200"/>
    </row>
    <row r="2" spans="1:6" ht="21.75" customHeight="1" x14ac:dyDescent="0.3">
      <c r="A2" s="199" t="s">
        <v>100</v>
      </c>
      <c r="B2" s="200"/>
      <c r="C2" s="200"/>
      <c r="D2" s="200"/>
      <c r="E2" s="200"/>
    </row>
    <row r="4" spans="1:6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6" ht="18" customHeight="1" x14ac:dyDescent="0.3">
      <c r="A5" s="49">
        <v>2006</v>
      </c>
      <c r="B5" s="50">
        <v>41286880590</v>
      </c>
      <c r="C5" s="100" t="s">
        <v>93</v>
      </c>
      <c r="D5" s="64">
        <v>0</v>
      </c>
      <c r="E5" s="53">
        <v>0</v>
      </c>
    </row>
    <row r="6" spans="1:6" ht="18" customHeight="1" x14ac:dyDescent="0.3">
      <c r="A6" s="54">
        <v>2007</v>
      </c>
      <c r="B6" s="55">
        <v>45145645420</v>
      </c>
      <c r="C6" s="56">
        <v>9.3462251806318841E-2</v>
      </c>
      <c r="D6" s="57">
        <v>0</v>
      </c>
      <c r="E6" s="58">
        <v>0</v>
      </c>
    </row>
    <row r="7" spans="1:6" ht="18" customHeight="1" x14ac:dyDescent="0.3">
      <c r="A7" s="54">
        <v>2008</v>
      </c>
      <c r="B7" s="55">
        <v>50369419770</v>
      </c>
      <c r="C7" s="56">
        <v>0.11570937354870137</v>
      </c>
      <c r="D7" s="57">
        <v>0</v>
      </c>
      <c r="E7" s="58">
        <v>0</v>
      </c>
    </row>
    <row r="8" spans="1:6" ht="18" customHeight="1" x14ac:dyDescent="0.3">
      <c r="A8" s="54">
        <v>2009</v>
      </c>
      <c r="B8" s="55">
        <v>52536624390</v>
      </c>
      <c r="C8" s="56">
        <v>4.3026197837815694E-2</v>
      </c>
      <c r="D8" s="57">
        <v>0</v>
      </c>
      <c r="E8" s="58">
        <v>0</v>
      </c>
    </row>
    <row r="9" spans="1:6" ht="18" customHeight="1" x14ac:dyDescent="0.3">
      <c r="A9" s="54">
        <v>2010</v>
      </c>
      <c r="B9" s="55">
        <v>43743564380</v>
      </c>
      <c r="C9" s="56">
        <v>-0.16737009870915309</v>
      </c>
      <c r="D9" s="57">
        <v>0</v>
      </c>
      <c r="E9" s="58">
        <v>0</v>
      </c>
    </row>
    <row r="10" spans="1:6" ht="18" customHeight="1" x14ac:dyDescent="0.3">
      <c r="A10" s="54">
        <v>2011</v>
      </c>
      <c r="B10" s="55">
        <v>39449376049.999992</v>
      </c>
      <c r="C10" s="56">
        <v>-9.8167316515326175E-2</v>
      </c>
      <c r="D10" s="57">
        <v>0</v>
      </c>
      <c r="E10" s="58">
        <v>0</v>
      </c>
    </row>
    <row r="11" spans="1:6" ht="18" customHeight="1" x14ac:dyDescent="0.3">
      <c r="A11" s="54">
        <v>2012</v>
      </c>
      <c r="B11" s="55">
        <v>32758485327</v>
      </c>
      <c r="C11" s="56">
        <v>-0.16960701012151991</v>
      </c>
      <c r="D11" s="57">
        <v>0</v>
      </c>
      <c r="E11" s="58">
        <v>0</v>
      </c>
    </row>
    <row r="12" spans="1:6" ht="18" customHeight="1" x14ac:dyDescent="0.3">
      <c r="A12" s="65">
        <v>2013</v>
      </c>
      <c r="B12" s="55">
        <v>30016733777.777802</v>
      </c>
      <c r="C12" s="57">
        <v>-8.3695919449682465E-2</v>
      </c>
      <c r="D12" s="57">
        <v>0</v>
      </c>
      <c r="E12" s="58">
        <v>0</v>
      </c>
      <c r="F12" s="46"/>
    </row>
    <row r="13" spans="1:6" ht="18" customHeight="1" x14ac:dyDescent="0.3">
      <c r="A13" s="54">
        <v>2014</v>
      </c>
      <c r="B13" s="55">
        <v>31876016756</v>
      </c>
      <c r="C13" s="56">
        <v>6.1941548737014074E-2</v>
      </c>
      <c r="D13" s="57">
        <v>0</v>
      </c>
      <c r="E13" s="58">
        <v>0</v>
      </c>
    </row>
    <row r="14" spans="1:6" ht="18" customHeight="1" x14ac:dyDescent="0.3">
      <c r="A14" s="54">
        <v>2015</v>
      </c>
      <c r="B14" s="55">
        <v>36080918262</v>
      </c>
      <c r="C14" s="56">
        <v>0.13191427078819418</v>
      </c>
      <c r="D14" s="73">
        <v>0</v>
      </c>
      <c r="E14" s="58">
        <v>0</v>
      </c>
    </row>
    <row r="15" spans="1:6" ht="18" customHeight="1" thickBot="1" x14ac:dyDescent="0.35">
      <c r="A15" s="59">
        <v>2016</v>
      </c>
      <c r="B15" s="60">
        <v>36633108444.444504</v>
      </c>
      <c r="C15" s="61">
        <v>1.5304216440246821E-2</v>
      </c>
      <c r="D15" s="72">
        <v>0</v>
      </c>
      <c r="E15" s="103">
        <v>0</v>
      </c>
    </row>
    <row r="16" spans="1:6" ht="18" customHeight="1" thickTop="1" x14ac:dyDescent="0.3">
      <c r="A16" s="54">
        <v>2017</v>
      </c>
      <c r="B16" s="55">
        <v>39030026168.439087</v>
      </c>
      <c r="C16" s="56">
        <v>6.543036683959258E-2</v>
      </c>
      <c r="D16" s="57">
        <v>4.3556449617745407E-3</v>
      </c>
      <c r="E16" s="58">
        <v>169263684.32465363</v>
      </c>
    </row>
    <row r="17" spans="1:5" ht="18" customHeight="1" x14ac:dyDescent="0.3">
      <c r="A17" s="54">
        <v>2018</v>
      </c>
      <c r="B17" s="55">
        <v>41304964388.740494</v>
      </c>
      <c r="C17" s="56">
        <v>5.8286874071864947E-2</v>
      </c>
      <c r="D17" s="57">
        <v>3.0223077870972226E-3</v>
      </c>
      <c r="E17" s="58">
        <v>124460158.61131287</v>
      </c>
    </row>
    <row r="18" spans="1:5" ht="18" customHeight="1" x14ac:dyDescent="0.3">
      <c r="A18" s="54">
        <v>2019</v>
      </c>
      <c r="B18" s="55">
        <v>42839383514.148842</v>
      </c>
      <c r="C18" s="56">
        <v>3.7148540087511117E-2</v>
      </c>
      <c r="D18" s="57">
        <v>2.4706813957111606E-3</v>
      </c>
      <c r="E18" s="58">
        <v>105581609.33423615</v>
      </c>
    </row>
    <row r="19" spans="1:5" ht="18" customHeight="1" x14ac:dyDescent="0.3">
      <c r="A19" s="54">
        <v>2020</v>
      </c>
      <c r="B19" s="55">
        <v>44612020848.339615</v>
      </c>
      <c r="C19" s="56">
        <v>4.137868449029658E-2</v>
      </c>
      <c r="D19" s="57">
        <v>1.6555447908808141E-3</v>
      </c>
      <c r="E19" s="58">
        <v>73735126.920852661</v>
      </c>
    </row>
    <row r="20" spans="1:5" ht="18" customHeight="1" x14ac:dyDescent="0.3">
      <c r="A20" s="54">
        <v>2021</v>
      </c>
      <c r="B20" s="55">
        <v>40537415343.696449</v>
      </c>
      <c r="C20" s="56">
        <v>-9.1334250884866908E-2</v>
      </c>
      <c r="D20" s="57">
        <v>1.0909360641631061E-3</v>
      </c>
      <c r="E20" s="58">
        <v>44175535.661392212</v>
      </c>
    </row>
    <row r="21" spans="1:5" ht="18" customHeight="1" x14ac:dyDescent="0.3">
      <c r="A21" s="54">
        <v>2022</v>
      </c>
      <c r="B21" s="55">
        <v>42621660187.261429</v>
      </c>
      <c r="C21" s="56">
        <v>5.1415336323090921E-2</v>
      </c>
      <c r="D21" s="57">
        <v>1.5033646245043997E-3</v>
      </c>
      <c r="E21" s="58">
        <v>63979711.328475952</v>
      </c>
    </row>
    <row r="22" spans="1:5" ht="18" customHeight="1" x14ac:dyDescent="0.3">
      <c r="A22" s="54">
        <v>2023</v>
      </c>
      <c r="B22" s="55">
        <v>44766320107.81002</v>
      </c>
      <c r="C22" s="56">
        <v>5.031854486957732E-2</v>
      </c>
      <c r="D22" s="57">
        <v>1.6710705927116543E-3</v>
      </c>
      <c r="E22" s="58">
        <v>74682880.710342407</v>
      </c>
    </row>
    <row r="23" spans="1:5" ht="18" customHeight="1" x14ac:dyDescent="0.3">
      <c r="A23" s="54">
        <v>2024</v>
      </c>
      <c r="B23" s="55">
        <v>47031509198.639954</v>
      </c>
      <c r="C23" s="56">
        <v>5.0600296950357171E-2</v>
      </c>
      <c r="D23" s="57">
        <v>1.8766368497427077E-3</v>
      </c>
      <c r="E23" s="58">
        <v>88095739.550033569</v>
      </c>
    </row>
    <row r="24" spans="1:5" ht="18" customHeight="1" x14ac:dyDescent="0.3">
      <c r="A24" s="54">
        <v>2025</v>
      </c>
      <c r="B24" s="55">
        <v>49459921579.567734</v>
      </c>
      <c r="C24" s="56">
        <v>5.1633732837941926E-2</v>
      </c>
      <c r="D24" s="57">
        <v>1.9361518788811871E-3</v>
      </c>
      <c r="E24" s="58">
        <v>95576868.761566162</v>
      </c>
    </row>
    <row r="25" spans="1:5" s="137" customFormat="1" ht="21.75" customHeight="1" x14ac:dyDescent="0.3">
      <c r="A25" s="32" t="s">
        <v>4</v>
      </c>
      <c r="B25" s="133"/>
      <c r="C25" s="56"/>
      <c r="D25" s="56"/>
      <c r="E25" s="95"/>
    </row>
    <row r="26" spans="1:5" ht="21.75" customHeight="1" x14ac:dyDescent="0.3">
      <c r="A26" s="33" t="s">
        <v>172</v>
      </c>
      <c r="B26" s="3"/>
      <c r="C26" s="3"/>
    </row>
    <row r="27" spans="1:5" ht="21.75" customHeight="1" x14ac:dyDescent="0.3">
      <c r="A27" s="37" t="s">
        <v>230</v>
      </c>
      <c r="B27" s="3"/>
      <c r="C27" s="3"/>
    </row>
    <row r="28" spans="1:5" ht="21.75" customHeight="1" x14ac:dyDescent="0.3">
      <c r="A28" s="164" t="s">
        <v>207</v>
      </c>
      <c r="B28" s="3"/>
      <c r="C28" s="3"/>
    </row>
    <row r="29" spans="1:5" ht="21.75" customHeight="1" x14ac:dyDescent="0.3">
      <c r="A29" s="162"/>
      <c r="B29" s="3"/>
      <c r="C29" s="3"/>
    </row>
    <row r="30" spans="1:5" ht="21.75" customHeight="1" x14ac:dyDescent="0.3">
      <c r="A30" s="192" t="str">
        <f>Headings!F3</f>
        <v>Page 3</v>
      </c>
      <c r="B30" s="193"/>
      <c r="C30" s="193"/>
      <c r="D30" s="193"/>
      <c r="E30" s="20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Headings!E29</f>
        <v>August 2016 Current Expense Property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5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6" customFormat="1" ht="18" customHeight="1" x14ac:dyDescent="0.25">
      <c r="A8" s="54">
        <v>2009</v>
      </c>
      <c r="B8" s="55">
        <v>268539194</v>
      </c>
      <c r="C8" s="56" t="s">
        <v>93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274290793</v>
      </c>
      <c r="C9" s="56">
        <v>2.1418098841839761E-2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278152152</v>
      </c>
      <c r="C10" s="56">
        <v>1.4077610691074049E-2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284318327</v>
      </c>
      <c r="C11" s="56">
        <v>2.2168352664767355E-2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313137887</v>
      </c>
      <c r="C12" s="57">
        <v>0.10136370843234466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93">
        <v>320290885</v>
      </c>
      <c r="C13" s="73">
        <v>2.2842965661322268E-2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93">
        <v>327660659</v>
      </c>
      <c r="C14" s="73">
        <v>2.3009627638950869E-2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92">
        <v>336385866</v>
      </c>
      <c r="C15" s="74">
        <v>2.6628790366926447E-2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93">
        <v>344734801.70010227</v>
      </c>
      <c r="C16" s="73">
        <v>2.4819519914377919E-2</v>
      </c>
      <c r="D16" s="57">
        <v>-5.7973946082257033E-4</v>
      </c>
      <c r="E16" s="58">
        <v>-199972.29989773035</v>
      </c>
    </row>
    <row r="17" spans="1:5" s="66" customFormat="1" ht="18" customHeight="1" x14ac:dyDescent="0.25">
      <c r="A17" s="54">
        <v>2018</v>
      </c>
      <c r="B17" s="93">
        <v>353209318.163432</v>
      </c>
      <c r="C17" s="73">
        <v>2.4582712338692359E-2</v>
      </c>
      <c r="D17" s="57">
        <v>-1.1359511812701895E-3</v>
      </c>
      <c r="E17" s="58">
        <v>-401684.83656799793</v>
      </c>
    </row>
    <row r="18" spans="1:5" s="66" customFormat="1" ht="18" customHeight="1" x14ac:dyDescent="0.25">
      <c r="A18" s="54">
        <v>2019</v>
      </c>
      <c r="B18" s="93">
        <v>361686037.83150536</v>
      </c>
      <c r="C18" s="73">
        <v>2.3999139411580162E-2</v>
      </c>
      <c r="D18" s="57">
        <v>-1.7340776655714318E-3</v>
      </c>
      <c r="E18" s="58">
        <v>-628281.16849464178</v>
      </c>
    </row>
    <row r="19" spans="1:5" s="66" customFormat="1" ht="18" customHeight="1" x14ac:dyDescent="0.25">
      <c r="A19" s="54">
        <v>2020</v>
      </c>
      <c r="B19" s="93">
        <v>370136944.27944624</v>
      </c>
      <c r="C19" s="73">
        <v>2.3365310141935325E-2</v>
      </c>
      <c r="D19" s="57">
        <v>-2.2899505909326212E-3</v>
      </c>
      <c r="E19" s="58">
        <v>-849540.72055375576</v>
      </c>
    </row>
    <row r="20" spans="1:5" s="66" customFormat="1" ht="18" customHeight="1" x14ac:dyDescent="0.25">
      <c r="A20" s="54">
        <v>2021</v>
      </c>
      <c r="B20" s="93">
        <v>378584378.87749147</v>
      </c>
      <c r="C20" s="73">
        <v>2.2822457278589336E-2</v>
      </c>
      <c r="D20" s="57">
        <v>-2.776547229116022E-3</v>
      </c>
      <c r="E20" s="58">
        <v>-1054084.1225085258</v>
      </c>
    </row>
    <row r="21" spans="1:5" s="66" customFormat="1" ht="18" customHeight="1" x14ac:dyDescent="0.25">
      <c r="A21" s="54">
        <v>2022</v>
      </c>
      <c r="B21" s="93">
        <v>387176752.09224296</v>
      </c>
      <c r="C21" s="73">
        <v>2.2696058512049477E-2</v>
      </c>
      <c r="D21" s="57">
        <v>-3.2169241370274548E-3</v>
      </c>
      <c r="E21" s="58">
        <v>-1249537.9077570438</v>
      </c>
    </row>
    <row r="22" spans="1:5" s="66" customFormat="1" ht="18" customHeight="1" x14ac:dyDescent="0.25">
      <c r="A22" s="54">
        <v>2023</v>
      </c>
      <c r="B22" s="93">
        <v>395858127.92875445</v>
      </c>
      <c r="C22" s="73">
        <v>2.2422254925169582E-2</v>
      </c>
      <c r="D22" s="57">
        <v>-3.6465512407212186E-3</v>
      </c>
      <c r="E22" s="58">
        <v>-1448800.0712455511</v>
      </c>
    </row>
    <row r="23" spans="1:5" s="66" customFormat="1" ht="18" customHeight="1" x14ac:dyDescent="0.25">
      <c r="A23" s="54">
        <v>2024</v>
      </c>
      <c r="B23" s="93">
        <v>404631394.6543265</v>
      </c>
      <c r="C23" s="73">
        <v>2.2162654008081928E-2</v>
      </c>
      <c r="D23" s="57">
        <v>-4.2114339199453843E-3</v>
      </c>
      <c r="E23" s="58">
        <v>-1711285.3456735015</v>
      </c>
    </row>
    <row r="24" spans="1:5" s="66" customFormat="1" ht="18" customHeight="1" x14ac:dyDescent="0.25">
      <c r="A24" s="54">
        <v>2025</v>
      </c>
      <c r="B24" s="93">
        <v>413524039.22393656</v>
      </c>
      <c r="C24" s="73">
        <v>2.197714929462391E-2</v>
      </c>
      <c r="D24" s="57">
        <v>-4.8004738445011075E-3</v>
      </c>
      <c r="E24" s="58">
        <v>-1994686.7760634422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137</v>
      </c>
      <c r="B26" s="3"/>
      <c r="C26" s="3"/>
    </row>
    <row r="27" spans="1:5" ht="21.75" customHeight="1" x14ac:dyDescent="0.3">
      <c r="A27" s="37" t="s">
        <v>242</v>
      </c>
      <c r="B27" s="3"/>
      <c r="C27" s="3"/>
    </row>
    <row r="28" spans="1:5" ht="21.75" customHeight="1" x14ac:dyDescent="0.3">
      <c r="A28" s="37" t="s">
        <v>223</v>
      </c>
      <c r="B28" s="3"/>
      <c r="C28" s="3"/>
    </row>
    <row r="29" spans="1:5" ht="21.75" customHeight="1" x14ac:dyDescent="0.3">
      <c r="A29" s="96" t="s">
        <v>180</v>
      </c>
      <c r="B29" s="19"/>
      <c r="C29" s="19"/>
    </row>
    <row r="30" spans="1:5" ht="21.75" customHeight="1" x14ac:dyDescent="0.3">
      <c r="A30" s="192" t="str">
        <f>Headings!F29</f>
        <v>Page 29</v>
      </c>
      <c r="B30" s="193"/>
      <c r="C30" s="193"/>
      <c r="D30" s="193"/>
      <c r="E30" s="200"/>
    </row>
    <row r="34" spans="1:2" ht="21.75" customHeight="1" x14ac:dyDescent="0.3">
      <c r="A34" s="37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Headings!E30</f>
        <v>August 2016 Dev. Disabilities &amp; Mental Health Property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4987894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5148117</v>
      </c>
      <c r="C6" s="56">
        <v>3.2122374693608124E-2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5328411</v>
      </c>
      <c r="C7" s="56">
        <v>3.5021348582404022E-2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5509017</v>
      </c>
      <c r="C8" s="56">
        <v>3.3894907881542924E-2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5640234</v>
      </c>
      <c r="C9" s="56">
        <v>2.3818586873120884E-2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5737359</v>
      </c>
      <c r="C10" s="56">
        <v>1.7220030232788286E-2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5838960</v>
      </c>
      <c r="C11" s="56">
        <v>1.7708670487588396E-2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5944036</v>
      </c>
      <c r="C12" s="57">
        <v>1.7995670461863122E-2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6068166</v>
      </c>
      <c r="C13" s="56">
        <v>2.0883117127823647E-2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6196773</v>
      </c>
      <c r="C14" s="56">
        <v>2.1193718167894504E-2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6366874</v>
      </c>
      <c r="C15" s="61">
        <v>2.7449932408368127E-2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6527840.9528288646</v>
      </c>
      <c r="C16" s="56">
        <v>2.528194414226892E-2</v>
      </c>
      <c r="D16" s="57">
        <v>-5.7260978178719224E-4</v>
      </c>
      <c r="E16" s="58">
        <v>-3740.047171135433</v>
      </c>
    </row>
    <row r="17" spans="1:5" s="66" customFormat="1" ht="18" customHeight="1" x14ac:dyDescent="0.25">
      <c r="A17" s="54">
        <v>2018</v>
      </c>
      <c r="B17" s="55">
        <v>6687471.5811320674</v>
      </c>
      <c r="C17" s="56">
        <v>2.4453817036401038E-2</v>
      </c>
      <c r="D17" s="57">
        <v>-1.1307500188845188E-3</v>
      </c>
      <c r="E17" s="58">
        <v>-7570.4188679326326</v>
      </c>
    </row>
    <row r="18" spans="1:5" s="66" customFormat="1" ht="18" customHeight="1" x14ac:dyDescent="0.25">
      <c r="A18" s="54">
        <v>2019</v>
      </c>
      <c r="B18" s="55">
        <v>6847346.6373355957</v>
      </c>
      <c r="C18" s="56">
        <v>2.3906652052862132E-2</v>
      </c>
      <c r="D18" s="57">
        <v>-1.7248951207279317E-3</v>
      </c>
      <c r="E18" s="58">
        <v>-11831.362664404325</v>
      </c>
    </row>
    <row r="19" spans="1:5" s="66" customFormat="1" ht="18" customHeight="1" x14ac:dyDescent="0.25">
      <c r="A19" s="54">
        <v>2020</v>
      </c>
      <c r="B19" s="55">
        <v>7006664.5368624805</v>
      </c>
      <c r="C19" s="56">
        <v>2.3267100084899184E-2</v>
      </c>
      <c r="D19" s="57">
        <v>-2.2745673545353506E-3</v>
      </c>
      <c r="E19" s="58">
        <v>-15973.463137519546</v>
      </c>
    </row>
    <row r="20" spans="1:5" s="66" customFormat="1" ht="18" customHeight="1" x14ac:dyDescent="0.25">
      <c r="A20" s="54">
        <v>2021</v>
      </c>
      <c r="B20" s="55">
        <v>7165782.1480291672</v>
      </c>
      <c r="C20" s="56">
        <v>2.270946615605185E-2</v>
      </c>
      <c r="D20" s="57">
        <v>-2.7568851628136937E-3</v>
      </c>
      <c r="E20" s="58">
        <v>-19809.851970832795</v>
      </c>
    </row>
    <row r="21" spans="1:5" s="66" customFormat="1" ht="18" customHeight="1" x14ac:dyDescent="0.25">
      <c r="A21" s="54">
        <v>2022</v>
      </c>
      <c r="B21" s="55">
        <v>7327465.1184537979</v>
      </c>
      <c r="C21" s="56">
        <v>2.2563199255101418E-2</v>
      </c>
      <c r="D21" s="57">
        <v>-3.1987414936435199E-3</v>
      </c>
      <c r="E21" s="58">
        <v>-23513.881546202116</v>
      </c>
    </row>
    <row r="22" spans="1:5" s="66" customFormat="1" ht="18" customHeight="1" x14ac:dyDescent="0.25">
      <c r="A22" s="54">
        <v>2023</v>
      </c>
      <c r="B22" s="55">
        <v>7490794.2500464953</v>
      </c>
      <c r="C22" s="56">
        <v>2.2289991006761989E-2</v>
      </c>
      <c r="D22" s="57">
        <v>-3.6282905981087632E-3</v>
      </c>
      <c r="E22" s="58">
        <v>-27277.749953504652</v>
      </c>
    </row>
    <row r="23" spans="1:5" s="66" customFormat="1" ht="18" customHeight="1" x14ac:dyDescent="0.25">
      <c r="A23" s="54">
        <v>2024</v>
      </c>
      <c r="B23" s="55">
        <v>7655798.1002293853</v>
      </c>
      <c r="C23" s="56">
        <v>2.202755070757223E-2</v>
      </c>
      <c r="D23" s="57">
        <v>-4.1940327290894697E-3</v>
      </c>
      <c r="E23" s="58">
        <v>-32243.899770614691</v>
      </c>
    </row>
    <row r="24" spans="1:5" s="66" customFormat="1" ht="18" customHeight="1" x14ac:dyDescent="0.25">
      <c r="A24" s="54">
        <v>2025</v>
      </c>
      <c r="B24" s="55">
        <v>7823000.2024227064</v>
      </c>
      <c r="C24" s="56">
        <v>2.183993099142878E-2</v>
      </c>
      <c r="D24" s="57">
        <v>-4.7824378615319851E-3</v>
      </c>
      <c r="E24" s="58">
        <v>-37592.79757729359</v>
      </c>
    </row>
    <row r="25" spans="1:5" ht="21.75" customHeight="1" x14ac:dyDescent="0.3">
      <c r="A25" s="32" t="s">
        <v>4</v>
      </c>
      <c r="B25" s="3"/>
      <c r="C25" s="19"/>
    </row>
    <row r="26" spans="1:5" ht="21.75" customHeight="1" x14ac:dyDescent="0.3">
      <c r="A26" s="33" t="s">
        <v>137</v>
      </c>
      <c r="B26" s="3"/>
      <c r="C26" s="3"/>
    </row>
    <row r="27" spans="1:5" ht="21.75" customHeight="1" x14ac:dyDescent="0.3">
      <c r="A27" s="33"/>
      <c r="B27" s="3"/>
      <c r="C27" s="3"/>
    </row>
    <row r="28" spans="1:5" ht="21.75" customHeight="1" x14ac:dyDescent="0.3">
      <c r="A28" s="165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Headings!F30</f>
        <v>Page 30</v>
      </c>
      <c r="B30" s="193"/>
      <c r="C30" s="193"/>
      <c r="D30" s="193"/>
      <c r="E30" s="200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Headings!E31</f>
        <v>August 2016 Veterans Aid Property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2244552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2316652</v>
      </c>
      <c r="C6" s="56">
        <v>3.2122223053865584E-2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2397784</v>
      </c>
      <c r="C7" s="56">
        <v>3.5021228911377378E-2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2479057</v>
      </c>
      <c r="C8" s="56">
        <v>3.3895046426200226E-2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2538104</v>
      </c>
      <c r="C9" s="56">
        <v>2.3818330921798081E-2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2556438</v>
      </c>
      <c r="C10" s="56">
        <v>7.2235022678346361E-3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2601709</v>
      </c>
      <c r="C11" s="56">
        <v>1.7708624265481809E-2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2648529</v>
      </c>
      <c r="C12" s="57">
        <v>1.7995863488191821E-2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2703839</v>
      </c>
      <c r="C13" s="56">
        <v>2.088329030945113E-2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2761143</v>
      </c>
      <c r="C14" s="56">
        <v>2.1193569587538263E-2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2836936</v>
      </c>
      <c r="C15" s="61">
        <v>2.7449864059920115E-2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2908659.2574871918</v>
      </c>
      <c r="C16" s="56">
        <v>2.528194414226892E-2</v>
      </c>
      <c r="D16" s="57">
        <v>-5.7269959200723086E-4</v>
      </c>
      <c r="E16" s="58">
        <v>-1666.7425128081813</v>
      </c>
    </row>
    <row r="17" spans="1:5" s="66" customFormat="1" ht="18" customHeight="1" x14ac:dyDescent="0.25">
      <c r="A17" s="54">
        <v>2018</v>
      </c>
      <c r="B17" s="55">
        <v>2979787.0787910176</v>
      </c>
      <c r="C17" s="56">
        <v>2.4453817036401038E-2</v>
      </c>
      <c r="D17" s="57">
        <v>-1.1306538063604599E-3</v>
      </c>
      <c r="E17" s="58">
        <v>-3372.9212089823559</v>
      </c>
    </row>
    <row r="18" spans="1:5" s="66" customFormat="1" ht="18" customHeight="1" x14ac:dyDescent="0.25">
      <c r="A18" s="54">
        <v>2019</v>
      </c>
      <c r="B18" s="55">
        <v>3051023.8116752892</v>
      </c>
      <c r="C18" s="56">
        <v>2.3906652052862132E-2</v>
      </c>
      <c r="D18" s="57">
        <v>-1.7246988018861931E-3</v>
      </c>
      <c r="E18" s="58">
        <v>-5271.1883247108199</v>
      </c>
    </row>
    <row r="19" spans="1:5" s="66" customFormat="1" ht="18" customHeight="1" x14ac:dyDescent="0.25">
      <c r="A19" s="54">
        <v>2020</v>
      </c>
      <c r="B19" s="55">
        <v>3122012.2880629487</v>
      </c>
      <c r="C19" s="56">
        <v>2.3267100084899184E-2</v>
      </c>
      <c r="D19" s="57">
        <v>-2.2746616270501452E-3</v>
      </c>
      <c r="E19" s="58">
        <v>-7117.7119370512664</v>
      </c>
    </row>
    <row r="20" spans="1:5" s="66" customFormat="1" ht="18" customHeight="1" x14ac:dyDescent="0.25">
      <c r="A20" s="54">
        <v>2021</v>
      </c>
      <c r="B20" s="55">
        <v>3192911.5204574922</v>
      </c>
      <c r="C20" s="56">
        <v>2.270946615605185E-2</v>
      </c>
      <c r="D20" s="57">
        <v>-2.7567775822093799E-3</v>
      </c>
      <c r="E20" s="58">
        <v>-8826.47954250779</v>
      </c>
    </row>
    <row r="21" spans="1:5" s="66" customFormat="1" ht="18" customHeight="1" x14ac:dyDescent="0.25">
      <c r="A21" s="54">
        <v>2022</v>
      </c>
      <c r="B21" s="55">
        <v>3264953.8192974837</v>
      </c>
      <c r="C21" s="56">
        <v>2.2563199255101418E-2</v>
      </c>
      <c r="D21" s="57">
        <v>-3.1987181847262791E-3</v>
      </c>
      <c r="E21" s="58">
        <v>-10477.180702516343</v>
      </c>
    </row>
    <row r="22" spans="1:5" s="66" customFormat="1" ht="18" customHeight="1" x14ac:dyDescent="0.25">
      <c r="A22" s="54">
        <v>2023</v>
      </c>
      <c r="B22" s="55">
        <v>3337729.6105671176</v>
      </c>
      <c r="C22" s="56">
        <v>2.2289991006761989E-2</v>
      </c>
      <c r="D22" s="57">
        <v>-3.6283015868258106E-3</v>
      </c>
      <c r="E22" s="58">
        <v>-12154.389432882424</v>
      </c>
    </row>
    <row r="23" spans="1:5" s="66" customFormat="1" ht="18" customHeight="1" x14ac:dyDescent="0.25">
      <c r="A23" s="54">
        <v>2024</v>
      </c>
      <c r="B23" s="55">
        <v>3411251.6188120502</v>
      </c>
      <c r="C23" s="56">
        <v>2.202755070757223E-2</v>
      </c>
      <c r="D23" s="57">
        <v>-4.1940978223059533E-3</v>
      </c>
      <c r="E23" s="58">
        <v>-14367.381187949795</v>
      </c>
    </row>
    <row r="24" spans="1:5" s="66" customFormat="1" ht="18" customHeight="1" x14ac:dyDescent="0.25">
      <c r="A24" s="54">
        <v>2025</v>
      </c>
      <c r="B24" s="55">
        <v>3485753.1187613052</v>
      </c>
      <c r="C24" s="56">
        <v>2.183993099142878E-2</v>
      </c>
      <c r="D24" s="57">
        <v>-4.7825444992196653E-3</v>
      </c>
      <c r="E24" s="58">
        <v>-16750.881238694768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Headings!F31</f>
        <v>Page 31</v>
      </c>
      <c r="B30" s="193"/>
      <c r="C30" s="193"/>
      <c r="D30" s="193"/>
      <c r="E30" s="200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Headings!E32</f>
        <v>August 2016 Inter County River Improvement Property Tax Forecast</v>
      </c>
      <c r="B1" s="199"/>
      <c r="C1" s="199"/>
      <c r="D1" s="199"/>
      <c r="E1" s="200"/>
    </row>
    <row r="2" spans="1:5" ht="21.75" customHeight="1" x14ac:dyDescent="0.3">
      <c r="A2" s="199" t="s">
        <v>100</v>
      </c>
      <c r="B2" s="199"/>
      <c r="C2" s="199"/>
      <c r="D2" s="199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50000</v>
      </c>
      <c r="C5" s="51">
        <v>0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50000</v>
      </c>
      <c r="C6" s="56">
        <v>0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50000</v>
      </c>
      <c r="C7" s="56">
        <v>0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50000</v>
      </c>
      <c r="C8" s="56">
        <v>0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50000</v>
      </c>
      <c r="C9" s="56">
        <v>0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50000</v>
      </c>
      <c r="C10" s="56">
        <v>0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50000</v>
      </c>
      <c r="C11" s="56">
        <v>0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50000</v>
      </c>
      <c r="C12" s="57">
        <v>0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50000</v>
      </c>
      <c r="C13" s="56">
        <v>0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49873</v>
      </c>
      <c r="C14" s="56">
        <v>-2.5399999999999867E-3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50000</v>
      </c>
      <c r="C15" s="61">
        <v>2.546468028793214E-3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50000</v>
      </c>
      <c r="C16" s="56">
        <v>0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50000</v>
      </c>
      <c r="C17" s="56">
        <v>0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50000</v>
      </c>
      <c r="C18" s="56">
        <v>0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50000</v>
      </c>
      <c r="C19" s="56">
        <v>0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50000</v>
      </c>
      <c r="C20" s="56">
        <v>0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50000</v>
      </c>
      <c r="C21" s="56">
        <v>0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50000</v>
      </c>
      <c r="C22" s="56">
        <v>0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55">
        <v>50000</v>
      </c>
      <c r="C23" s="56">
        <v>0</v>
      </c>
      <c r="D23" s="57">
        <v>0</v>
      </c>
      <c r="E23" s="58">
        <v>0</v>
      </c>
    </row>
    <row r="24" spans="1:5" ht="18" customHeight="1" x14ac:dyDescent="0.3">
      <c r="A24" s="54">
        <v>2025</v>
      </c>
      <c r="B24" s="55">
        <v>50000</v>
      </c>
      <c r="C24" s="56">
        <v>0</v>
      </c>
      <c r="D24" s="57">
        <v>0</v>
      </c>
      <c r="E24" s="58">
        <v>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Headings!F32</f>
        <v>Page 32</v>
      </c>
      <c r="B30" s="192"/>
      <c r="C30" s="192"/>
      <c r="D30" s="192"/>
      <c r="E30" s="208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Headings!E33</f>
        <v>August 2016 AFIS Lid Lift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 t="s">
        <v>93</v>
      </c>
      <c r="C5" s="51" t="s">
        <v>93</v>
      </c>
      <c r="D5" s="112" t="s">
        <v>93</v>
      </c>
      <c r="E5" s="143" t="s">
        <v>93</v>
      </c>
    </row>
    <row r="6" spans="1:5" s="66" customFormat="1" ht="18" customHeight="1" x14ac:dyDescent="0.25">
      <c r="A6" s="54">
        <v>2007</v>
      </c>
      <c r="B6" s="55">
        <v>16877743</v>
      </c>
      <c r="C6" s="56" t="s">
        <v>93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17468824</v>
      </c>
      <c r="C7" s="56">
        <v>3.5021329569954851E-2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17234054</v>
      </c>
      <c r="C8" s="56">
        <v>-1.3439370618193891E-2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15555595</v>
      </c>
      <c r="C9" s="56">
        <v>-9.7392000744572327E-2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11592601</v>
      </c>
      <c r="C10" s="56">
        <v>-0.25476325399317734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11212493</v>
      </c>
      <c r="C11" s="56">
        <v>-3.2788845229815067E-2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18528341</v>
      </c>
      <c r="C12" s="56">
        <v>0.65247291570215471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18945323</v>
      </c>
      <c r="C13" s="56">
        <v>2.2505090984670462E-2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19590000</v>
      </c>
      <c r="C14" s="56">
        <v>3.4028292893185208E-2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20234950</v>
      </c>
      <c r="C15" s="61">
        <v>3.2922409392547314E-2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20938762.072031606</v>
      </c>
      <c r="C16" s="56">
        <v>3.4782002032701209E-2</v>
      </c>
      <c r="D16" s="57">
        <v>1.0550937488831291E-3</v>
      </c>
      <c r="E16" s="58">
        <v>22069.072031605989</v>
      </c>
    </row>
    <row r="17" spans="1:5" s="66" customFormat="1" ht="18" customHeight="1" x14ac:dyDescent="0.25">
      <c r="A17" s="54">
        <v>2018</v>
      </c>
      <c r="B17" s="55">
        <v>21805932.98146547</v>
      </c>
      <c r="C17" s="56">
        <v>4.1414621669165763E-2</v>
      </c>
      <c r="D17" s="57">
        <v>-8.1159762883464825E-4</v>
      </c>
      <c r="E17" s="58">
        <v>-17712.018534529954</v>
      </c>
    </row>
    <row r="18" spans="1:5" s="66" customFormat="1" ht="18" customHeight="1" x14ac:dyDescent="0.25">
      <c r="A18" s="54">
        <v>2019</v>
      </c>
      <c r="B18" s="55" t="s">
        <v>93</v>
      </c>
      <c r="C18" s="56" t="s">
        <v>93</v>
      </c>
      <c r="D18" s="57" t="s">
        <v>93</v>
      </c>
      <c r="E18" s="58" t="s">
        <v>93</v>
      </c>
    </row>
    <row r="19" spans="1:5" s="66" customFormat="1" ht="18" customHeight="1" x14ac:dyDescent="0.25">
      <c r="A19" s="54">
        <v>2020</v>
      </c>
      <c r="B19" s="55" t="s">
        <v>93</v>
      </c>
      <c r="C19" s="56" t="s">
        <v>93</v>
      </c>
      <c r="D19" s="57" t="s">
        <v>93</v>
      </c>
      <c r="E19" s="58" t="s">
        <v>93</v>
      </c>
    </row>
    <row r="20" spans="1:5" s="66" customFormat="1" ht="18" customHeight="1" x14ac:dyDescent="0.25">
      <c r="A20" s="54">
        <v>2021</v>
      </c>
      <c r="B20" s="55" t="s">
        <v>93</v>
      </c>
      <c r="C20" s="56" t="s">
        <v>93</v>
      </c>
      <c r="D20" s="57" t="s">
        <v>93</v>
      </c>
      <c r="E20" s="58" t="s">
        <v>93</v>
      </c>
    </row>
    <row r="21" spans="1:5" s="66" customFormat="1" ht="18" customHeight="1" x14ac:dyDescent="0.25">
      <c r="A21" s="54">
        <v>2022</v>
      </c>
      <c r="B21" s="55" t="s">
        <v>93</v>
      </c>
      <c r="C21" s="56" t="s">
        <v>93</v>
      </c>
      <c r="D21" s="57" t="s">
        <v>93</v>
      </c>
      <c r="E21" s="58" t="s">
        <v>93</v>
      </c>
    </row>
    <row r="22" spans="1:5" s="66" customFormat="1" ht="18" customHeight="1" x14ac:dyDescent="0.25">
      <c r="A22" s="54">
        <v>2023</v>
      </c>
      <c r="B22" s="55" t="s">
        <v>93</v>
      </c>
      <c r="C22" s="56" t="s">
        <v>93</v>
      </c>
      <c r="D22" s="57" t="s">
        <v>93</v>
      </c>
      <c r="E22" s="58" t="s">
        <v>93</v>
      </c>
    </row>
    <row r="23" spans="1:5" s="66" customFormat="1" ht="18" customHeight="1" x14ac:dyDescent="0.25">
      <c r="A23" s="54">
        <v>2024</v>
      </c>
      <c r="B23" s="55" t="s">
        <v>93</v>
      </c>
      <c r="C23" s="56" t="s">
        <v>93</v>
      </c>
      <c r="D23" s="57" t="s">
        <v>93</v>
      </c>
      <c r="E23" s="58" t="s">
        <v>93</v>
      </c>
    </row>
    <row r="24" spans="1:5" ht="18" customHeight="1" x14ac:dyDescent="0.3">
      <c r="A24" s="54">
        <v>2025</v>
      </c>
      <c r="B24" s="55" t="s">
        <v>93</v>
      </c>
      <c r="C24" s="56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243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Headings!F33</f>
        <v>Page 33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Headings!E34</f>
        <v>August 2016 Parks Lid Lift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12216871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12609307</v>
      </c>
      <c r="C6" s="56">
        <v>3.2122464090846181E-2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33946016</v>
      </c>
      <c r="C7" s="56">
        <v>1.6921397028401324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36596350</v>
      </c>
      <c r="C8" s="56">
        <v>7.8074964673321201E-2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37102038</v>
      </c>
      <c r="C9" s="56">
        <v>1.3817990045455364E-2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38260504</v>
      </c>
      <c r="C10" s="56">
        <v>3.1223783448230069E-2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40076386</v>
      </c>
      <c r="C11" s="56">
        <v>4.7461005741064044E-2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41283924</v>
      </c>
      <c r="C12" s="57">
        <v>3.0130910506750874E-2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63633007.528015107</v>
      </c>
      <c r="C13" s="57">
        <v>0.54135075745258865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65762804</v>
      </c>
      <c r="C14" s="57">
        <v>3.3469995442966027E-2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67925490</v>
      </c>
      <c r="C15" s="72">
        <v>3.2886158564650048E-2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70288055.48773703</v>
      </c>
      <c r="C16" s="57">
        <v>3.4781721673807997E-2</v>
      </c>
      <c r="D16" s="57">
        <v>1.055124595317869E-3</v>
      </c>
      <c r="E16" s="58">
        <v>74084.487737029791</v>
      </c>
    </row>
    <row r="17" spans="1:5" s="66" customFormat="1" ht="18" customHeight="1" x14ac:dyDescent="0.25">
      <c r="A17" s="54">
        <v>2018</v>
      </c>
      <c r="B17" s="55">
        <v>73199067.430063874</v>
      </c>
      <c r="C17" s="57">
        <v>4.1415457037856429E-2</v>
      </c>
      <c r="D17" s="57">
        <v>-8.1169481730569704E-4</v>
      </c>
      <c r="E17" s="58">
        <v>-59463.569936126471</v>
      </c>
    </row>
    <row r="18" spans="1:5" s="66" customFormat="1" ht="18" customHeight="1" x14ac:dyDescent="0.25">
      <c r="A18" s="54">
        <v>2019</v>
      </c>
      <c r="B18" s="55">
        <v>76021363.53579542</v>
      </c>
      <c r="C18" s="57">
        <v>3.855644893875243E-2</v>
      </c>
      <c r="D18" s="57">
        <v>-1.9064199177014629E-3</v>
      </c>
      <c r="E18" s="58">
        <v>-145205.46420457959</v>
      </c>
    </row>
    <row r="19" spans="1:5" s="66" customFormat="1" ht="18" customHeight="1" x14ac:dyDescent="0.25">
      <c r="A19" s="54">
        <v>2020</v>
      </c>
      <c r="B19" s="55" t="s">
        <v>93</v>
      </c>
      <c r="C19" s="56" t="s">
        <v>93</v>
      </c>
      <c r="D19" s="57" t="s">
        <v>93</v>
      </c>
      <c r="E19" s="58" t="s">
        <v>93</v>
      </c>
    </row>
    <row r="20" spans="1:5" s="66" customFormat="1" ht="18" customHeight="1" x14ac:dyDescent="0.25">
      <c r="A20" s="54">
        <v>2021</v>
      </c>
      <c r="B20" s="55" t="s">
        <v>93</v>
      </c>
      <c r="C20" s="56" t="s">
        <v>93</v>
      </c>
      <c r="D20" s="57" t="s">
        <v>93</v>
      </c>
      <c r="E20" s="58" t="s">
        <v>93</v>
      </c>
    </row>
    <row r="21" spans="1:5" s="66" customFormat="1" ht="18" customHeight="1" x14ac:dyDescent="0.25">
      <c r="A21" s="54">
        <v>2022</v>
      </c>
      <c r="B21" s="55" t="s">
        <v>93</v>
      </c>
      <c r="C21" s="56" t="s">
        <v>93</v>
      </c>
      <c r="D21" s="57" t="s">
        <v>93</v>
      </c>
      <c r="E21" s="58" t="s">
        <v>93</v>
      </c>
    </row>
    <row r="22" spans="1:5" s="66" customFormat="1" ht="18" customHeight="1" x14ac:dyDescent="0.25">
      <c r="A22" s="54">
        <v>2023</v>
      </c>
      <c r="B22" s="55" t="s">
        <v>93</v>
      </c>
      <c r="C22" s="56" t="s">
        <v>93</v>
      </c>
      <c r="D22" s="57" t="s">
        <v>93</v>
      </c>
      <c r="E22" s="58" t="s">
        <v>93</v>
      </c>
    </row>
    <row r="23" spans="1:5" s="66" customFormat="1" ht="18" customHeight="1" x14ac:dyDescent="0.25">
      <c r="A23" s="54">
        <v>2024</v>
      </c>
      <c r="B23" s="55" t="s">
        <v>93</v>
      </c>
      <c r="C23" s="56" t="s">
        <v>93</v>
      </c>
      <c r="D23" s="57" t="s">
        <v>93</v>
      </c>
      <c r="E23" s="58" t="s">
        <v>93</v>
      </c>
    </row>
    <row r="24" spans="1:5" ht="18" customHeight="1" x14ac:dyDescent="0.3">
      <c r="A24" s="54">
        <v>2025</v>
      </c>
      <c r="B24" s="55" t="s">
        <v>93</v>
      </c>
      <c r="C24" s="56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244</v>
      </c>
      <c r="B27" s="3"/>
      <c r="C27" s="3"/>
    </row>
    <row r="28" spans="1:5" ht="21.75" customHeight="1" x14ac:dyDescent="0.3">
      <c r="A28" s="37" t="s">
        <v>193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Headings!F34</f>
        <v>Page 34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Headings!E35</f>
        <v>August 2016 Children and Family Justice Center Lid Lift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5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6" customFormat="1" ht="18" customHeight="1" x14ac:dyDescent="0.25">
      <c r="A9" s="54">
        <v>2010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5" s="66" customFormat="1" ht="18" customHeight="1" x14ac:dyDescent="0.25">
      <c r="A10" s="54">
        <v>2011</v>
      </c>
      <c r="B10" s="55" t="s">
        <v>93</v>
      </c>
      <c r="C10" s="56" t="s">
        <v>93</v>
      </c>
      <c r="D10" s="57" t="s">
        <v>93</v>
      </c>
      <c r="E10" s="58" t="s">
        <v>93</v>
      </c>
    </row>
    <row r="11" spans="1:5" s="66" customFormat="1" ht="18" customHeight="1" x14ac:dyDescent="0.25">
      <c r="A11" s="54">
        <v>2012</v>
      </c>
      <c r="B11" s="55" t="s">
        <v>93</v>
      </c>
      <c r="C11" s="56" t="s">
        <v>93</v>
      </c>
      <c r="D11" s="57" t="s">
        <v>93</v>
      </c>
      <c r="E11" s="58" t="s">
        <v>93</v>
      </c>
    </row>
    <row r="12" spans="1:5" s="66" customFormat="1" ht="18" customHeight="1" x14ac:dyDescent="0.25">
      <c r="A12" s="54">
        <v>2013</v>
      </c>
      <c r="B12" s="55">
        <v>21908512</v>
      </c>
      <c r="C12" s="57" t="s">
        <v>93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22366030</v>
      </c>
      <c r="C13" s="57">
        <v>2.0883116114869038E-2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23080793</v>
      </c>
      <c r="C14" s="57">
        <v>3.1957526659849744E-2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23821948</v>
      </c>
      <c r="C15" s="72">
        <v>3.2111331703377877E-2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24413856.469376471</v>
      </c>
      <c r="C16" s="57">
        <v>2.4847190052487367E-2</v>
      </c>
      <c r="D16" s="57">
        <v>-5.7289241790159373E-4</v>
      </c>
      <c r="E16" s="58">
        <v>-13994.530623529106</v>
      </c>
    </row>
    <row r="17" spans="1:5" s="66" customFormat="1" ht="18" customHeight="1" x14ac:dyDescent="0.25">
      <c r="A17" s="54">
        <v>2018</v>
      </c>
      <c r="B17" s="55">
        <v>25010892.028517928</v>
      </c>
      <c r="C17" s="57">
        <v>2.4454782876697445E-2</v>
      </c>
      <c r="D17" s="57">
        <v>-1.1287510094518671E-3</v>
      </c>
      <c r="E17" s="58">
        <v>-28262.971482072026</v>
      </c>
    </row>
    <row r="18" spans="1:5" s="66" customFormat="1" ht="18" customHeight="1" x14ac:dyDescent="0.25">
      <c r="A18" s="54">
        <v>2019</v>
      </c>
      <c r="B18" s="55">
        <v>25608793.610628352</v>
      </c>
      <c r="C18" s="57">
        <v>2.3905648044407313E-2</v>
      </c>
      <c r="D18" s="57">
        <v>-1.724917756215083E-3</v>
      </c>
      <c r="E18" s="58">
        <v>-44249.389371648431</v>
      </c>
    </row>
    <row r="19" spans="1:5" s="66" customFormat="1" ht="18" customHeight="1" x14ac:dyDescent="0.25">
      <c r="A19" s="54">
        <v>2020</v>
      </c>
      <c r="B19" s="55">
        <v>26204652.251502816</v>
      </c>
      <c r="C19" s="57">
        <v>2.3267735682291901E-2</v>
      </c>
      <c r="D19" s="57">
        <v>-2.2751226973136696E-3</v>
      </c>
      <c r="E19" s="58">
        <v>-59754.748497184366</v>
      </c>
    </row>
    <row r="20" spans="1:5" s="66" customFormat="1" ht="18" customHeight="1" x14ac:dyDescent="0.25">
      <c r="A20" s="54">
        <v>2021</v>
      </c>
      <c r="B20" s="55">
        <v>26799766.371341668</v>
      </c>
      <c r="C20" s="57">
        <v>2.2710246796147526E-2</v>
      </c>
      <c r="D20" s="57">
        <v>-2.7577942379785059E-3</v>
      </c>
      <c r="E20" s="58">
        <v>-74112.628658331931</v>
      </c>
    </row>
    <row r="21" spans="1:5" s="66" customFormat="1" ht="18" customHeight="1" x14ac:dyDescent="0.25">
      <c r="A21" s="54">
        <v>2022</v>
      </c>
      <c r="B21" s="55" t="s">
        <v>93</v>
      </c>
      <c r="C21" s="73" t="s">
        <v>93</v>
      </c>
      <c r="D21" s="57" t="s">
        <v>93</v>
      </c>
      <c r="E21" s="58" t="s">
        <v>93</v>
      </c>
    </row>
    <row r="22" spans="1:5" s="66" customFormat="1" ht="18" customHeight="1" x14ac:dyDescent="0.25">
      <c r="A22" s="54">
        <v>2023</v>
      </c>
      <c r="B22" s="55" t="s">
        <v>93</v>
      </c>
      <c r="C22" s="73" t="s">
        <v>93</v>
      </c>
      <c r="D22" s="57" t="s">
        <v>93</v>
      </c>
      <c r="E22" s="58" t="s">
        <v>93</v>
      </c>
    </row>
    <row r="23" spans="1:5" s="66" customFormat="1" ht="18" customHeight="1" x14ac:dyDescent="0.25">
      <c r="A23" s="54">
        <v>2024</v>
      </c>
      <c r="B23" s="55" t="s">
        <v>93</v>
      </c>
      <c r="C23" s="73" t="s">
        <v>93</v>
      </c>
      <c r="D23" s="57" t="s">
        <v>93</v>
      </c>
      <c r="E23" s="58" t="s">
        <v>93</v>
      </c>
    </row>
    <row r="24" spans="1:5" ht="18" customHeight="1" x14ac:dyDescent="0.3">
      <c r="A24" s="54">
        <v>2025</v>
      </c>
      <c r="B24" s="55" t="s">
        <v>93</v>
      </c>
      <c r="C24" s="73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245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62"/>
    </row>
    <row r="30" spans="1:5" ht="21.75" customHeight="1" x14ac:dyDescent="0.3">
      <c r="A30" s="192" t="str">
        <f>Headings!F35</f>
        <v>Page 35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Headings!E36</f>
        <v>August 2016 Veterans and Human Services Lid Lift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13448844</v>
      </c>
      <c r="C5" s="51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13880852</v>
      </c>
      <c r="C6" s="56">
        <v>3.2122314750620884E-2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14366946</v>
      </c>
      <c r="C7" s="56">
        <v>3.5019031972965298E-2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14853888</v>
      </c>
      <c r="C8" s="56">
        <v>3.3893215718914682E-2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15207674</v>
      </c>
      <c r="C9" s="56">
        <v>2.3817737147338036E-2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15469686</v>
      </c>
      <c r="C10" s="56">
        <v>1.7228933234628707E-2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15882255</v>
      </c>
      <c r="C11" s="56">
        <v>2.666951352470881E-2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16409992</v>
      </c>
      <c r="C12" s="57">
        <v>3.322809009174077E-2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16774932</v>
      </c>
      <c r="C13" s="57">
        <v>2.2238889574108356E-2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17350514</v>
      </c>
      <c r="C14" s="57">
        <v>3.431203178647757E-2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17918894</v>
      </c>
      <c r="C15" s="72">
        <v>3.2758683690869317E-2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18542107.868383382</v>
      </c>
      <c r="C16" s="57">
        <v>3.4779706179599135E-2</v>
      </c>
      <c r="D16" s="57">
        <v>1.0551979527508859E-3</v>
      </c>
      <c r="E16" s="58">
        <v>19544.970449600369</v>
      </c>
    </row>
    <row r="17" spans="1:5" s="66" customFormat="1" ht="18" customHeight="1" x14ac:dyDescent="0.25">
      <c r="A17" s="54">
        <v>2018</v>
      </c>
      <c r="B17" s="55">
        <v>19310061.762749106</v>
      </c>
      <c r="C17" s="57">
        <v>4.1416752605305529E-2</v>
      </c>
      <c r="D17" s="57">
        <v>-8.1180598777286228E-4</v>
      </c>
      <c r="E17" s="58">
        <v>-15688.75999256596</v>
      </c>
    </row>
    <row r="18" spans="1:5" s="66" customFormat="1" ht="18" customHeight="1" x14ac:dyDescent="0.25">
      <c r="A18" s="54">
        <v>2019</v>
      </c>
      <c r="B18" s="55">
        <v>20054592.942771357</v>
      </c>
      <c r="C18" s="57">
        <v>3.8556644156287456E-2</v>
      </c>
      <c r="D18" s="57">
        <v>-1.9073139504062198E-3</v>
      </c>
      <c r="E18" s="58">
        <v>-38323.499835330993</v>
      </c>
    </row>
    <row r="19" spans="1:5" s="66" customFormat="1" ht="18" customHeight="1" x14ac:dyDescent="0.25">
      <c r="A19" s="54">
        <v>2020</v>
      </c>
      <c r="B19" s="55">
        <v>20818654.989806969</v>
      </c>
      <c r="C19" s="57">
        <v>3.809910523818516E-2</v>
      </c>
      <c r="D19" s="57">
        <v>-3.6881794133506451E-3</v>
      </c>
      <c r="E19" s="58">
        <v>-77067.172305397689</v>
      </c>
    </row>
    <row r="20" spans="1:5" s="66" customFormat="1" ht="18" customHeight="1" x14ac:dyDescent="0.25">
      <c r="A20" s="54">
        <v>2021</v>
      </c>
      <c r="B20" s="55">
        <v>21559559.786774967</v>
      </c>
      <c r="C20" s="57">
        <v>3.5588504508612617E-2</v>
      </c>
      <c r="D20" s="57">
        <v>-5.3449421534602637E-3</v>
      </c>
      <c r="E20" s="58">
        <v>-115853.83194437996</v>
      </c>
    </row>
    <row r="21" spans="1:5" s="66" customFormat="1" ht="18" customHeight="1" x14ac:dyDescent="0.25">
      <c r="A21" s="54">
        <v>2022</v>
      </c>
      <c r="B21" s="55">
        <v>22319868.819048781</v>
      </c>
      <c r="C21" s="57">
        <v>3.5265517468506147E-2</v>
      </c>
      <c r="D21" s="57">
        <v>-6.6924554510555678E-3</v>
      </c>
      <c r="E21" s="58">
        <v>-150381.14687100053</v>
      </c>
    </row>
    <row r="22" spans="1:5" s="66" customFormat="1" ht="18" customHeight="1" x14ac:dyDescent="0.25">
      <c r="A22" s="54">
        <v>2023</v>
      </c>
      <c r="B22" s="55">
        <v>23207387.39889627</v>
      </c>
      <c r="C22" s="57">
        <v>3.9763610935295457E-2</v>
      </c>
      <c r="D22" s="57">
        <v>-8.2804722027889355E-3</v>
      </c>
      <c r="E22" s="58">
        <v>-193772.65534213558</v>
      </c>
    </row>
    <row r="23" spans="1:5" s="66" customFormat="1" ht="18" customHeight="1" x14ac:dyDescent="0.25">
      <c r="A23" s="54">
        <v>2024</v>
      </c>
      <c r="B23" s="115" t="s">
        <v>93</v>
      </c>
      <c r="C23" s="115" t="s">
        <v>93</v>
      </c>
      <c r="D23" s="101" t="s">
        <v>93</v>
      </c>
      <c r="E23" s="102" t="s">
        <v>93</v>
      </c>
    </row>
    <row r="24" spans="1:5" ht="18" customHeight="1" x14ac:dyDescent="0.3">
      <c r="A24" s="54">
        <v>2025</v>
      </c>
      <c r="B24" s="115" t="s">
        <v>93</v>
      </c>
      <c r="C24" s="115" t="s">
        <v>93</v>
      </c>
      <c r="D24" s="101" t="s">
        <v>93</v>
      </c>
      <c r="E24" s="102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255</v>
      </c>
      <c r="B27" s="3"/>
      <c r="C27" s="3"/>
    </row>
    <row r="28" spans="1:5" ht="21.75" customHeight="1" x14ac:dyDescent="0.3">
      <c r="A28" s="96" t="s">
        <v>256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Headings!F36</f>
        <v>Page 36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1" customWidth="1"/>
    <col min="2" max="2" width="20.75" style="121" customWidth="1"/>
    <col min="3" max="3" width="10.75" style="121" customWidth="1"/>
    <col min="4" max="5" width="17.75" style="122" customWidth="1"/>
    <col min="6" max="16384" width="10.75" style="122"/>
  </cols>
  <sheetData>
    <row r="1" spans="1:7" ht="23.25" x14ac:dyDescent="0.3">
      <c r="A1" s="199" t="str">
        <f>+Headings!E37</f>
        <v>August 2016 PSERN Forecast</v>
      </c>
      <c r="B1" s="200"/>
      <c r="C1" s="200"/>
      <c r="D1" s="200"/>
      <c r="E1" s="200"/>
    </row>
    <row r="2" spans="1:7" ht="21.75" customHeight="1" x14ac:dyDescent="0.3">
      <c r="A2" s="199" t="s">
        <v>100</v>
      </c>
      <c r="B2" s="200"/>
      <c r="C2" s="200"/>
      <c r="D2" s="200"/>
      <c r="E2" s="200"/>
    </row>
    <row r="3" spans="1:7" ht="21.75" customHeight="1" x14ac:dyDescent="0.3">
      <c r="A3" s="199"/>
      <c r="B3" s="200"/>
      <c r="C3" s="200"/>
      <c r="D3" s="200"/>
      <c r="E3" s="200"/>
    </row>
    <row r="4" spans="1:7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7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7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7" s="66" customFormat="1" ht="18" customHeight="1" x14ac:dyDescent="0.25">
      <c r="A9" s="54">
        <v>2010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7" s="66" customFormat="1" ht="18" customHeight="1" x14ac:dyDescent="0.25">
      <c r="A10" s="54">
        <v>2011</v>
      </c>
      <c r="B10" s="55" t="s">
        <v>93</v>
      </c>
      <c r="C10" s="56" t="s">
        <v>93</v>
      </c>
      <c r="D10" s="57" t="s">
        <v>93</v>
      </c>
      <c r="E10" s="58" t="s">
        <v>93</v>
      </c>
    </row>
    <row r="11" spans="1:7" s="66" customFormat="1" ht="18" customHeight="1" x14ac:dyDescent="0.25">
      <c r="A11" s="54">
        <v>2012</v>
      </c>
      <c r="B11" s="55" t="s">
        <v>93</v>
      </c>
      <c r="C11" s="56" t="s">
        <v>93</v>
      </c>
      <c r="D11" s="57" t="s">
        <v>93</v>
      </c>
      <c r="E11" s="58" t="s">
        <v>93</v>
      </c>
    </row>
    <row r="12" spans="1:7" s="66" customFormat="1" ht="18" customHeight="1" x14ac:dyDescent="0.25">
      <c r="A12" s="54">
        <v>2013</v>
      </c>
      <c r="B12" s="55" t="s">
        <v>93</v>
      </c>
      <c r="C12" s="56" t="s">
        <v>93</v>
      </c>
      <c r="D12" s="57" t="s">
        <v>93</v>
      </c>
      <c r="E12" s="58" t="s">
        <v>93</v>
      </c>
    </row>
    <row r="13" spans="1:7" s="66" customFormat="1" ht="18" customHeight="1" x14ac:dyDescent="0.25">
      <c r="A13" s="54">
        <v>2014</v>
      </c>
      <c r="B13" s="55" t="s">
        <v>93</v>
      </c>
      <c r="C13" s="56" t="s">
        <v>93</v>
      </c>
      <c r="D13" s="57" t="s">
        <v>93</v>
      </c>
      <c r="E13" s="58" t="s">
        <v>93</v>
      </c>
      <c r="F13" s="75"/>
      <c r="G13" s="95"/>
    </row>
    <row r="14" spans="1:7" s="66" customFormat="1" ht="18" customHeight="1" x14ac:dyDescent="0.25">
      <c r="A14" s="54">
        <v>2015</v>
      </c>
      <c r="B14" s="55" t="s">
        <v>93</v>
      </c>
      <c r="C14" s="56" t="s">
        <v>93</v>
      </c>
      <c r="D14" s="57" t="s">
        <v>93</v>
      </c>
      <c r="E14" s="58" t="s">
        <v>93</v>
      </c>
    </row>
    <row r="15" spans="1:7" s="66" customFormat="1" ht="18" customHeight="1" thickBot="1" x14ac:dyDescent="0.3">
      <c r="A15" s="59">
        <v>2016</v>
      </c>
      <c r="B15" s="60">
        <v>29727603</v>
      </c>
      <c r="C15" s="74" t="s">
        <v>93</v>
      </c>
      <c r="D15" s="72">
        <v>0</v>
      </c>
      <c r="E15" s="103">
        <v>0</v>
      </c>
    </row>
    <row r="16" spans="1:7" s="66" customFormat="1" ht="18" customHeight="1" thickTop="1" x14ac:dyDescent="0.25">
      <c r="A16" s="54">
        <v>2017</v>
      </c>
      <c r="B16" s="55">
        <v>30479174.275026228</v>
      </c>
      <c r="C16" s="57">
        <v>2.5281933260015155E-2</v>
      </c>
      <c r="D16" s="57">
        <v>-5.726769041644042E-4</v>
      </c>
      <c r="E16" s="58">
        <v>-17464.720807552338</v>
      </c>
    </row>
    <row r="17" spans="1:5" s="66" customFormat="1" ht="18" customHeight="1" x14ac:dyDescent="0.25">
      <c r="A17" s="54">
        <v>2018</v>
      </c>
      <c r="B17" s="55">
        <v>31224522.785026394</v>
      </c>
      <c r="C17" s="57">
        <v>2.445435375888394E-2</v>
      </c>
      <c r="D17" s="57">
        <v>-1.1306960952299772E-3</v>
      </c>
      <c r="E17" s="58">
        <v>-35345.410906545818</v>
      </c>
    </row>
    <row r="18" spans="1:5" s="66" customFormat="1" ht="18" customHeight="1" x14ac:dyDescent="0.25">
      <c r="A18" s="54">
        <v>2019</v>
      </c>
      <c r="B18" s="55">
        <v>31970983.933998693</v>
      </c>
      <c r="C18" s="57">
        <v>2.3906246833987232E-2</v>
      </c>
      <c r="D18" s="57">
        <v>-1.7263051848970257E-3</v>
      </c>
      <c r="E18" s="58">
        <v>-55287.11776958406</v>
      </c>
    </row>
    <row r="19" spans="1:5" s="66" customFormat="1" ht="18" customHeight="1" x14ac:dyDescent="0.25">
      <c r="A19" s="54">
        <v>2020</v>
      </c>
      <c r="B19" s="55">
        <v>32714884.170592461</v>
      </c>
      <c r="C19" s="57">
        <v>2.3267980683030709E-2</v>
      </c>
      <c r="D19" s="57">
        <v>-2.2743210815653336E-3</v>
      </c>
      <c r="E19" s="58">
        <v>-74573.75541421771</v>
      </c>
    </row>
    <row r="20" spans="1:5" s="66" customFormat="1" ht="18" customHeight="1" x14ac:dyDescent="0.25">
      <c r="A20" s="54">
        <v>2021</v>
      </c>
      <c r="B20" s="55">
        <v>33457792.788170125</v>
      </c>
      <c r="C20" s="57">
        <v>2.2708581626141644E-2</v>
      </c>
      <c r="D20" s="57">
        <v>-2.7568947332595739E-3</v>
      </c>
      <c r="E20" s="58">
        <v>-92494.610629092902</v>
      </c>
    </row>
    <row r="21" spans="1:5" s="66" customFormat="1" ht="18" customHeight="1" x14ac:dyDescent="0.25">
      <c r="A21" s="54">
        <v>2022</v>
      </c>
      <c r="B21" s="55">
        <v>34212725.011132315</v>
      </c>
      <c r="C21" s="57">
        <v>2.2563718645215447E-2</v>
      </c>
      <c r="D21" s="57">
        <v>-3.197255446171221E-3</v>
      </c>
      <c r="E21" s="58">
        <v>-109737.68076768517</v>
      </c>
    </row>
    <row r="22" spans="1:5" s="66" customFormat="1" ht="18" customHeight="1" x14ac:dyDescent="0.25">
      <c r="A22" s="54">
        <v>2023</v>
      </c>
      <c r="B22" s="55">
        <v>34975331.745278768</v>
      </c>
      <c r="C22" s="57">
        <v>2.2290148881689786E-2</v>
      </c>
      <c r="D22" s="57">
        <v>-3.6263102446759676E-3</v>
      </c>
      <c r="E22" s="58">
        <v>-127293.00775694847</v>
      </c>
    </row>
    <row r="23" spans="1:5" s="66" customFormat="1" ht="18" customHeight="1" x14ac:dyDescent="0.25">
      <c r="A23" s="54">
        <v>2024</v>
      </c>
      <c r="B23" s="55">
        <v>35745767.365489945</v>
      </c>
      <c r="C23" s="57">
        <v>2.2027971766563015E-2</v>
      </c>
      <c r="D23" s="57">
        <v>-4.1908784289288459E-3</v>
      </c>
      <c r="E23" s="58">
        <v>-150436.62699252367</v>
      </c>
    </row>
    <row r="24" spans="1:5" ht="18" customHeight="1" x14ac:dyDescent="0.3">
      <c r="A24" s="54">
        <v>2025</v>
      </c>
      <c r="B24" s="115" t="s">
        <v>93</v>
      </c>
      <c r="C24" s="101" t="s">
        <v>93</v>
      </c>
      <c r="D24" s="101" t="s">
        <v>93</v>
      </c>
      <c r="E24" s="102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246</v>
      </c>
      <c r="B27" s="3"/>
      <c r="C27" s="3"/>
    </row>
    <row r="28" spans="1:5" ht="21.75" customHeight="1" x14ac:dyDescent="0.3">
      <c r="A28" s="37" t="s">
        <v>204</v>
      </c>
      <c r="B28" s="122"/>
      <c r="C28" s="122"/>
    </row>
    <row r="29" spans="1:5" ht="21.75" customHeight="1" x14ac:dyDescent="0.3">
      <c r="A29" s="3"/>
      <c r="B29" s="122"/>
      <c r="C29" s="122"/>
    </row>
    <row r="30" spans="1:5" ht="21.75" customHeight="1" x14ac:dyDescent="0.3">
      <c r="A30" s="192" t="str">
        <f>+Headings!F37</f>
        <v>Page 37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21" customWidth="1"/>
    <col min="2" max="2" width="20.75" style="121" customWidth="1"/>
    <col min="3" max="3" width="10.75" style="121" customWidth="1"/>
    <col min="4" max="5" width="17.75" style="122" customWidth="1"/>
    <col min="6" max="16384" width="10.75" style="122"/>
  </cols>
  <sheetData>
    <row r="1" spans="1:7" ht="23.25" x14ac:dyDescent="0.3">
      <c r="A1" s="199" t="str">
        <f>Headings!E38</f>
        <v>August 2016 Best Start For Kids Forecast</v>
      </c>
      <c r="B1" s="200"/>
      <c r="C1" s="200"/>
      <c r="D1" s="200"/>
      <c r="E1" s="200"/>
    </row>
    <row r="2" spans="1:7" ht="21.75" customHeight="1" x14ac:dyDescent="0.3">
      <c r="A2" s="199" t="s">
        <v>100</v>
      </c>
      <c r="B2" s="200"/>
      <c r="C2" s="200"/>
      <c r="D2" s="200"/>
      <c r="E2" s="200"/>
    </row>
    <row r="4" spans="1:7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7" s="66" customFormat="1" ht="18" customHeight="1" x14ac:dyDescent="0.25">
      <c r="A5" s="49">
        <v>2006</v>
      </c>
      <c r="B5" s="147" t="s">
        <v>93</v>
      </c>
      <c r="C5" s="112" t="s">
        <v>93</v>
      </c>
      <c r="D5" s="112" t="s">
        <v>93</v>
      </c>
      <c r="E5" s="143" t="s">
        <v>93</v>
      </c>
    </row>
    <row r="6" spans="1:7" s="66" customFormat="1" ht="18" customHeight="1" x14ac:dyDescent="0.25">
      <c r="A6" s="54">
        <v>2007</v>
      </c>
      <c r="B6" s="115" t="s">
        <v>93</v>
      </c>
      <c r="C6" s="101" t="s">
        <v>93</v>
      </c>
      <c r="D6" s="101" t="s">
        <v>93</v>
      </c>
      <c r="E6" s="102" t="s">
        <v>93</v>
      </c>
    </row>
    <row r="7" spans="1:7" s="66" customFormat="1" ht="18" customHeight="1" x14ac:dyDescent="0.25">
      <c r="A7" s="54">
        <v>2008</v>
      </c>
      <c r="B7" s="115" t="s">
        <v>93</v>
      </c>
      <c r="C7" s="101" t="s">
        <v>93</v>
      </c>
      <c r="D7" s="101" t="s">
        <v>93</v>
      </c>
      <c r="E7" s="102" t="s">
        <v>93</v>
      </c>
    </row>
    <row r="8" spans="1:7" s="66" customFormat="1" ht="18" customHeight="1" x14ac:dyDescent="0.25">
      <c r="A8" s="54">
        <v>2009</v>
      </c>
      <c r="B8" s="115" t="s">
        <v>93</v>
      </c>
      <c r="C8" s="101" t="s">
        <v>93</v>
      </c>
      <c r="D8" s="101" t="s">
        <v>93</v>
      </c>
      <c r="E8" s="102" t="s">
        <v>93</v>
      </c>
    </row>
    <row r="9" spans="1:7" s="66" customFormat="1" ht="18" customHeight="1" x14ac:dyDescent="0.25">
      <c r="A9" s="54">
        <v>2010</v>
      </c>
      <c r="B9" s="115" t="s">
        <v>93</v>
      </c>
      <c r="C9" s="101" t="s">
        <v>93</v>
      </c>
      <c r="D9" s="101" t="s">
        <v>93</v>
      </c>
      <c r="E9" s="102" t="s">
        <v>93</v>
      </c>
    </row>
    <row r="10" spans="1:7" s="66" customFormat="1" ht="18" customHeight="1" x14ac:dyDescent="0.25">
      <c r="A10" s="54">
        <v>2011</v>
      </c>
      <c r="B10" s="115" t="s">
        <v>93</v>
      </c>
      <c r="C10" s="101" t="s">
        <v>93</v>
      </c>
      <c r="D10" s="101" t="s">
        <v>93</v>
      </c>
      <c r="E10" s="102" t="s">
        <v>93</v>
      </c>
    </row>
    <row r="11" spans="1:7" s="66" customFormat="1" ht="18" customHeight="1" x14ac:dyDescent="0.25">
      <c r="A11" s="54">
        <v>2012</v>
      </c>
      <c r="B11" s="115" t="s">
        <v>93</v>
      </c>
      <c r="C11" s="101" t="s">
        <v>93</v>
      </c>
      <c r="D11" s="101" t="s">
        <v>93</v>
      </c>
      <c r="E11" s="102" t="s">
        <v>93</v>
      </c>
    </row>
    <row r="12" spans="1:7" s="66" customFormat="1" ht="18" customHeight="1" x14ac:dyDescent="0.25">
      <c r="A12" s="54">
        <v>2013</v>
      </c>
      <c r="B12" s="115" t="s">
        <v>93</v>
      </c>
      <c r="C12" s="101" t="s">
        <v>93</v>
      </c>
      <c r="D12" s="101" t="s">
        <v>93</v>
      </c>
      <c r="E12" s="102" t="s">
        <v>93</v>
      </c>
    </row>
    <row r="13" spans="1:7" s="66" customFormat="1" ht="18" customHeight="1" x14ac:dyDescent="0.25">
      <c r="A13" s="54">
        <v>2014</v>
      </c>
      <c r="B13" s="115" t="s">
        <v>93</v>
      </c>
      <c r="C13" s="101" t="s">
        <v>93</v>
      </c>
      <c r="D13" s="101" t="s">
        <v>93</v>
      </c>
      <c r="E13" s="102" t="s">
        <v>93</v>
      </c>
      <c r="F13" s="75"/>
      <c r="G13" s="95"/>
    </row>
    <row r="14" spans="1:7" s="66" customFormat="1" ht="18" customHeight="1" x14ac:dyDescent="0.25">
      <c r="A14" s="54">
        <v>2015</v>
      </c>
      <c r="B14" s="115" t="s">
        <v>93</v>
      </c>
      <c r="C14" s="101" t="s">
        <v>93</v>
      </c>
      <c r="D14" s="101" t="s">
        <v>93</v>
      </c>
      <c r="E14" s="102" t="s">
        <v>93</v>
      </c>
    </row>
    <row r="15" spans="1:7" s="66" customFormat="1" ht="18" customHeight="1" thickBot="1" x14ac:dyDescent="0.3">
      <c r="A15" s="54">
        <v>2016</v>
      </c>
      <c r="B15" s="55">
        <v>59455206</v>
      </c>
      <c r="C15" s="101" t="s">
        <v>93</v>
      </c>
      <c r="D15" s="101" t="s">
        <v>93</v>
      </c>
      <c r="E15" s="102" t="s">
        <v>93</v>
      </c>
    </row>
    <row r="16" spans="1:7" s="66" customFormat="1" ht="18" customHeight="1" thickTop="1" x14ac:dyDescent="0.25">
      <c r="A16" s="69">
        <v>2017</v>
      </c>
      <c r="B16" s="70">
        <v>62134555.248291098</v>
      </c>
      <c r="C16" s="67">
        <v>4.5065006557896581E-2</v>
      </c>
      <c r="D16" s="67">
        <v>1.0454414874085938E-3</v>
      </c>
      <c r="E16" s="63">
        <v>64890.202947951853</v>
      </c>
    </row>
    <row r="17" spans="1:5" s="66" customFormat="1" ht="18" customHeight="1" x14ac:dyDescent="0.25">
      <c r="A17" s="54">
        <v>2018</v>
      </c>
      <c r="B17" s="55">
        <v>64896706.123449758</v>
      </c>
      <c r="C17" s="57">
        <v>4.4454343708119293E-2</v>
      </c>
      <c r="D17" s="57">
        <v>4.9790504561419979E-4</v>
      </c>
      <c r="E17" s="58">
        <v>32296.316923461854</v>
      </c>
    </row>
    <row r="18" spans="1:5" s="66" customFormat="1" ht="18" customHeight="1" x14ac:dyDescent="0.25">
      <c r="A18" s="54">
        <v>2019</v>
      </c>
      <c r="B18" s="55">
        <v>67746107.252395973</v>
      </c>
      <c r="C18" s="57">
        <v>4.3906714210208753E-2</v>
      </c>
      <c r="D18" s="57">
        <v>-8.6216319818754883E-5</v>
      </c>
      <c r="E18" s="58">
        <v>-5841.3236667811871</v>
      </c>
    </row>
    <row r="19" spans="1:5" s="66" customFormat="1" ht="18" customHeight="1" x14ac:dyDescent="0.25">
      <c r="A19" s="54">
        <v>2020</v>
      </c>
      <c r="B19" s="55">
        <v>70677280.145599917</v>
      </c>
      <c r="C19" s="57">
        <v>4.3267030565808273E-2</v>
      </c>
      <c r="D19" s="57">
        <v>-6.2668697256818007E-4</v>
      </c>
      <c r="E19" s="58">
        <v>-44320.305681988597</v>
      </c>
    </row>
    <row r="20" spans="1:5" s="66" customFormat="1" ht="18" customHeight="1" x14ac:dyDescent="0.25">
      <c r="A20" s="54">
        <v>2021</v>
      </c>
      <c r="B20" s="55">
        <v>73695853.326753736</v>
      </c>
      <c r="C20" s="57">
        <v>4.2709243690976173E-2</v>
      </c>
      <c r="D20" s="57">
        <v>-1.1008546551058984E-3</v>
      </c>
      <c r="E20" s="58">
        <v>-81217.832225441933</v>
      </c>
    </row>
    <row r="21" spans="1:5" s="66" customFormat="1" ht="18" customHeight="1" x14ac:dyDescent="0.25">
      <c r="A21" s="54">
        <v>2022</v>
      </c>
      <c r="B21" s="115" t="s">
        <v>93</v>
      </c>
      <c r="C21" s="101" t="s">
        <v>93</v>
      </c>
      <c r="D21" s="101" t="s">
        <v>93</v>
      </c>
      <c r="E21" s="102" t="s">
        <v>93</v>
      </c>
    </row>
    <row r="22" spans="1:5" s="66" customFormat="1" ht="18" customHeight="1" x14ac:dyDescent="0.25">
      <c r="A22" s="54">
        <v>2023</v>
      </c>
      <c r="B22" s="115" t="s">
        <v>93</v>
      </c>
      <c r="C22" s="101" t="s">
        <v>93</v>
      </c>
      <c r="D22" s="101" t="s">
        <v>93</v>
      </c>
      <c r="E22" s="102" t="s">
        <v>93</v>
      </c>
    </row>
    <row r="23" spans="1:5" s="66" customFormat="1" ht="18" customHeight="1" x14ac:dyDescent="0.25">
      <c r="A23" s="54">
        <v>2024</v>
      </c>
      <c r="B23" s="115" t="s">
        <v>93</v>
      </c>
      <c r="C23" s="101" t="s">
        <v>93</v>
      </c>
      <c r="D23" s="101" t="s">
        <v>93</v>
      </c>
      <c r="E23" s="102" t="s">
        <v>93</v>
      </c>
    </row>
    <row r="24" spans="1:5" ht="18" customHeight="1" x14ac:dyDescent="0.3">
      <c r="A24" s="54">
        <v>2025</v>
      </c>
      <c r="B24" s="115" t="s">
        <v>93</v>
      </c>
      <c r="C24" s="101" t="s">
        <v>93</v>
      </c>
      <c r="D24" s="101" t="s">
        <v>93</v>
      </c>
      <c r="E24" s="102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247</v>
      </c>
      <c r="B27" s="3"/>
      <c r="C27" s="3"/>
    </row>
    <row r="28" spans="1:5" ht="21.75" customHeight="1" x14ac:dyDescent="0.3">
      <c r="A28" s="3"/>
      <c r="B28" s="122"/>
      <c r="C28" s="122"/>
    </row>
    <row r="29" spans="1:5" ht="21.75" customHeight="1" x14ac:dyDescent="0.3">
      <c r="A29" s="3"/>
      <c r="B29" s="122"/>
      <c r="C29" s="122"/>
    </row>
    <row r="30" spans="1:5" ht="21.75" customHeight="1" x14ac:dyDescent="0.3">
      <c r="A30" s="192" t="str">
        <f>Headings!F38</f>
        <v>Page 38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Headings!E4</f>
        <v>August 2016 Countywide New Construction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4964300000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5950400000</v>
      </c>
      <c r="C6" s="56">
        <v>0.19863827729992134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6663100000</v>
      </c>
      <c r="C7" s="56">
        <v>0.11977346060769034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8005200000</v>
      </c>
      <c r="C8" s="56">
        <v>0.2014227611772299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5205200000</v>
      </c>
      <c r="C9" s="56">
        <v>-0.34977264777894368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2457642885</v>
      </c>
      <c r="C10" s="56">
        <v>-0.52784851974948133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1925434669</v>
      </c>
      <c r="C11" s="56">
        <v>-0.21655229864692083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1983503613</v>
      </c>
      <c r="C12" s="57">
        <v>3.0158875258104123E-2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3406198290</v>
      </c>
      <c r="C13" s="56">
        <v>0.71726346636102645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4994659235</v>
      </c>
      <c r="C14" s="56">
        <v>0.46634423769850453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6111997054</v>
      </c>
      <c r="C15" s="61">
        <v>0.22370651658681173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6489932071.8032303</v>
      </c>
      <c r="C16" s="56">
        <v>6.1834947638904847E-2</v>
      </c>
      <c r="D16" s="57">
        <v>-3.7020353723073329E-2</v>
      </c>
      <c r="E16" s="58">
        <v>-249496011.53644943</v>
      </c>
    </row>
    <row r="17" spans="1:5" s="66" customFormat="1" ht="18" customHeight="1" x14ac:dyDescent="0.25">
      <c r="A17" s="54">
        <v>2018</v>
      </c>
      <c r="B17" s="55">
        <v>6640891878.95543</v>
      </c>
      <c r="C17" s="56">
        <v>2.3260614361138465E-2</v>
      </c>
      <c r="D17" s="57">
        <v>-4.0666114163283806E-2</v>
      </c>
      <c r="E17" s="58">
        <v>-281507065.7699995</v>
      </c>
    </row>
    <row r="18" spans="1:5" s="66" customFormat="1" ht="18" customHeight="1" x14ac:dyDescent="0.25">
      <c r="A18" s="54">
        <v>2019</v>
      </c>
      <c r="B18" s="55">
        <v>6772982703.5100994</v>
      </c>
      <c r="C18" s="56">
        <v>1.9890524791294606E-2</v>
      </c>
      <c r="D18" s="57">
        <v>-4.3761545629901089E-2</v>
      </c>
      <c r="E18" s="58">
        <v>-309960544.12540054</v>
      </c>
    </row>
    <row r="19" spans="1:5" s="66" customFormat="1" ht="18" customHeight="1" x14ac:dyDescent="0.25">
      <c r="A19" s="54">
        <v>2020</v>
      </c>
      <c r="B19" s="55">
        <v>6748176857.3620806</v>
      </c>
      <c r="C19" s="56">
        <v>-3.6624700274464628E-3</v>
      </c>
      <c r="D19" s="57">
        <v>-4.397155882768744E-2</v>
      </c>
      <c r="E19" s="58">
        <v>-310375552.52987957</v>
      </c>
    </row>
    <row r="20" spans="1:5" s="66" customFormat="1" ht="18" customHeight="1" x14ac:dyDescent="0.25">
      <c r="A20" s="54">
        <v>2021</v>
      </c>
      <c r="B20" s="55">
        <v>6761420976.9350901</v>
      </c>
      <c r="C20" s="56">
        <v>1.9626218833550535E-3</v>
      </c>
      <c r="D20" s="57">
        <v>-4.279489164052297E-2</v>
      </c>
      <c r="E20" s="58">
        <v>-302290779.18296051</v>
      </c>
    </row>
    <row r="21" spans="1:5" s="66" customFormat="1" ht="18" customHeight="1" x14ac:dyDescent="0.25">
      <c r="A21" s="54">
        <v>2022</v>
      </c>
      <c r="B21" s="55">
        <v>7022290261.9527006</v>
      </c>
      <c r="C21" s="56">
        <v>3.8582020836670505E-2</v>
      </c>
      <c r="D21" s="57">
        <v>-4.1550413321885915E-2</v>
      </c>
      <c r="E21" s="58">
        <v>-304428179.53697968</v>
      </c>
    </row>
    <row r="22" spans="1:5" s="66" customFormat="1" ht="18" customHeight="1" x14ac:dyDescent="0.25">
      <c r="A22" s="54">
        <v>2023</v>
      </c>
      <c r="B22" s="55">
        <v>7259659600.0539398</v>
      </c>
      <c r="C22" s="56">
        <v>3.3802268098674926E-2</v>
      </c>
      <c r="D22" s="57">
        <v>-4.0657282984799092E-2</v>
      </c>
      <c r="E22" s="58">
        <v>-307666936.43230057</v>
      </c>
    </row>
    <row r="23" spans="1:5" s="66" customFormat="1" ht="18" customHeight="1" x14ac:dyDescent="0.25">
      <c r="A23" s="54">
        <v>2024</v>
      </c>
      <c r="B23" s="55">
        <v>7496120861.6962204</v>
      </c>
      <c r="C23" s="56">
        <v>3.2571948916244375E-2</v>
      </c>
      <c r="D23" s="57">
        <v>-5.1960121629004763E-2</v>
      </c>
      <c r="E23" s="58">
        <v>-410847012.45766926</v>
      </c>
    </row>
    <row r="24" spans="1:5" s="66" customFormat="1" ht="18" customHeight="1" x14ac:dyDescent="0.25">
      <c r="A24" s="54">
        <v>2025</v>
      </c>
      <c r="B24" s="55">
        <v>7782808945.6143694</v>
      </c>
      <c r="C24" s="56">
        <v>3.8244858801980142E-2</v>
      </c>
      <c r="D24" s="57">
        <v>-5.4068573768460748E-2</v>
      </c>
      <c r="E24" s="58">
        <v>-444858229.60573101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187</v>
      </c>
      <c r="B26" s="3"/>
      <c r="C26" s="3"/>
    </row>
    <row r="27" spans="1:5" ht="21.75" customHeight="1" x14ac:dyDescent="0.3">
      <c r="A27" s="164" t="s">
        <v>231</v>
      </c>
      <c r="B27" s="3"/>
      <c r="C27" s="3"/>
    </row>
    <row r="28" spans="1:5" ht="21.75" customHeight="1" x14ac:dyDescent="0.3">
      <c r="A28" s="162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Headings!F4</f>
        <v>Page 4</v>
      </c>
      <c r="B30" s="193"/>
      <c r="C30" s="193"/>
      <c r="D30" s="193"/>
      <c r="E30" s="200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04" t="str">
        <f>Headings!E39</f>
        <v>August 2016 Emergency Medical Services (EMS) Property Tax Forecast</v>
      </c>
      <c r="B1" s="207"/>
      <c r="C1" s="207"/>
      <c r="D1" s="207"/>
      <c r="E1" s="207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59125468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61271823</v>
      </c>
      <c r="C6" s="56">
        <v>3.6301699971321932E-2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101838056</v>
      </c>
      <c r="C7" s="56">
        <v>0.66206995342704267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105583802</v>
      </c>
      <c r="C8" s="56">
        <v>3.6781397319681775E-2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102097238</v>
      </c>
      <c r="C9" s="56">
        <v>-3.3021769759721264E-2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98589189</v>
      </c>
      <c r="C10" s="56">
        <v>-3.4359881508253975E-2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95268834</v>
      </c>
      <c r="C11" s="56">
        <v>-3.3678692701285984E-2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93870870</v>
      </c>
      <c r="C12" s="57">
        <v>-1.4673885900608363E-2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113541014.793615</v>
      </c>
      <c r="C13" s="57">
        <v>0.2095447159871322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116769207</v>
      </c>
      <c r="C14" s="57">
        <v>2.8431947805406921E-2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119879727</v>
      </c>
      <c r="C15" s="72">
        <v>2.6638187240579647E-2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122928760.78522111</v>
      </c>
      <c r="C16" s="57">
        <v>2.5434106846282001E-2</v>
      </c>
      <c r="D16" s="57">
        <v>-5.7854754748243309E-4</v>
      </c>
      <c r="E16" s="58">
        <v>-71161.303264826536</v>
      </c>
    </row>
    <row r="17" spans="1:5" s="66" customFormat="1" ht="18" customHeight="1" x14ac:dyDescent="0.25">
      <c r="A17" s="54">
        <v>2018</v>
      </c>
      <c r="B17" s="55">
        <v>125948555.3001591</v>
      </c>
      <c r="C17" s="57">
        <v>2.4565402723078833E-2</v>
      </c>
      <c r="D17" s="57">
        <v>-1.1350278269361969E-3</v>
      </c>
      <c r="E17" s="58">
        <v>-143117.55743831396</v>
      </c>
    </row>
    <row r="18" spans="1:5" s="66" customFormat="1" ht="18" customHeight="1" x14ac:dyDescent="0.25">
      <c r="A18" s="54">
        <v>2019</v>
      </c>
      <c r="B18" s="55">
        <v>128969633.86716466</v>
      </c>
      <c r="C18" s="57">
        <v>2.3986607546277572E-2</v>
      </c>
      <c r="D18" s="57">
        <v>-1.7326669567503394E-3</v>
      </c>
      <c r="E18" s="58">
        <v>-223849.27927531302</v>
      </c>
    </row>
    <row r="19" spans="1:5" s="66" customFormat="1" ht="18" customHeight="1" x14ac:dyDescent="0.25">
      <c r="A19" s="54">
        <v>2020</v>
      </c>
      <c r="B19" s="55" t="s">
        <v>93</v>
      </c>
      <c r="C19" s="73" t="s">
        <v>93</v>
      </c>
      <c r="D19" s="57" t="s">
        <v>93</v>
      </c>
      <c r="E19" s="58" t="s">
        <v>93</v>
      </c>
    </row>
    <row r="20" spans="1:5" s="66" customFormat="1" ht="18" customHeight="1" x14ac:dyDescent="0.25">
      <c r="A20" s="54">
        <v>2021</v>
      </c>
      <c r="B20" s="55" t="s">
        <v>93</v>
      </c>
      <c r="C20" s="73" t="s">
        <v>93</v>
      </c>
      <c r="D20" s="57" t="s">
        <v>93</v>
      </c>
      <c r="E20" s="58" t="s">
        <v>93</v>
      </c>
    </row>
    <row r="21" spans="1:5" s="66" customFormat="1" ht="18" customHeight="1" x14ac:dyDescent="0.25">
      <c r="A21" s="54">
        <v>2022</v>
      </c>
      <c r="B21" s="55" t="s">
        <v>93</v>
      </c>
      <c r="C21" s="73" t="s">
        <v>93</v>
      </c>
      <c r="D21" s="57" t="s">
        <v>93</v>
      </c>
      <c r="E21" s="58" t="s">
        <v>93</v>
      </c>
    </row>
    <row r="22" spans="1:5" s="66" customFormat="1" ht="18" customHeight="1" x14ac:dyDescent="0.25">
      <c r="A22" s="54">
        <v>2023</v>
      </c>
      <c r="B22" s="55" t="s">
        <v>93</v>
      </c>
      <c r="C22" s="73" t="s">
        <v>93</v>
      </c>
      <c r="D22" s="57" t="s">
        <v>93</v>
      </c>
      <c r="E22" s="58" t="s">
        <v>93</v>
      </c>
    </row>
    <row r="23" spans="1:5" s="66" customFormat="1" ht="18" customHeight="1" x14ac:dyDescent="0.25">
      <c r="A23" s="54">
        <v>2024</v>
      </c>
      <c r="B23" s="55" t="s">
        <v>93</v>
      </c>
      <c r="C23" s="73" t="s">
        <v>93</v>
      </c>
      <c r="D23" s="57" t="s">
        <v>93</v>
      </c>
      <c r="E23" s="58" t="s">
        <v>93</v>
      </c>
    </row>
    <row r="24" spans="1:5" ht="18" customHeight="1" x14ac:dyDescent="0.3">
      <c r="A24" s="54">
        <v>2025</v>
      </c>
      <c r="B24" s="55" t="s">
        <v>93</v>
      </c>
      <c r="C24" s="73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 t="s">
        <v>248</v>
      </c>
      <c r="B27" s="3"/>
      <c r="C27" s="3"/>
    </row>
    <row r="28" spans="1:5" ht="21.75" customHeight="1" x14ac:dyDescent="0.3">
      <c r="A28" s="68" t="s">
        <v>177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Headings!F39</f>
        <v>Page 39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Headings!E40</f>
        <v>August 2016 Conservation Futures Property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14759876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15259661</v>
      </c>
      <c r="C6" s="56">
        <v>3.3861056827306779E-2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15755647</v>
      </c>
      <c r="C7" s="56">
        <v>3.2503081162812197E-2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16360030</v>
      </c>
      <c r="C8" s="56">
        <v>3.8359770309654762E-2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16738720</v>
      </c>
      <c r="C9" s="56">
        <v>2.3147268067356785E-2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17061273</v>
      </c>
      <c r="C10" s="56">
        <v>1.9269872487263084E-2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17416782</v>
      </c>
      <c r="C11" s="56">
        <v>2.0837190753585588E-2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17566647</v>
      </c>
      <c r="C12" s="57">
        <v>8.6046320152597389E-3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17955638</v>
      </c>
      <c r="C13" s="73">
        <v>2.2143724980640878E-2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18389600</v>
      </c>
      <c r="C14" s="57">
        <v>2.4168564770575163E-2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18877155</v>
      </c>
      <c r="C15" s="72">
        <v>2.6512539696350146E-2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19356878.128163785</v>
      </c>
      <c r="C16" s="57">
        <v>2.5412893424024086E-2</v>
      </c>
      <c r="D16" s="57">
        <v>-5.4177725273862887E-4</v>
      </c>
      <c r="E16" s="58">
        <v>-10492.801014780998</v>
      </c>
    </row>
    <row r="17" spans="1:5" s="66" customFormat="1" ht="18" customHeight="1" x14ac:dyDescent="0.25">
      <c r="A17" s="54">
        <v>2018</v>
      </c>
      <c r="B17" s="55">
        <v>19831937.596380033</v>
      </c>
      <c r="C17" s="57">
        <v>2.4542153185592941E-2</v>
      </c>
      <c r="D17" s="57">
        <v>-1.1247594487936441E-3</v>
      </c>
      <c r="E17" s="58">
        <v>-22331.27651367709</v>
      </c>
    </row>
    <row r="18" spans="1:5" s="66" customFormat="1" ht="18" customHeight="1" x14ac:dyDescent="0.25">
      <c r="A18" s="54">
        <v>2019</v>
      </c>
      <c r="B18" s="55">
        <v>20308919.909197029</v>
      </c>
      <c r="C18" s="57">
        <v>2.4051220940916052E-2</v>
      </c>
      <c r="D18" s="57">
        <v>-1.6459553261578552E-3</v>
      </c>
      <c r="E18" s="58">
        <v>-33482.685898244381</v>
      </c>
    </row>
    <row r="19" spans="1:5" s="66" customFormat="1" ht="18" customHeight="1" x14ac:dyDescent="0.25">
      <c r="A19" s="54">
        <v>2020</v>
      </c>
      <c r="B19" s="55">
        <v>20783293.549645524</v>
      </c>
      <c r="C19" s="57">
        <v>2.3357896065840045E-2</v>
      </c>
      <c r="D19" s="57">
        <v>-2.2859775200803067E-3</v>
      </c>
      <c r="E19" s="58">
        <v>-47618.997806232423</v>
      </c>
    </row>
    <row r="20" spans="1:5" s="66" customFormat="1" ht="18" customHeight="1" x14ac:dyDescent="0.25">
      <c r="A20" s="54">
        <v>2021</v>
      </c>
      <c r="B20" s="55">
        <v>21257141.054546129</v>
      </c>
      <c r="C20" s="57">
        <v>2.2799442435276873E-2</v>
      </c>
      <c r="D20" s="57">
        <v>-2.771289296272017E-3</v>
      </c>
      <c r="E20" s="58">
        <v>-59073.396946460009</v>
      </c>
    </row>
    <row r="21" spans="1:5" s="66" customFormat="1" ht="18" customHeight="1" x14ac:dyDescent="0.25">
      <c r="A21" s="54">
        <v>2022</v>
      </c>
      <c r="B21" s="55">
        <v>21737645.95393084</v>
      </c>
      <c r="C21" s="57">
        <v>2.2604399065317748E-2</v>
      </c>
      <c r="D21" s="57">
        <v>-3.2820128515307356E-3</v>
      </c>
      <c r="E21" s="58">
        <v>-71578.153803497553</v>
      </c>
    </row>
    <row r="22" spans="1:5" s="66" customFormat="1" ht="18" customHeight="1" x14ac:dyDescent="0.25">
      <c r="A22" s="54">
        <v>2023</v>
      </c>
      <c r="B22" s="55">
        <v>22224946.410726488</v>
      </c>
      <c r="C22" s="57">
        <v>2.2417351806556907E-2</v>
      </c>
      <c r="D22" s="57">
        <v>-3.6756839008341702E-3</v>
      </c>
      <c r="E22" s="58">
        <v>-81993.259020969272</v>
      </c>
    </row>
    <row r="23" spans="1:5" s="66" customFormat="1" ht="18" customHeight="1" x14ac:dyDescent="0.25">
      <c r="A23" s="54">
        <v>2024</v>
      </c>
      <c r="B23" s="55">
        <v>22717520.681087531</v>
      </c>
      <c r="C23" s="57">
        <v>2.2163125222354196E-2</v>
      </c>
      <c r="D23" s="57">
        <v>-4.2857325606805441E-3</v>
      </c>
      <c r="E23" s="58">
        <v>-97780.278202958405</v>
      </c>
    </row>
    <row r="24" spans="1:5" ht="18" customHeight="1" x14ac:dyDescent="0.3">
      <c r="A24" s="54">
        <v>2025</v>
      </c>
      <c r="B24" s="55">
        <v>23217634.788742702</v>
      </c>
      <c r="C24" s="57">
        <v>2.201446692514808E-2</v>
      </c>
      <c r="D24" s="57">
        <v>-4.752290021020511E-3</v>
      </c>
      <c r="E24" s="58">
        <v>-110863.79100593179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Headings!F40</f>
        <v>Page 40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Headings!E41</f>
        <v>August 2016 Unincorporated Area/Roads Property Tax Levy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2007</v>
      </c>
      <c r="B5" s="50">
        <v>78812633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2008</v>
      </c>
      <c r="B6" s="55">
        <v>81135147</v>
      </c>
      <c r="C6" s="56">
        <v>2.9468803560972257E-2</v>
      </c>
      <c r="D6" s="57">
        <v>0</v>
      </c>
      <c r="E6" s="58">
        <v>0</v>
      </c>
    </row>
    <row r="7" spans="1:5" s="66" customFormat="1" ht="18" customHeight="1" x14ac:dyDescent="0.25">
      <c r="A7" s="54">
        <v>2009</v>
      </c>
      <c r="B7" s="55">
        <v>83470224</v>
      </c>
      <c r="C7" s="56">
        <v>2.8780092060472828E-2</v>
      </c>
      <c r="D7" s="57">
        <v>0</v>
      </c>
      <c r="E7" s="58">
        <v>0</v>
      </c>
    </row>
    <row r="8" spans="1:5" s="66" customFormat="1" ht="18" customHeight="1" x14ac:dyDescent="0.25">
      <c r="A8" s="54">
        <v>2010</v>
      </c>
      <c r="B8" s="55">
        <v>84675096</v>
      </c>
      <c r="C8" s="56">
        <v>1.443475220576862E-2</v>
      </c>
      <c r="D8" s="57">
        <v>0</v>
      </c>
      <c r="E8" s="58">
        <v>0</v>
      </c>
    </row>
    <row r="9" spans="1:5" s="66" customFormat="1" ht="18" customHeight="1" x14ac:dyDescent="0.25">
      <c r="A9" s="54">
        <v>2011</v>
      </c>
      <c r="B9" s="55">
        <v>86104033</v>
      </c>
      <c r="C9" s="56">
        <v>1.6875528549740393E-2</v>
      </c>
      <c r="D9" s="57">
        <v>0</v>
      </c>
      <c r="E9" s="58">
        <v>0</v>
      </c>
    </row>
    <row r="10" spans="1:5" s="66" customFormat="1" ht="18" customHeight="1" x14ac:dyDescent="0.25">
      <c r="A10" s="54">
        <v>2012</v>
      </c>
      <c r="B10" s="55">
        <v>73706592</v>
      </c>
      <c r="C10" s="56">
        <v>-0.14398211753914014</v>
      </c>
      <c r="D10" s="57">
        <v>0</v>
      </c>
      <c r="E10" s="58">
        <v>0</v>
      </c>
    </row>
    <row r="11" spans="1:5" s="66" customFormat="1" ht="18" customHeight="1" x14ac:dyDescent="0.25">
      <c r="A11" s="54">
        <v>2013</v>
      </c>
      <c r="B11" s="55">
        <v>67537651</v>
      </c>
      <c r="C11" s="56">
        <v>-8.3695919626836091E-2</v>
      </c>
      <c r="D11" s="57">
        <v>0</v>
      </c>
      <c r="E11" s="58">
        <v>0</v>
      </c>
    </row>
    <row r="12" spans="1:5" s="66" customFormat="1" ht="18" customHeight="1" x14ac:dyDescent="0.25">
      <c r="A12" s="54">
        <v>2014</v>
      </c>
      <c r="B12" s="55">
        <v>71721037.701000005</v>
      </c>
      <c r="C12" s="56">
        <v>6.1941548737014962E-2</v>
      </c>
      <c r="D12" s="57">
        <v>0</v>
      </c>
      <c r="E12" s="58">
        <v>0</v>
      </c>
    </row>
    <row r="13" spans="1:5" s="66" customFormat="1" ht="18" customHeight="1" x14ac:dyDescent="0.25">
      <c r="A13" s="54">
        <v>2015</v>
      </c>
      <c r="B13" s="55">
        <v>81182066</v>
      </c>
      <c r="C13" s="56">
        <v>0.13191426954030372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2016</v>
      </c>
      <c r="B14" s="60">
        <v>82424494.327500001</v>
      </c>
      <c r="C14" s="61">
        <v>1.5304221593720024E-2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2017</v>
      </c>
      <c r="B15" s="55">
        <v>87620073.976081029</v>
      </c>
      <c r="C15" s="56">
        <v>6.3034413386113819E-2</v>
      </c>
      <c r="D15" s="57">
        <v>2.0970411066776329E-3</v>
      </c>
      <c r="E15" s="58">
        <v>183358.38682354987</v>
      </c>
    </row>
    <row r="16" spans="1:5" s="66" customFormat="1" ht="18" customHeight="1" x14ac:dyDescent="0.25">
      <c r="A16" s="54">
        <v>2018</v>
      </c>
      <c r="B16" s="55">
        <v>89228714.045321077</v>
      </c>
      <c r="C16" s="56">
        <v>1.8359263993308117E-2</v>
      </c>
      <c r="D16" s="57">
        <v>-1.1168351043868707E-3</v>
      </c>
      <c r="E16" s="58">
        <v>-99765.181421920657</v>
      </c>
    </row>
    <row r="17" spans="1:5" s="66" customFormat="1" ht="18" customHeight="1" x14ac:dyDescent="0.25">
      <c r="A17" s="54">
        <v>2019</v>
      </c>
      <c r="B17" s="55">
        <v>90834512.050417721</v>
      </c>
      <c r="C17" s="56">
        <v>1.7996426624292905E-2</v>
      </c>
      <c r="D17" s="57">
        <v>-1.7159636877944751E-3</v>
      </c>
      <c r="E17" s="58">
        <v>-156136.64909723401</v>
      </c>
    </row>
    <row r="18" spans="1:5" s="66" customFormat="1" ht="18" customHeight="1" x14ac:dyDescent="0.25">
      <c r="A18" s="54">
        <v>2020</v>
      </c>
      <c r="B18" s="55">
        <v>92441596.346956164</v>
      </c>
      <c r="C18" s="56">
        <v>1.7692441565012595E-2</v>
      </c>
      <c r="D18" s="57">
        <v>-2.2912168526806331E-3</v>
      </c>
      <c r="E18" s="58">
        <v>-212290.1461994797</v>
      </c>
    </row>
    <row r="19" spans="1:5" s="66" customFormat="1" ht="18" customHeight="1" x14ac:dyDescent="0.25">
      <c r="A19" s="54">
        <v>2021</v>
      </c>
      <c r="B19" s="55">
        <v>91209184.523317009</v>
      </c>
      <c r="C19" s="56">
        <v>-1.3331788635644104E-2</v>
      </c>
      <c r="D19" s="57">
        <v>1.0909360641631061E-3</v>
      </c>
      <c r="E19" s="58">
        <v>99394.955238133669</v>
      </c>
    </row>
    <row r="20" spans="1:5" s="66" customFormat="1" ht="18" customHeight="1" x14ac:dyDescent="0.25">
      <c r="A20" s="54">
        <v>2022</v>
      </c>
      <c r="B20" s="55">
        <v>94056039.74768582</v>
      </c>
      <c r="C20" s="56">
        <v>3.1212374491091266E-2</v>
      </c>
      <c r="D20" s="57">
        <v>-2.776563389186304E-3</v>
      </c>
      <c r="E20" s="58">
        <v>-261879.68203277886</v>
      </c>
    </row>
    <row r="21" spans="1:5" s="66" customFormat="1" ht="18" customHeight="1" x14ac:dyDescent="0.25">
      <c r="A21" s="54">
        <v>2023</v>
      </c>
      <c r="B21" s="55">
        <v>95682255.414788783</v>
      </c>
      <c r="C21" s="56">
        <v>1.7289859018787546E-2</v>
      </c>
      <c r="D21" s="57">
        <v>-3.2785430009979466E-3</v>
      </c>
      <c r="E21" s="58">
        <v>-314730.24545328319</v>
      </c>
    </row>
    <row r="22" spans="1:5" s="66" customFormat="1" ht="18" customHeight="1" x14ac:dyDescent="0.25">
      <c r="A22" s="54">
        <v>2024</v>
      </c>
      <c r="B22" s="55">
        <v>97325420.508254617</v>
      </c>
      <c r="C22" s="56">
        <v>1.7173143404099367E-2</v>
      </c>
      <c r="D22" s="57">
        <v>-4.8756671639670346E-3</v>
      </c>
      <c r="E22" s="58">
        <v>-476851.32534043491</v>
      </c>
    </row>
    <row r="23" spans="1:5" s="66" customFormat="1" ht="18" customHeight="1" x14ac:dyDescent="0.25">
      <c r="A23" s="54">
        <v>2025</v>
      </c>
      <c r="B23" s="55">
        <v>98989074.283498377</v>
      </c>
      <c r="C23" s="56">
        <v>1.7093722961131874E-2</v>
      </c>
      <c r="D23" s="57">
        <v>-6.4735067495049758E-3</v>
      </c>
      <c r="E23" s="58">
        <v>-644981.73411054909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7" t="s">
        <v>137</v>
      </c>
      <c r="B25" s="3"/>
      <c r="C25" s="3"/>
    </row>
    <row r="26" spans="1:5" ht="21.75" customHeight="1" x14ac:dyDescent="0.3">
      <c r="A26" s="37" t="s">
        <v>249</v>
      </c>
      <c r="B26" s="3"/>
      <c r="C26" s="3"/>
    </row>
    <row r="27" spans="1:5" ht="21.75" customHeight="1" x14ac:dyDescent="0.3">
      <c r="A27" s="37" t="s">
        <v>210</v>
      </c>
      <c r="B27" s="19"/>
      <c r="C27" s="19"/>
    </row>
    <row r="28" spans="1:5" ht="21.75" customHeight="1" x14ac:dyDescent="0.3">
      <c r="A28" s="96" t="s">
        <v>211</v>
      </c>
    </row>
    <row r="29" spans="1:5" ht="21.75" customHeight="1" x14ac:dyDescent="0.3">
      <c r="A29" s="96" t="s">
        <v>212</v>
      </c>
    </row>
    <row r="30" spans="1:5" ht="21.75" customHeight="1" x14ac:dyDescent="0.3">
      <c r="A30" s="192" t="str">
        <f>Headings!F41</f>
        <v>Page 41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5" zoomScaleNormal="75" workbookViewId="0">
      <selection activeCell="A27" sqref="A27:E27"/>
    </sheetView>
  </sheetViews>
  <sheetFormatPr defaultColWidth="10.75" defaultRowHeight="21.75" customHeight="1" x14ac:dyDescent="0.3"/>
  <cols>
    <col min="1" max="1" width="7.75" style="130" customWidth="1"/>
    <col min="2" max="3" width="15.25" style="130" customWidth="1"/>
    <col min="4" max="4" width="17.75" style="130" customWidth="1"/>
    <col min="5" max="5" width="17.75" style="131" customWidth="1"/>
    <col min="6" max="16384" width="10.75" style="131"/>
  </cols>
  <sheetData>
    <row r="1" spans="1:5" ht="23.25" x14ac:dyDescent="0.3">
      <c r="A1" s="199" t="s">
        <v>273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215</v>
      </c>
      <c r="C4" s="42" t="s">
        <v>213</v>
      </c>
      <c r="D4" s="145" t="s">
        <v>216</v>
      </c>
      <c r="E4" s="146" t="s">
        <v>214</v>
      </c>
    </row>
    <row r="5" spans="1:5" s="66" customFormat="1" ht="18" customHeight="1" x14ac:dyDescent="0.25">
      <c r="A5" s="49">
        <v>2009</v>
      </c>
      <c r="B5" s="50"/>
      <c r="C5" s="132"/>
      <c r="D5" s="52"/>
      <c r="E5" s="64"/>
    </row>
    <row r="6" spans="1:5" s="66" customFormat="1" ht="18" customHeight="1" x14ac:dyDescent="0.25">
      <c r="A6" s="54">
        <v>2010</v>
      </c>
      <c r="B6" s="55"/>
      <c r="C6" s="133"/>
      <c r="D6" s="73"/>
      <c r="E6" s="57"/>
    </row>
    <row r="7" spans="1:5" s="66" customFormat="1" ht="18" customHeight="1" x14ac:dyDescent="0.25">
      <c r="A7" s="54">
        <v>2011</v>
      </c>
      <c r="B7" s="55"/>
      <c r="C7" s="133"/>
      <c r="D7" s="73"/>
      <c r="E7" s="57"/>
    </row>
    <row r="8" spans="1:5" s="66" customFormat="1" ht="18" customHeight="1" x14ac:dyDescent="0.25">
      <c r="A8" s="54">
        <v>2012</v>
      </c>
      <c r="B8" s="55"/>
      <c r="C8" s="133"/>
      <c r="D8" s="73"/>
      <c r="E8" s="57"/>
    </row>
    <row r="9" spans="1:5" s="66" customFormat="1" ht="18" customHeight="1" x14ac:dyDescent="0.25">
      <c r="A9" s="54">
        <v>2013</v>
      </c>
      <c r="B9" s="55"/>
      <c r="C9" s="133"/>
      <c r="D9" s="73"/>
      <c r="E9" s="57"/>
    </row>
    <row r="10" spans="1:5" s="66" customFormat="1" ht="18" customHeight="1" x14ac:dyDescent="0.25">
      <c r="A10" s="54">
        <v>2014</v>
      </c>
      <c r="B10" s="55"/>
      <c r="C10" s="133"/>
      <c r="D10" s="73"/>
      <c r="E10" s="57"/>
    </row>
    <row r="11" spans="1:5" s="66" customFormat="1" ht="18" customHeight="1" x14ac:dyDescent="0.25">
      <c r="A11" s="54">
        <v>2015</v>
      </c>
      <c r="B11" s="55"/>
      <c r="C11" s="133"/>
      <c r="D11" s="73"/>
      <c r="E11" s="57"/>
    </row>
    <row r="12" spans="1:5" s="66" customFormat="1" ht="18" customHeight="1" thickBot="1" x14ac:dyDescent="0.3">
      <c r="A12" s="59">
        <v>2016</v>
      </c>
      <c r="B12" s="87">
        <v>2.25</v>
      </c>
      <c r="C12" s="144" t="s">
        <v>174</v>
      </c>
      <c r="D12" s="60">
        <v>1867574551.4333</v>
      </c>
      <c r="E12" s="92">
        <v>4202042.740724925</v>
      </c>
    </row>
    <row r="13" spans="1:5" s="66" customFormat="1" ht="18" customHeight="1" thickTop="1" x14ac:dyDescent="0.25">
      <c r="A13" s="54">
        <v>2017</v>
      </c>
      <c r="B13" s="80">
        <v>2.2449401801050644</v>
      </c>
      <c r="C13" s="136"/>
      <c r="D13" s="55"/>
      <c r="E13" s="93"/>
    </row>
    <row r="14" spans="1:5" s="66" customFormat="1" ht="36" customHeight="1" x14ac:dyDescent="0.25">
      <c r="A14" s="154">
        <v>2018</v>
      </c>
      <c r="B14" s="155">
        <v>2.1602418829259258</v>
      </c>
      <c r="C14" s="156" t="s">
        <v>219</v>
      </c>
      <c r="D14" s="157">
        <v>142965018.56150803</v>
      </c>
      <c r="E14" s="158">
        <v>308839.02088985202</v>
      </c>
    </row>
    <row r="15" spans="1:5" s="66" customFormat="1" ht="18" customHeight="1" x14ac:dyDescent="0.25">
      <c r="A15" s="54">
        <v>2019</v>
      </c>
      <c r="B15" s="80">
        <v>2.1203505886217342</v>
      </c>
      <c r="C15" s="136"/>
      <c r="D15" s="55"/>
      <c r="E15" s="93"/>
    </row>
    <row r="16" spans="1:5" s="66" customFormat="1" ht="54" customHeight="1" x14ac:dyDescent="0.25">
      <c r="A16" s="154">
        <v>2020</v>
      </c>
      <c r="B16" s="155">
        <v>2.072123041931123</v>
      </c>
      <c r="C16" s="159" t="s">
        <v>220</v>
      </c>
      <c r="D16" s="157">
        <v>5769438229.6850758</v>
      </c>
      <c r="E16" s="158">
        <v>11954985.894728752</v>
      </c>
    </row>
    <row r="17" spans="1:5" s="66" customFormat="1" ht="18" customHeight="1" x14ac:dyDescent="0.25">
      <c r="A17" s="54">
        <v>2021</v>
      </c>
      <c r="B17" s="80">
        <v>2.25</v>
      </c>
      <c r="C17" s="134"/>
      <c r="D17" s="55"/>
      <c r="E17" s="93"/>
    </row>
    <row r="18" spans="1:5" s="66" customFormat="1" ht="18" customHeight="1" x14ac:dyDescent="0.25">
      <c r="A18" s="54">
        <v>2022</v>
      </c>
      <c r="B18" s="80">
        <v>2.2067662154511019</v>
      </c>
      <c r="C18" s="134"/>
      <c r="D18" s="55"/>
      <c r="E18" s="93"/>
    </row>
    <row r="19" spans="1:5" s="66" customFormat="1" ht="18" customHeight="1" x14ac:dyDescent="0.3">
      <c r="A19" s="54">
        <v>2023</v>
      </c>
      <c r="B19" s="80">
        <v>2.1373714699881234</v>
      </c>
      <c r="C19" s="134"/>
      <c r="D19" s="55"/>
      <c r="E19" s="135"/>
    </row>
    <row r="20" spans="1:5" s="66" customFormat="1" ht="18" customHeight="1" x14ac:dyDescent="0.25">
      <c r="A20" s="54">
        <v>2024</v>
      </c>
      <c r="B20" s="80">
        <v>2.0693663071111708</v>
      </c>
      <c r="C20" s="134"/>
      <c r="D20" s="55"/>
      <c r="E20" s="93"/>
    </row>
    <row r="21" spans="1:5" ht="18" customHeight="1" x14ac:dyDescent="0.3">
      <c r="A21" s="54">
        <v>2025</v>
      </c>
      <c r="B21" s="80">
        <v>2.0013997418950922</v>
      </c>
      <c r="C21" s="134"/>
      <c r="D21" s="55"/>
      <c r="E21" s="135"/>
    </row>
    <row r="22" spans="1:5" ht="21.75" customHeight="1" x14ac:dyDescent="0.3">
      <c r="A22" s="37"/>
      <c r="B22" s="3"/>
      <c r="C22" s="3"/>
      <c r="D22" s="3"/>
    </row>
    <row r="23" spans="1:5" ht="21.75" customHeight="1" x14ac:dyDescent="0.3">
      <c r="A23" s="37"/>
      <c r="B23" s="3"/>
      <c r="C23" s="3"/>
      <c r="D23" s="3"/>
    </row>
    <row r="24" spans="1:5" ht="21.75" customHeight="1" x14ac:dyDescent="0.3">
      <c r="A24" s="66"/>
      <c r="B24" s="131"/>
      <c r="C24" s="131"/>
      <c r="D24" s="131"/>
    </row>
    <row r="25" spans="1:5" ht="21.75" customHeight="1" x14ac:dyDescent="0.3">
      <c r="A25" s="117"/>
    </row>
    <row r="26" spans="1:5" ht="21.75" customHeight="1" x14ac:dyDescent="0.3">
      <c r="A26" s="131"/>
      <c r="B26" s="131"/>
      <c r="C26" s="131"/>
      <c r="D26" s="131"/>
    </row>
    <row r="27" spans="1:5" ht="21.75" customHeight="1" x14ac:dyDescent="0.3">
      <c r="A27" s="192" t="str">
        <f>Headings!F42</f>
        <v>Page 42</v>
      </c>
      <c r="B27" s="200"/>
      <c r="C27" s="200"/>
      <c r="D27" s="200"/>
      <c r="E27" s="200"/>
    </row>
    <row r="29" spans="1:5" ht="21.75" customHeight="1" x14ac:dyDescent="0.3">
      <c r="B29" s="7"/>
      <c r="C29" s="7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  <row r="34" spans="1:3" ht="21.75" customHeight="1" x14ac:dyDescent="0.3">
      <c r="A34" s="6"/>
      <c r="B34" s="6"/>
      <c r="C34" s="6"/>
    </row>
  </sheetData>
  <mergeCells count="3">
    <mergeCell ref="A1:E1"/>
    <mergeCell ref="A2:E2"/>
    <mergeCell ref="A27:E27"/>
  </mergeCells>
  <pageMargins left="0.75" right="0.75" top="1" bottom="1" header="0.5" footer="0.5"/>
  <pageSetup scale="95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Headings!E43</f>
        <v>August 2016 Flood District Property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5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6" customFormat="1" ht="18" customHeight="1" x14ac:dyDescent="0.25">
      <c r="A9" s="54">
        <v>2010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5" s="66" customFormat="1" ht="18" customHeight="1" x14ac:dyDescent="0.25">
      <c r="A10" s="54">
        <v>2011</v>
      </c>
      <c r="B10" s="55">
        <v>36070313</v>
      </c>
      <c r="C10" s="56" t="s">
        <v>93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36896149</v>
      </c>
      <c r="C11" s="56">
        <v>2.2895171439183182E-2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41346031</v>
      </c>
      <c r="C12" s="57">
        <v>0.12060559490910561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52104009</v>
      </c>
      <c r="C13" s="57">
        <v>0.26019372935699692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53571768</v>
      </c>
      <c r="C14" s="57">
        <v>2.8169790159525032E-2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55124711</v>
      </c>
      <c r="C15" s="72">
        <v>2.8988085664822583E-2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56516749.109999992</v>
      </c>
      <c r="C16" s="57">
        <v>2.5252524407792132E-2</v>
      </c>
      <c r="D16" s="57">
        <v>-5.7159204906376271E-4</v>
      </c>
      <c r="E16" s="58">
        <v>-32323.000000007451</v>
      </c>
    </row>
    <row r="17" spans="1:5" s="66" customFormat="1" ht="18" customHeight="1" x14ac:dyDescent="0.25">
      <c r="A17" s="54">
        <v>2018</v>
      </c>
      <c r="B17" s="55">
        <v>57898799.60109999</v>
      </c>
      <c r="C17" s="57">
        <v>2.4453821439907708E-2</v>
      </c>
      <c r="D17" s="57">
        <v>-1.1296652039982646E-3</v>
      </c>
      <c r="E17" s="58">
        <v>-65480.230000011623</v>
      </c>
    </row>
    <row r="18" spans="1:5" s="66" customFormat="1" ht="18" customHeight="1" x14ac:dyDescent="0.25">
      <c r="A18" s="54">
        <v>2019</v>
      </c>
      <c r="B18" s="55">
        <v>59282965.597110994</v>
      </c>
      <c r="C18" s="57">
        <v>2.3906644102250185E-2</v>
      </c>
      <c r="D18" s="57">
        <v>-1.7237931664884076E-3</v>
      </c>
      <c r="E18" s="58">
        <v>-102368.03230001032</v>
      </c>
    </row>
    <row r="19" spans="1:5" s="66" customFormat="1" ht="18" customHeight="1" x14ac:dyDescent="0.25">
      <c r="A19" s="54">
        <v>2020</v>
      </c>
      <c r="B19" s="55">
        <v>60662308.253082104</v>
      </c>
      <c r="C19" s="57">
        <v>2.3267099445482664E-2</v>
      </c>
      <c r="D19" s="57">
        <v>-2.273527713750334E-3</v>
      </c>
      <c r="E19" s="58">
        <v>-138231.71262301505</v>
      </c>
    </row>
    <row r="20" spans="1:5" s="66" customFormat="1" ht="18" customHeight="1" x14ac:dyDescent="0.25">
      <c r="A20" s="54">
        <v>2021</v>
      </c>
      <c r="B20" s="55">
        <v>62039917.335612923</v>
      </c>
      <c r="C20" s="57">
        <v>2.2709473513329748E-2</v>
      </c>
      <c r="D20" s="57">
        <v>-2.755799447209939E-3</v>
      </c>
      <c r="E20" s="58">
        <v>-171442.02974924445</v>
      </c>
    </row>
    <row r="21" spans="1:5" s="66" customFormat="1" ht="18" customHeight="1" x14ac:dyDescent="0.25">
      <c r="A21" s="54">
        <v>2022</v>
      </c>
      <c r="B21" s="55">
        <v>63439736.508969054</v>
      </c>
      <c r="C21" s="57">
        <v>2.2563201781582443E-2</v>
      </c>
      <c r="D21" s="57">
        <v>-3.1976911388588158E-3</v>
      </c>
      <c r="E21" s="58">
        <v>-203511.45004674047</v>
      </c>
    </row>
    <row r="22" spans="1:5" s="66" customFormat="1" ht="18" customHeight="1" x14ac:dyDescent="0.25">
      <c r="A22" s="54">
        <v>2023</v>
      </c>
      <c r="B22" s="55">
        <v>64853807.874058746</v>
      </c>
      <c r="C22" s="57">
        <v>2.2289994298601457E-2</v>
      </c>
      <c r="D22" s="57">
        <v>-3.6271613043417084E-3</v>
      </c>
      <c r="E22" s="58">
        <v>-236091.56454720348</v>
      </c>
    </row>
    <row r="23" spans="1:5" s="66" customFormat="1" ht="18" customHeight="1" x14ac:dyDescent="0.25">
      <c r="A23" s="54">
        <v>2024</v>
      </c>
      <c r="B23" s="55">
        <v>66282377.952799335</v>
      </c>
      <c r="C23" s="57">
        <v>2.2027543571763175E-2</v>
      </c>
      <c r="D23" s="57">
        <v>-4.1929436827183864E-3</v>
      </c>
      <c r="E23" s="58">
        <v>-279088.48019268364</v>
      </c>
    </row>
    <row r="24" spans="1:5" ht="18" customHeight="1" x14ac:dyDescent="0.3">
      <c r="A24" s="54">
        <v>2025</v>
      </c>
      <c r="B24" s="55">
        <v>67729980.732327327</v>
      </c>
      <c r="C24" s="57">
        <v>2.1839934296848051E-2</v>
      </c>
      <c r="D24" s="57">
        <v>-4.7813615042926472E-3</v>
      </c>
      <c r="E24" s="58">
        <v>-325397.36499461532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Headings!F43</f>
        <v>Page 43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68" customWidth="1"/>
    <col min="2" max="2" width="20.75" style="168" customWidth="1"/>
    <col min="3" max="3" width="10.75" style="168" customWidth="1"/>
    <col min="4" max="5" width="17.75" style="169" customWidth="1"/>
    <col min="6" max="16384" width="10.75" style="169"/>
  </cols>
  <sheetData>
    <row r="1" spans="1:5" ht="23.25" x14ac:dyDescent="0.3">
      <c r="A1" s="199" t="str">
        <f>Headings!E44</f>
        <v>August 2016 Marine Levy Property Tax Forecast (Base)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5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6" customFormat="1" ht="18" customHeight="1" x14ac:dyDescent="0.25">
      <c r="A9" s="54">
        <v>2010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5" s="66" customFormat="1" ht="18" customHeight="1" x14ac:dyDescent="0.25">
      <c r="A10" s="54">
        <v>2011</v>
      </c>
      <c r="B10" s="55">
        <v>1183252</v>
      </c>
      <c r="C10" s="56" t="s">
        <v>93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1183252</v>
      </c>
      <c r="C11" s="56">
        <v>0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1183252</v>
      </c>
      <c r="C12" s="57">
        <v>0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1183252</v>
      </c>
      <c r="C13" s="57">
        <v>0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1183252</v>
      </c>
      <c r="C14" s="57">
        <v>0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1183252</v>
      </c>
      <c r="C15" s="72">
        <v>0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1183252</v>
      </c>
      <c r="C16" s="57">
        <v>0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1183252</v>
      </c>
      <c r="C17" s="57">
        <v>0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1183252</v>
      </c>
      <c r="C18" s="57">
        <v>0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1183252</v>
      </c>
      <c r="C19" s="57">
        <v>0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1183252</v>
      </c>
      <c r="C20" s="57">
        <v>0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1183252</v>
      </c>
      <c r="C21" s="57">
        <v>0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1183252</v>
      </c>
      <c r="C22" s="57">
        <v>0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55">
        <v>1183252</v>
      </c>
      <c r="C23" s="57">
        <v>0</v>
      </c>
      <c r="D23" s="57">
        <v>0</v>
      </c>
      <c r="E23" s="58">
        <v>0</v>
      </c>
    </row>
    <row r="24" spans="1:5" ht="18" customHeight="1" x14ac:dyDescent="0.3">
      <c r="A24" s="54">
        <v>2025</v>
      </c>
      <c r="B24" s="55">
        <v>1183252</v>
      </c>
      <c r="C24" s="57">
        <v>0</v>
      </c>
      <c r="D24" s="57">
        <v>0</v>
      </c>
      <c r="E24" s="58">
        <v>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69"/>
      <c r="C28" s="169"/>
    </row>
    <row r="29" spans="1:5" ht="21.75" customHeight="1" x14ac:dyDescent="0.3">
      <c r="A29" s="3"/>
      <c r="B29" s="169"/>
      <c r="C29" s="169"/>
    </row>
    <row r="30" spans="1:5" ht="21.75" customHeight="1" x14ac:dyDescent="0.3">
      <c r="A30" s="192" t="str">
        <f>Headings!F44</f>
        <v>Page 44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Headings!E45</f>
        <v>August 2016 Marine Levy Property Tax Forecast (Alternative)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5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6" customFormat="1" ht="18" customHeight="1" x14ac:dyDescent="0.25">
      <c r="A9" s="54">
        <v>2010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5" s="66" customFormat="1" ht="18" customHeight="1" x14ac:dyDescent="0.25">
      <c r="A10" s="54">
        <v>2011</v>
      </c>
      <c r="B10" s="55">
        <v>1183252</v>
      </c>
      <c r="C10" s="56" t="s">
        <v>93</v>
      </c>
      <c r="D10" s="101">
        <v>0</v>
      </c>
      <c r="E10" s="102">
        <v>0</v>
      </c>
    </row>
    <row r="11" spans="1:5" s="66" customFormat="1" ht="18" customHeight="1" x14ac:dyDescent="0.25">
      <c r="A11" s="54">
        <v>2012</v>
      </c>
      <c r="B11" s="55">
        <v>1183252</v>
      </c>
      <c r="C11" s="56">
        <v>0</v>
      </c>
      <c r="D11" s="101">
        <v>0</v>
      </c>
      <c r="E11" s="102">
        <v>0</v>
      </c>
    </row>
    <row r="12" spans="1:5" s="66" customFormat="1" ht="18" customHeight="1" x14ac:dyDescent="0.25">
      <c r="A12" s="54">
        <v>2013</v>
      </c>
      <c r="B12" s="55">
        <v>1183252</v>
      </c>
      <c r="C12" s="57">
        <v>0</v>
      </c>
      <c r="D12" s="101">
        <v>0</v>
      </c>
      <c r="E12" s="102">
        <v>0</v>
      </c>
    </row>
    <row r="13" spans="1:5" s="66" customFormat="1" ht="18" customHeight="1" x14ac:dyDescent="0.25">
      <c r="A13" s="54">
        <v>2014</v>
      </c>
      <c r="B13" s="55">
        <v>1183252</v>
      </c>
      <c r="C13" s="57">
        <v>0</v>
      </c>
      <c r="D13" s="101">
        <v>0</v>
      </c>
      <c r="E13" s="102">
        <v>0</v>
      </c>
    </row>
    <row r="14" spans="1:5" s="66" customFormat="1" ht="18" customHeight="1" x14ac:dyDescent="0.25">
      <c r="A14" s="54">
        <v>2015</v>
      </c>
      <c r="B14" s="55">
        <v>1183252</v>
      </c>
      <c r="C14" s="57">
        <v>0</v>
      </c>
      <c r="D14" s="101">
        <v>0</v>
      </c>
      <c r="E14" s="102">
        <v>0</v>
      </c>
    </row>
    <row r="15" spans="1:5" s="66" customFormat="1" ht="18" customHeight="1" thickBot="1" x14ac:dyDescent="0.3">
      <c r="A15" s="54">
        <v>2016</v>
      </c>
      <c r="B15" s="55">
        <v>1183252</v>
      </c>
      <c r="C15" s="57">
        <v>0</v>
      </c>
      <c r="D15" s="101">
        <v>0</v>
      </c>
      <c r="E15" s="102">
        <v>0</v>
      </c>
    </row>
    <row r="16" spans="1:5" s="66" customFormat="1" ht="18" customHeight="1" thickTop="1" x14ac:dyDescent="0.25">
      <c r="A16" s="69">
        <v>2017</v>
      </c>
      <c r="B16" s="70">
        <v>5743199.0648480263</v>
      </c>
      <c r="C16" s="67">
        <v>3.8537412696940523</v>
      </c>
      <c r="D16" s="150">
        <v>-2.6768648399033701E-3</v>
      </c>
      <c r="E16" s="179">
        <v>-15415.031601357274</v>
      </c>
    </row>
    <row r="17" spans="1:5" s="66" customFormat="1" ht="18" customHeight="1" x14ac:dyDescent="0.25">
      <c r="A17" s="54">
        <v>2018</v>
      </c>
      <c r="B17" s="55">
        <v>5883642.0554965055</v>
      </c>
      <c r="C17" s="57">
        <v>2.4453791182004858E-2</v>
      </c>
      <c r="D17" s="101">
        <v>-3.2337886282493011E-3</v>
      </c>
      <c r="E17" s="102">
        <v>-19088.18191737216</v>
      </c>
    </row>
    <row r="18" spans="1:5" s="66" customFormat="1" ht="18" customHeight="1" x14ac:dyDescent="0.25">
      <c r="A18" s="54">
        <v>2019</v>
      </c>
      <c r="B18" s="55">
        <v>6024300.4760514712</v>
      </c>
      <c r="C18" s="57">
        <v>2.3906692356235881E-2</v>
      </c>
      <c r="D18" s="101">
        <v>-3.8265874228452512E-3</v>
      </c>
      <c r="E18" s="102">
        <v>-23141.063736544922</v>
      </c>
    </row>
    <row r="19" spans="1:5" s="66" customFormat="1" ht="18" customHeight="1" x14ac:dyDescent="0.25">
      <c r="A19" s="54">
        <v>2020</v>
      </c>
      <c r="B19" s="55">
        <v>6164468.4808119861</v>
      </c>
      <c r="C19" s="57">
        <v>2.3267100523575834E-2</v>
      </c>
      <c r="D19" s="101">
        <v>-4.3752274580941553E-3</v>
      </c>
      <c r="E19" s="102">
        <v>-27089.474373910576</v>
      </c>
    </row>
    <row r="20" spans="1:5" s="66" customFormat="1" ht="18" customHeight="1" x14ac:dyDescent="0.25">
      <c r="A20" s="54">
        <v>2021</v>
      </c>
      <c r="B20" s="55">
        <v>6304460.1656201063</v>
      </c>
      <c r="C20" s="57">
        <v>2.270944936191488E-2</v>
      </c>
      <c r="D20" s="101">
        <v>-4.8565531307190879E-3</v>
      </c>
      <c r="E20" s="102">
        <v>-30767.369117648341</v>
      </c>
    </row>
    <row r="21" spans="1:5" s="66" customFormat="1" ht="18" customHeight="1" x14ac:dyDescent="0.25">
      <c r="A21" s="54">
        <v>2022</v>
      </c>
      <c r="B21" s="55">
        <v>6446708.7672763085</v>
      </c>
      <c r="C21" s="57">
        <v>2.2563169235634506E-2</v>
      </c>
      <c r="D21" s="101">
        <v>-5.2976108652448284E-3</v>
      </c>
      <c r="E21" s="102">
        <v>-34334.042808824219</v>
      </c>
    </row>
    <row r="22" spans="1:5" s="66" customFormat="1" ht="18" customHeight="1" x14ac:dyDescent="0.25">
      <c r="A22" s="54">
        <v>2023</v>
      </c>
      <c r="B22" s="55">
        <v>6590405.854949072</v>
      </c>
      <c r="C22" s="57">
        <v>2.2289992127793035E-2</v>
      </c>
      <c r="D22" s="101">
        <v>-5.7262092201992854E-3</v>
      </c>
      <c r="E22" s="102">
        <v>-37955.383236912079</v>
      </c>
    </row>
    <row r="23" spans="1:5" s="66" customFormat="1" ht="18" customHeight="1" x14ac:dyDescent="0.25">
      <c r="A23" s="54">
        <v>2024</v>
      </c>
      <c r="B23" s="55">
        <v>6735575.9134985628</v>
      </c>
      <c r="C23" s="57">
        <v>2.2027483852223639E-2</v>
      </c>
      <c r="D23" s="101">
        <v>-6.2908782662669527E-3</v>
      </c>
      <c r="E23" s="102">
        <v>-42640.937069281936</v>
      </c>
    </row>
    <row r="24" spans="1:5" ht="18" customHeight="1" x14ac:dyDescent="0.3">
      <c r="A24" s="54">
        <v>2025</v>
      </c>
      <c r="B24" s="55">
        <v>6882680.6726335473</v>
      </c>
      <c r="C24" s="57">
        <v>2.1839967513420211E-2</v>
      </c>
      <c r="D24" s="101">
        <v>-6.8780595590275384E-3</v>
      </c>
      <c r="E24" s="102">
        <v>-47667.346439976245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260</v>
      </c>
      <c r="B26" s="3"/>
      <c r="C26" s="3"/>
    </row>
    <row r="27" spans="1:5" ht="21.75" customHeight="1" x14ac:dyDescent="0.3">
      <c r="A27" s="37" t="s">
        <v>266</v>
      </c>
      <c r="B27" s="3"/>
      <c r="C27" s="3"/>
    </row>
    <row r="28" spans="1:5" ht="21.75" customHeight="1" x14ac:dyDescent="0.3">
      <c r="A28" s="96" t="s">
        <v>267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Headings!F45</f>
        <v>Page 45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199" t="s">
        <v>281</v>
      </c>
      <c r="B1" s="200"/>
      <c r="C1" s="200"/>
      <c r="D1" s="200"/>
      <c r="E1" s="200"/>
    </row>
    <row r="2" spans="1:7" ht="21.75" customHeight="1" x14ac:dyDescent="0.3">
      <c r="A2" s="199" t="s">
        <v>100</v>
      </c>
      <c r="B2" s="200"/>
      <c r="C2" s="200"/>
      <c r="D2" s="200"/>
      <c r="E2" s="200"/>
    </row>
    <row r="4" spans="1:7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7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7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7" s="66" customFormat="1" ht="18" customHeight="1" x14ac:dyDescent="0.25">
      <c r="A9" s="54">
        <v>2010</v>
      </c>
      <c r="B9" s="55">
        <v>22122922</v>
      </c>
      <c r="C9" s="56" t="s">
        <v>93</v>
      </c>
      <c r="D9" s="57">
        <v>0</v>
      </c>
      <c r="E9" s="58">
        <v>0</v>
      </c>
    </row>
    <row r="10" spans="1:7" s="66" customFormat="1" ht="18" customHeight="1" x14ac:dyDescent="0.25">
      <c r="A10" s="54">
        <v>2011</v>
      </c>
      <c r="B10" s="55">
        <v>22623470</v>
      </c>
      <c r="C10" s="56">
        <v>2.2625763450234926E-2</v>
      </c>
      <c r="D10" s="57">
        <v>0</v>
      </c>
      <c r="E10" s="58">
        <v>0</v>
      </c>
    </row>
    <row r="11" spans="1:7" s="66" customFormat="1" ht="18" customHeight="1" x14ac:dyDescent="0.25">
      <c r="A11" s="54">
        <v>2012</v>
      </c>
      <c r="B11" s="55">
        <v>23823382</v>
      </c>
      <c r="C11" s="56">
        <v>5.3038371213611324E-2</v>
      </c>
      <c r="D11" s="57">
        <v>0</v>
      </c>
      <c r="E11" s="58">
        <v>0</v>
      </c>
    </row>
    <row r="12" spans="1:7" s="66" customFormat="1" ht="18" customHeight="1" x14ac:dyDescent="0.25">
      <c r="A12" s="54">
        <v>2013</v>
      </c>
      <c r="B12" s="55">
        <v>23473405</v>
      </c>
      <c r="C12" s="57">
        <v>-1.4690483492226236E-2</v>
      </c>
      <c r="D12" s="57">
        <v>0</v>
      </c>
      <c r="E12" s="58">
        <v>0</v>
      </c>
    </row>
    <row r="13" spans="1:7" s="66" customFormat="1" ht="18" customHeight="1" x14ac:dyDescent="0.25">
      <c r="A13" s="54">
        <v>2014</v>
      </c>
      <c r="B13" s="55">
        <v>25426081.857224997</v>
      </c>
      <c r="C13" s="57">
        <v>8.3186774872456626E-2</v>
      </c>
      <c r="D13" s="57">
        <v>0</v>
      </c>
      <c r="E13" s="58">
        <v>0</v>
      </c>
      <c r="F13" s="75"/>
      <c r="G13" s="95"/>
    </row>
    <row r="14" spans="1:7" s="66" customFormat="1" ht="18" customHeight="1" x14ac:dyDescent="0.25">
      <c r="A14" s="54">
        <v>2015</v>
      </c>
      <c r="B14" s="55">
        <v>26253065</v>
      </c>
      <c r="C14" s="57">
        <v>3.2524993328455265E-2</v>
      </c>
      <c r="D14" s="57">
        <v>0</v>
      </c>
      <c r="E14" s="58">
        <v>0</v>
      </c>
    </row>
    <row r="15" spans="1:7" s="66" customFormat="1" ht="18" customHeight="1" thickBot="1" x14ac:dyDescent="0.3">
      <c r="A15" s="59">
        <v>2016</v>
      </c>
      <c r="B15" s="60">
        <v>26951390</v>
      </c>
      <c r="C15" s="72">
        <v>2.6599751305228514E-2</v>
      </c>
      <c r="D15" s="72">
        <v>0</v>
      </c>
      <c r="E15" s="103">
        <v>0</v>
      </c>
    </row>
    <row r="16" spans="1:7" s="66" customFormat="1" ht="18" customHeight="1" thickTop="1" x14ac:dyDescent="0.25">
      <c r="A16" s="54">
        <v>2017</v>
      </c>
      <c r="B16" s="55">
        <v>27636966.12504793</v>
      </c>
      <c r="C16" s="57">
        <v>2.5437505265885285E-2</v>
      </c>
      <c r="D16" s="57">
        <v>-5.7867861336369231E-4</v>
      </c>
      <c r="E16" s="58">
        <v>-16002.181354939938</v>
      </c>
    </row>
    <row r="17" spans="1:5" s="66" customFormat="1" ht="18" customHeight="1" x14ac:dyDescent="0.25">
      <c r="A17" s="54">
        <v>2018</v>
      </c>
      <c r="B17" s="55">
        <v>28315948.230399724</v>
      </c>
      <c r="C17" s="57">
        <v>2.4567895849335608E-2</v>
      </c>
      <c r="D17" s="57">
        <v>-1.1350152503533106E-3</v>
      </c>
      <c r="E17" s="58">
        <v>-32175.55281284824</v>
      </c>
    </row>
    <row r="18" spans="1:5" s="66" customFormat="1" ht="18" customHeight="1" x14ac:dyDescent="0.25">
      <c r="A18" s="54">
        <v>2019</v>
      </c>
      <c r="B18" s="55">
        <v>28995183.610859696</v>
      </c>
      <c r="C18" s="57">
        <v>2.3987732105356541E-2</v>
      </c>
      <c r="D18" s="57">
        <v>-1.7327321308476806E-3</v>
      </c>
      <c r="E18" s="58">
        <v>-50328.091383390129</v>
      </c>
    </row>
    <row r="19" spans="1:5" s="66" customFormat="1" ht="18" customHeight="1" x14ac:dyDescent="0.25">
      <c r="A19" s="54">
        <v>2020</v>
      </c>
      <c r="B19" s="55">
        <v>29672324.184566032</v>
      </c>
      <c r="C19" s="57">
        <v>2.3353553569245955E-2</v>
      </c>
      <c r="D19" s="57">
        <v>-2.2880000300066206E-3</v>
      </c>
      <c r="E19" s="58">
        <v>-68045.967801023275</v>
      </c>
    </row>
    <row r="20" spans="1:5" s="66" customFormat="1" ht="18" customHeight="1" x14ac:dyDescent="0.25">
      <c r="A20" s="54">
        <v>2021</v>
      </c>
      <c r="B20" s="55">
        <v>30349134.563233159</v>
      </c>
      <c r="C20" s="57">
        <v>2.2809483155322496E-2</v>
      </c>
      <c r="D20" s="57">
        <v>-2.774206269205326E-3</v>
      </c>
      <c r="E20" s="58">
        <v>-84428.982783619314</v>
      </c>
    </row>
    <row r="21" spans="1:5" s="66" customFormat="1" ht="18" customHeight="1" x14ac:dyDescent="0.25">
      <c r="A21" s="54">
        <v>2022</v>
      </c>
      <c r="B21" s="55">
        <v>31037495.893602189</v>
      </c>
      <c r="C21" s="57">
        <v>2.2681415476109024E-2</v>
      </c>
      <c r="D21" s="57">
        <v>-3.2146543126191363E-3</v>
      </c>
      <c r="E21" s="58">
        <v>-100096.59598121792</v>
      </c>
    </row>
    <row r="22" spans="1:5" s="66" customFormat="1" ht="18" customHeight="1" x14ac:dyDescent="0.25">
      <c r="A22" s="54">
        <v>2023</v>
      </c>
      <c r="B22" s="55">
        <v>31732977.236750353</v>
      </c>
      <c r="C22" s="57">
        <v>2.2407778821213586E-2</v>
      </c>
      <c r="D22" s="57">
        <v>-3.6441780808195157E-3</v>
      </c>
      <c r="E22" s="58">
        <v>-116063.57642650604</v>
      </c>
    </row>
    <row r="23" spans="1:5" s="66" customFormat="1" ht="18" customHeight="1" x14ac:dyDescent="0.25">
      <c r="A23" s="54">
        <v>2024</v>
      </c>
      <c r="B23" s="55">
        <v>32435798.97418081</v>
      </c>
      <c r="C23" s="57">
        <v>2.2147992360972424E-2</v>
      </c>
      <c r="D23" s="57">
        <v>-4.2090856377694497E-3</v>
      </c>
      <c r="E23" s="58">
        <v>-137102.1302190125</v>
      </c>
    </row>
    <row r="24" spans="1:5" ht="18" customHeight="1" x14ac:dyDescent="0.3">
      <c r="A24" s="54">
        <v>2025</v>
      </c>
      <c r="B24" s="55">
        <v>33148166.083340641</v>
      </c>
      <c r="C24" s="57">
        <v>2.1962372800709451E-2</v>
      </c>
      <c r="D24" s="57">
        <v>-4.7980099758924144E-3</v>
      </c>
      <c r="E24" s="58">
        <v>-159812.01117428765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Headings!F46</f>
        <v>Page 46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90" customWidth="1"/>
    <col min="2" max="2" width="20.75" style="190" customWidth="1"/>
    <col min="3" max="3" width="10.75" style="190" customWidth="1"/>
    <col min="4" max="5" width="17.75" style="191" customWidth="1"/>
    <col min="6" max="16384" width="10.75" style="191"/>
  </cols>
  <sheetData>
    <row r="1" spans="1:7" ht="23.25" x14ac:dyDescent="0.3">
      <c r="A1" s="199" t="s">
        <v>282</v>
      </c>
      <c r="B1" s="200"/>
      <c r="C1" s="200"/>
      <c r="D1" s="200"/>
      <c r="E1" s="200"/>
    </row>
    <row r="2" spans="1:7" ht="21.75" customHeight="1" x14ac:dyDescent="0.3">
      <c r="A2" s="199" t="s">
        <v>100</v>
      </c>
      <c r="B2" s="200"/>
      <c r="C2" s="200"/>
      <c r="D2" s="200"/>
      <c r="E2" s="200"/>
    </row>
    <row r="4" spans="1:7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7" s="66" customFormat="1" ht="18" customHeight="1" x14ac:dyDescent="0.25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7" s="66" customFormat="1" ht="18" customHeight="1" x14ac:dyDescent="0.25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6" customFormat="1" ht="18" customHeight="1" x14ac:dyDescent="0.25">
      <c r="A7" s="54">
        <v>2008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6" customFormat="1" ht="18" customHeight="1" x14ac:dyDescent="0.25">
      <c r="A8" s="54">
        <v>2009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7" s="66" customFormat="1" ht="18" customHeight="1" x14ac:dyDescent="0.25">
      <c r="A9" s="54">
        <v>2010</v>
      </c>
      <c r="B9" s="55">
        <v>22122922</v>
      </c>
      <c r="C9" s="56" t="s">
        <v>93</v>
      </c>
      <c r="D9" s="57">
        <v>0</v>
      </c>
      <c r="E9" s="58">
        <v>0</v>
      </c>
    </row>
    <row r="10" spans="1:7" s="66" customFormat="1" ht="18" customHeight="1" x14ac:dyDescent="0.25">
      <c r="A10" s="54">
        <v>2011</v>
      </c>
      <c r="B10" s="55">
        <v>22623470</v>
      </c>
      <c r="C10" s="56">
        <v>2.2625763450234926E-2</v>
      </c>
      <c r="D10" s="57">
        <v>0</v>
      </c>
      <c r="E10" s="58">
        <v>0</v>
      </c>
    </row>
    <row r="11" spans="1:7" s="66" customFormat="1" ht="18" customHeight="1" x14ac:dyDescent="0.25">
      <c r="A11" s="54">
        <v>2012</v>
      </c>
      <c r="B11" s="55">
        <v>23823382</v>
      </c>
      <c r="C11" s="56">
        <v>5.3038371213611324E-2</v>
      </c>
      <c r="D11" s="57">
        <v>0</v>
      </c>
      <c r="E11" s="58">
        <v>0</v>
      </c>
    </row>
    <row r="12" spans="1:7" s="66" customFormat="1" ht="18" customHeight="1" x14ac:dyDescent="0.25">
      <c r="A12" s="54">
        <v>2013</v>
      </c>
      <c r="B12" s="55">
        <v>23473405</v>
      </c>
      <c r="C12" s="57">
        <v>-1.4690483492226236E-2</v>
      </c>
      <c r="D12" s="57">
        <v>0</v>
      </c>
      <c r="E12" s="58">
        <v>0</v>
      </c>
    </row>
    <row r="13" spans="1:7" s="66" customFormat="1" ht="18" customHeight="1" x14ac:dyDescent="0.25">
      <c r="A13" s="54">
        <v>2014</v>
      </c>
      <c r="B13" s="55">
        <v>25426081.857224997</v>
      </c>
      <c r="C13" s="57">
        <v>8.3186774872456626E-2</v>
      </c>
      <c r="D13" s="57">
        <v>0</v>
      </c>
      <c r="E13" s="58">
        <v>0</v>
      </c>
      <c r="F13" s="75"/>
      <c r="G13" s="95"/>
    </row>
    <row r="14" spans="1:7" s="66" customFormat="1" ht="18" customHeight="1" x14ac:dyDescent="0.25">
      <c r="A14" s="54">
        <v>2015</v>
      </c>
      <c r="B14" s="55">
        <v>26253065</v>
      </c>
      <c r="C14" s="57">
        <v>3.2524993328455265E-2</v>
      </c>
      <c r="D14" s="57">
        <v>0</v>
      </c>
      <c r="E14" s="58">
        <v>0</v>
      </c>
    </row>
    <row r="15" spans="1:7" s="66" customFormat="1" ht="18" customHeight="1" thickBot="1" x14ac:dyDescent="0.3">
      <c r="A15" s="59">
        <v>2016</v>
      </c>
      <c r="B15" s="60">
        <v>26951390</v>
      </c>
      <c r="C15" s="72">
        <v>2.6599751305228514E-2</v>
      </c>
      <c r="D15" s="72">
        <v>0</v>
      </c>
      <c r="E15" s="103">
        <v>0</v>
      </c>
    </row>
    <row r="16" spans="1:7" s="66" customFormat="1" ht="18" customHeight="1" thickTop="1" x14ac:dyDescent="0.25">
      <c r="A16" s="54">
        <v>2017</v>
      </c>
      <c r="B16" s="55">
        <v>23077019</v>
      </c>
      <c r="C16" s="57">
        <v>-0.14375403272335863</v>
      </c>
      <c r="D16" s="57">
        <v>-0.16547768961726028</v>
      </c>
      <c r="E16" s="58">
        <v>-4575949.3064028695</v>
      </c>
    </row>
    <row r="17" spans="1:5" s="66" customFormat="1" ht="18" customHeight="1" x14ac:dyDescent="0.25">
      <c r="A17" s="54">
        <v>2018</v>
      </c>
      <c r="B17" s="55">
        <v>23615558</v>
      </c>
      <c r="C17" s="57">
        <v>2.3336592997561745E-2</v>
      </c>
      <c r="D17" s="57">
        <v>-0.16694458580060045</v>
      </c>
      <c r="E17" s="58">
        <v>-4732565.7832125723</v>
      </c>
    </row>
    <row r="18" spans="1:5" s="66" customFormat="1" ht="18" customHeight="1" x14ac:dyDescent="0.25">
      <c r="A18" s="54">
        <v>2019</v>
      </c>
      <c r="B18" s="55">
        <v>28995183.610859696</v>
      </c>
      <c r="C18" s="57">
        <v>0.22780006345222481</v>
      </c>
      <c r="D18" s="57">
        <v>-1.7327321308476806E-3</v>
      </c>
      <c r="E18" s="58">
        <v>-50328.091383390129</v>
      </c>
    </row>
    <row r="19" spans="1:5" s="66" customFormat="1" ht="18" customHeight="1" x14ac:dyDescent="0.25">
      <c r="A19" s="54">
        <v>2020</v>
      </c>
      <c r="B19" s="55">
        <v>29672324.184566032</v>
      </c>
      <c r="C19" s="57">
        <v>2.3353553569245955E-2</v>
      </c>
      <c r="D19" s="57">
        <v>-2.2880000300066206E-3</v>
      </c>
      <c r="E19" s="58">
        <v>-68045.967801023275</v>
      </c>
    </row>
    <row r="20" spans="1:5" s="66" customFormat="1" ht="18" customHeight="1" x14ac:dyDescent="0.25">
      <c r="A20" s="54">
        <v>2021</v>
      </c>
      <c r="B20" s="55">
        <v>30349134.563233159</v>
      </c>
      <c r="C20" s="57">
        <v>2.2809483155322496E-2</v>
      </c>
      <c r="D20" s="57">
        <v>-2.774206269205326E-3</v>
      </c>
      <c r="E20" s="58">
        <v>-84428.982783619314</v>
      </c>
    </row>
    <row r="21" spans="1:5" s="66" customFormat="1" ht="18" customHeight="1" x14ac:dyDescent="0.25">
      <c r="A21" s="54">
        <v>2022</v>
      </c>
      <c r="B21" s="55">
        <v>31037495.893602189</v>
      </c>
      <c r="C21" s="57">
        <v>2.2681415476109024E-2</v>
      </c>
      <c r="D21" s="57">
        <v>-3.2146543126191363E-3</v>
      </c>
      <c r="E21" s="58">
        <v>-100096.59598121792</v>
      </c>
    </row>
    <row r="22" spans="1:5" s="66" customFormat="1" ht="18" customHeight="1" x14ac:dyDescent="0.25">
      <c r="A22" s="54">
        <v>2023</v>
      </c>
      <c r="B22" s="55">
        <v>31732977.236750353</v>
      </c>
      <c r="C22" s="57">
        <v>2.2407778821213586E-2</v>
      </c>
      <c r="D22" s="57">
        <v>-3.6441780808195157E-3</v>
      </c>
      <c r="E22" s="58">
        <v>-116063.57642650604</v>
      </c>
    </row>
    <row r="23" spans="1:5" s="66" customFormat="1" ht="18" customHeight="1" x14ac:dyDescent="0.25">
      <c r="A23" s="54">
        <v>2024</v>
      </c>
      <c r="B23" s="55">
        <v>32435798.97418081</v>
      </c>
      <c r="C23" s="57">
        <v>2.2147992360972424E-2</v>
      </c>
      <c r="D23" s="57">
        <v>-4.2090856377694497E-3</v>
      </c>
      <c r="E23" s="58">
        <v>-137102.1302190125</v>
      </c>
    </row>
    <row r="24" spans="1:5" ht="18" customHeight="1" x14ac:dyDescent="0.3">
      <c r="A24" s="54">
        <v>2025</v>
      </c>
      <c r="B24" s="55">
        <v>33148166.083340641</v>
      </c>
      <c r="C24" s="57">
        <v>2.1962372800709451E-2</v>
      </c>
      <c r="D24" s="57">
        <v>-4.7980099758924144E-3</v>
      </c>
      <c r="E24" s="58">
        <v>-159812.01117428765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1"/>
      <c r="C28" s="191"/>
    </row>
    <row r="29" spans="1:5" ht="21.75" customHeight="1" x14ac:dyDescent="0.3">
      <c r="A29" s="3"/>
      <c r="B29" s="191"/>
      <c r="C29" s="191"/>
    </row>
    <row r="30" spans="1:5" ht="21.75" customHeight="1" x14ac:dyDescent="0.3">
      <c r="A30" s="192" t="str">
        <f>Headings!F47</f>
        <v>Page 47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+Headings!E48</f>
        <v>August 2016 UTGO Bond Property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s="24" customFormat="1" ht="66" customHeight="1" x14ac:dyDescent="0.3">
      <c r="A4" s="23" t="s">
        <v>126</v>
      </c>
      <c r="B4" s="41" t="s">
        <v>95</v>
      </c>
      <c r="C4" s="41" t="s">
        <v>38</v>
      </c>
      <c r="D4" s="23" t="str">
        <f>Headings!E52</f>
        <v>% Change from July 2016 Forecast</v>
      </c>
      <c r="E4" s="42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46680000</v>
      </c>
      <c r="C5" s="104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44200000</v>
      </c>
      <c r="C6" s="73">
        <v>-5.3127677806341089E-2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40000000</v>
      </c>
      <c r="C7" s="73">
        <v>-9.5022624434389136E-2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39300000</v>
      </c>
      <c r="C8" s="73">
        <v>-1.749999999999996E-2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25050000</v>
      </c>
      <c r="C9" s="73">
        <v>-0.36259541984732824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23500000</v>
      </c>
      <c r="C10" s="73">
        <v>-6.187624750498999E-2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22460000</v>
      </c>
      <c r="C11" s="73">
        <v>-4.4255319148936212E-2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21040000</v>
      </c>
      <c r="C12" s="73">
        <v>-6.3223508459483546E-2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19630000</v>
      </c>
      <c r="C13" s="73">
        <v>-6.7015209125475317E-2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11620000</v>
      </c>
      <c r="C14" s="73">
        <v>-0.40804890473764643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16820000</v>
      </c>
      <c r="C15" s="74">
        <v>0.44750430292598975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16880000</v>
      </c>
      <c r="C16" s="73">
        <v>3.5671819262781401E-3</v>
      </c>
      <c r="D16" s="57">
        <v>0</v>
      </c>
      <c r="E16" s="58">
        <v>0</v>
      </c>
    </row>
    <row r="17" spans="1:5" s="66" customFormat="1" ht="18" customHeight="1" x14ac:dyDescent="0.25">
      <c r="A17" s="54">
        <v>2018</v>
      </c>
      <c r="B17" s="55">
        <v>17300000</v>
      </c>
      <c r="C17" s="73">
        <v>2.4881516587677677E-2</v>
      </c>
      <c r="D17" s="57">
        <v>0</v>
      </c>
      <c r="E17" s="58">
        <v>0</v>
      </c>
    </row>
    <row r="18" spans="1:5" s="66" customFormat="1" ht="18" customHeight="1" x14ac:dyDescent="0.25">
      <c r="A18" s="54">
        <v>2019</v>
      </c>
      <c r="B18" s="55">
        <v>16370000</v>
      </c>
      <c r="C18" s="73">
        <v>-5.3757225433526012E-2</v>
      </c>
      <c r="D18" s="57">
        <v>0</v>
      </c>
      <c r="E18" s="58">
        <v>0</v>
      </c>
    </row>
    <row r="19" spans="1:5" s="66" customFormat="1" ht="18" customHeight="1" x14ac:dyDescent="0.25">
      <c r="A19" s="54">
        <v>2020</v>
      </c>
      <c r="B19" s="55">
        <v>15230000</v>
      </c>
      <c r="C19" s="73">
        <v>-6.9639584605986515E-2</v>
      </c>
      <c r="D19" s="57">
        <v>0</v>
      </c>
      <c r="E19" s="58">
        <v>0</v>
      </c>
    </row>
    <row r="20" spans="1:5" s="66" customFormat="1" ht="18" customHeight="1" x14ac:dyDescent="0.25">
      <c r="A20" s="54">
        <v>2021</v>
      </c>
      <c r="B20" s="55">
        <v>13950000</v>
      </c>
      <c r="C20" s="73">
        <v>-8.4044648719632353E-2</v>
      </c>
      <c r="D20" s="57">
        <v>0</v>
      </c>
      <c r="E20" s="58">
        <v>0</v>
      </c>
    </row>
    <row r="21" spans="1:5" s="66" customFormat="1" ht="18" customHeight="1" x14ac:dyDescent="0.25">
      <c r="A21" s="54">
        <v>2022</v>
      </c>
      <c r="B21" s="55">
        <v>14270000</v>
      </c>
      <c r="C21" s="73">
        <v>2.2939068100358506E-2</v>
      </c>
      <c r="D21" s="57">
        <v>0</v>
      </c>
      <c r="E21" s="58">
        <v>0</v>
      </c>
    </row>
    <row r="22" spans="1:5" s="66" customFormat="1" ht="18" customHeight="1" x14ac:dyDescent="0.25">
      <c r="A22" s="54">
        <v>2023</v>
      </c>
      <c r="B22" s="55">
        <v>14610000</v>
      </c>
      <c r="C22" s="73">
        <v>2.3826208829712758E-2</v>
      </c>
      <c r="D22" s="57">
        <v>0</v>
      </c>
      <c r="E22" s="58">
        <v>0</v>
      </c>
    </row>
    <row r="23" spans="1:5" s="66" customFormat="1" ht="18" customHeight="1" x14ac:dyDescent="0.25">
      <c r="A23" s="54">
        <v>2024</v>
      </c>
      <c r="B23" s="115" t="s">
        <v>93</v>
      </c>
      <c r="C23" s="116" t="s">
        <v>93</v>
      </c>
      <c r="D23" s="101" t="s">
        <v>93</v>
      </c>
      <c r="E23" s="102" t="s">
        <v>93</v>
      </c>
    </row>
    <row r="24" spans="1:5" ht="18" customHeight="1" x14ac:dyDescent="0.3">
      <c r="A24" s="54">
        <v>2025</v>
      </c>
      <c r="B24" s="115" t="s">
        <v>93</v>
      </c>
      <c r="C24" s="116" t="s">
        <v>93</v>
      </c>
      <c r="D24" s="101" t="s">
        <v>93</v>
      </c>
      <c r="E24" s="102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148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2" t="str">
        <f>+Headings!F48</f>
        <v>Page 48</v>
      </c>
      <c r="B30" s="193"/>
      <c r="C30" s="193"/>
      <c r="D30" s="193"/>
      <c r="E30" s="200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Headings!E5</f>
        <v>August 2016 Unincorporated New Construction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898303083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1051911167</v>
      </c>
      <c r="C6" s="56">
        <v>0.17099805946007196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938271172</v>
      </c>
      <c r="C7" s="56">
        <v>-0.10803193136935296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821583000</v>
      </c>
      <c r="C8" s="56">
        <v>-0.12436508280572001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304665097</v>
      </c>
      <c r="C9" s="56">
        <v>-0.62917307563569347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267511475.00000003</v>
      </c>
      <c r="C10" s="56">
        <v>-0.1219490593633703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180324673</v>
      </c>
      <c r="C11" s="56">
        <v>-0.32591798912551329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198251903</v>
      </c>
      <c r="C12" s="57">
        <v>9.9416400993556753E-2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299208000</v>
      </c>
      <c r="C13" s="56">
        <v>0.50923141454031851</v>
      </c>
      <c r="D13" s="57">
        <v>0</v>
      </c>
      <c r="E13" s="58">
        <v>0</v>
      </c>
    </row>
    <row r="14" spans="1:5" s="66" customFormat="1" ht="18" customHeight="1" x14ac:dyDescent="0.25">
      <c r="A14" s="54">
        <v>2015</v>
      </c>
      <c r="B14" s="55">
        <v>251120765</v>
      </c>
      <c r="C14" s="56">
        <v>-0.16071507112109307</v>
      </c>
      <c r="D14" s="57">
        <v>0</v>
      </c>
      <c r="E14" s="58">
        <v>0</v>
      </c>
    </row>
    <row r="15" spans="1:5" s="66" customFormat="1" ht="18" customHeight="1" thickBot="1" x14ac:dyDescent="0.3">
      <c r="A15" s="59">
        <v>2016</v>
      </c>
      <c r="B15" s="60">
        <v>311033282</v>
      </c>
      <c r="C15" s="61">
        <v>0.23858049731570397</v>
      </c>
      <c r="D15" s="72">
        <v>0</v>
      </c>
      <c r="E15" s="103">
        <v>0</v>
      </c>
    </row>
    <row r="16" spans="1:5" s="66" customFormat="1" ht="18" customHeight="1" thickTop="1" x14ac:dyDescent="0.25">
      <c r="A16" s="54">
        <v>2017</v>
      </c>
      <c r="B16" s="55">
        <v>313752708.27110499</v>
      </c>
      <c r="C16" s="56">
        <v>8.7432002569582945E-3</v>
      </c>
      <c r="D16" s="57">
        <v>-6.192499974747645E-2</v>
      </c>
      <c r="E16" s="58">
        <v>-20711708.952085972</v>
      </c>
    </row>
    <row r="17" spans="1:5" s="66" customFormat="1" ht="18" customHeight="1" x14ac:dyDescent="0.25">
      <c r="A17" s="54">
        <v>2018</v>
      </c>
      <c r="B17" s="55">
        <v>321050789.02296197</v>
      </c>
      <c r="C17" s="56">
        <v>2.3260614361138465E-2</v>
      </c>
      <c r="D17" s="57">
        <v>-6.5476473279749925E-2</v>
      </c>
      <c r="E17" s="58">
        <v>-22494108.289258003</v>
      </c>
    </row>
    <row r="18" spans="1:5" s="66" customFormat="1" ht="18" customHeight="1" x14ac:dyDescent="0.25">
      <c r="A18" s="54">
        <v>2019</v>
      </c>
      <c r="B18" s="55">
        <v>326347559.74726725</v>
      </c>
      <c r="C18" s="56">
        <v>1.6498233006760898E-2</v>
      </c>
      <c r="D18" s="57">
        <v>-6.8491850484299288E-2</v>
      </c>
      <c r="E18" s="58">
        <v>-23995655.088736296</v>
      </c>
    </row>
    <row r="19" spans="1:5" s="66" customFormat="1" ht="18" customHeight="1" x14ac:dyDescent="0.25">
      <c r="A19" s="54">
        <v>2020</v>
      </c>
      <c r="B19" s="55">
        <v>325152321.59116268</v>
      </c>
      <c r="C19" s="56">
        <v>-3.6624700274461297E-3</v>
      </c>
      <c r="D19" s="57">
        <v>-6.8696432306280086E-2</v>
      </c>
      <c r="E19" s="58">
        <v>-23984450.639153004</v>
      </c>
    </row>
    <row r="20" spans="1:5" s="66" customFormat="1" ht="18" customHeight="1" x14ac:dyDescent="0.25">
      <c r="A20" s="54">
        <v>2021</v>
      </c>
      <c r="B20" s="55">
        <v>283657702.78400981</v>
      </c>
      <c r="C20" s="56">
        <v>-0.12761593890548018</v>
      </c>
      <c r="D20" s="57">
        <v>-6.7550196167062593E-2</v>
      </c>
      <c r="E20" s="58">
        <v>-20549238.563399613</v>
      </c>
    </row>
    <row r="21" spans="1:5" s="66" customFormat="1" ht="18" customHeight="1" x14ac:dyDescent="0.25">
      <c r="A21" s="54">
        <v>2022</v>
      </c>
      <c r="B21" s="55">
        <v>294601790.18330455</v>
      </c>
      <c r="C21" s="56">
        <v>3.8582020836670505E-2</v>
      </c>
      <c r="D21" s="57">
        <v>-6.6337902632528145E-2</v>
      </c>
      <c r="E21" s="58">
        <v>-20931839.182132602</v>
      </c>
    </row>
    <row r="22" spans="1:5" s="66" customFormat="1" ht="18" customHeight="1" x14ac:dyDescent="0.25">
      <c r="A22" s="54">
        <v>2023</v>
      </c>
      <c r="B22" s="55">
        <v>304559998.8774305</v>
      </c>
      <c r="C22" s="56">
        <v>3.3802268098676036E-2</v>
      </c>
      <c r="D22" s="57">
        <v>-6.5467870493813307E-2</v>
      </c>
      <c r="E22" s="58">
        <v>-21335697.227059901</v>
      </c>
    </row>
    <row r="23" spans="1:5" s="66" customFormat="1" ht="18" customHeight="1" x14ac:dyDescent="0.25">
      <c r="A23" s="54">
        <v>2024</v>
      </c>
      <c r="B23" s="55">
        <v>314480111.60279703</v>
      </c>
      <c r="C23" s="56">
        <v>3.2571948916242377E-2</v>
      </c>
      <c r="D23" s="57">
        <v>-0.18730098702403941</v>
      </c>
      <c r="E23" s="58">
        <v>-72477552.405217767</v>
      </c>
    </row>
    <row r="24" spans="1:5" ht="18" customHeight="1" x14ac:dyDescent="0.3">
      <c r="A24" s="54">
        <v>2025</v>
      </c>
      <c r="B24" s="55">
        <v>326507359.06707722</v>
      </c>
      <c r="C24" s="56">
        <v>3.824485880198103E-2</v>
      </c>
      <c r="D24" s="57">
        <v>-0.18910843944427513</v>
      </c>
      <c r="E24" s="58">
        <v>-76144949.761138141</v>
      </c>
    </row>
    <row r="25" spans="1:5" s="137" customFormat="1" ht="21.75" customHeight="1" x14ac:dyDescent="0.3">
      <c r="A25" s="32" t="s">
        <v>4</v>
      </c>
      <c r="B25" s="3"/>
      <c r="C25" s="3"/>
    </row>
    <row r="26" spans="1:5" ht="21.75" customHeight="1" x14ac:dyDescent="0.3">
      <c r="A26" s="163" t="s">
        <v>129</v>
      </c>
      <c r="B26" s="3"/>
      <c r="C26" s="3"/>
    </row>
    <row r="27" spans="1:5" ht="21.75" customHeight="1" x14ac:dyDescent="0.3">
      <c r="A27" s="164" t="s">
        <v>232</v>
      </c>
      <c r="B27" s="3"/>
      <c r="C27" s="3"/>
    </row>
    <row r="28" spans="1:5" ht="21.75" customHeight="1" x14ac:dyDescent="0.3">
      <c r="A28" s="162"/>
      <c r="B28" s="3"/>
      <c r="C28" s="3"/>
    </row>
    <row r="29" spans="1:5" ht="21.75" customHeight="1" x14ac:dyDescent="0.3">
      <c r="A29" s="165"/>
      <c r="B29" s="3"/>
      <c r="C29" s="3"/>
    </row>
    <row r="30" spans="1:5" ht="21.75" customHeight="1" x14ac:dyDescent="0.3">
      <c r="A30" s="192" t="str">
        <f>Headings!F5</f>
        <v>Page 5</v>
      </c>
      <c r="B30" s="193"/>
      <c r="C30" s="193"/>
      <c r="D30" s="193"/>
      <c r="E30" s="200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75" zoomScaleNormal="75" workbookViewId="0">
      <selection activeCell="A29" sqref="A29:C29"/>
    </sheetView>
  </sheetViews>
  <sheetFormatPr defaultColWidth="10.75" defaultRowHeight="21.75" customHeight="1" x14ac:dyDescent="0.3"/>
  <cols>
    <col min="1" max="1" width="29.125" style="10" customWidth="1"/>
    <col min="2" max="2" width="19.125" style="10" customWidth="1"/>
    <col min="3" max="3" width="25.625" style="10" customWidth="1"/>
    <col min="4" max="4" width="8.375" style="10" customWidth="1"/>
    <col min="5" max="5" width="10.75" style="10"/>
    <col min="6" max="6" width="17.875" style="10" customWidth="1"/>
    <col min="7" max="16384" width="10.75" style="10"/>
  </cols>
  <sheetData>
    <row r="1" spans="1:3" ht="21.75" customHeight="1" x14ac:dyDescent="0.3">
      <c r="A1" s="22" t="s">
        <v>111</v>
      </c>
    </row>
    <row r="2" spans="1:3" ht="21.75" customHeight="1" x14ac:dyDescent="0.3">
      <c r="A2" s="22"/>
    </row>
    <row r="3" spans="1:3" ht="21.75" customHeight="1" x14ac:dyDescent="0.3">
      <c r="A3" s="4" t="s">
        <v>33</v>
      </c>
      <c r="B3" s="27" t="s">
        <v>96</v>
      </c>
      <c r="C3" s="28" t="s">
        <v>262</v>
      </c>
    </row>
    <row r="4" spans="1:3" ht="21.75" customHeight="1" x14ac:dyDescent="0.3">
      <c r="A4" s="119" t="s">
        <v>174</v>
      </c>
      <c r="B4" s="30">
        <v>40908</v>
      </c>
      <c r="C4" s="38">
        <v>11396.6879702309</v>
      </c>
    </row>
    <row r="5" spans="1:3" ht="21.75" customHeight="1" x14ac:dyDescent="0.3">
      <c r="A5" s="21" t="s">
        <v>30</v>
      </c>
      <c r="B5" s="29">
        <v>41639</v>
      </c>
      <c r="C5" s="39">
        <v>177</v>
      </c>
    </row>
    <row r="6" spans="1:3" ht="21.75" customHeight="1" x14ac:dyDescent="0.3">
      <c r="A6" s="48" t="s">
        <v>31</v>
      </c>
      <c r="B6" s="29">
        <v>42369</v>
      </c>
      <c r="C6" s="39">
        <v>18960</v>
      </c>
    </row>
    <row r="7" spans="1:3" ht="21.75" customHeight="1" x14ac:dyDescent="0.3">
      <c r="A7" s="21" t="s">
        <v>146</v>
      </c>
      <c r="B7" s="29">
        <v>42369</v>
      </c>
      <c r="C7" s="39">
        <v>16854</v>
      </c>
    </row>
    <row r="8" spans="1:3" ht="21.75" customHeight="1" x14ac:dyDescent="0.3">
      <c r="A8" s="21" t="s">
        <v>218</v>
      </c>
      <c r="B8" s="29">
        <v>42369</v>
      </c>
      <c r="C8" s="39">
        <v>22437</v>
      </c>
    </row>
    <row r="10" spans="1:3" ht="21.75" customHeight="1" x14ac:dyDescent="0.3">
      <c r="A10" s="22" t="s">
        <v>119</v>
      </c>
    </row>
    <row r="11" spans="1:3" ht="21.75" customHeight="1" x14ac:dyDescent="0.3">
      <c r="A11" s="10" t="s">
        <v>75</v>
      </c>
    </row>
    <row r="12" spans="1:3" ht="21.75" customHeight="1" x14ac:dyDescent="0.3">
      <c r="A12" s="10" t="s">
        <v>224</v>
      </c>
    </row>
    <row r="14" spans="1:3" ht="21.75" customHeight="1" x14ac:dyDescent="0.3">
      <c r="A14" s="22" t="s">
        <v>142</v>
      </c>
    </row>
    <row r="15" spans="1:3" ht="21.75" customHeight="1" x14ac:dyDescent="0.3">
      <c r="A15" s="10" t="s">
        <v>39</v>
      </c>
    </row>
    <row r="16" spans="1:3" ht="21.75" customHeight="1" x14ac:dyDescent="0.3">
      <c r="A16" s="10" t="s">
        <v>66</v>
      </c>
    </row>
    <row r="17" spans="1:6" ht="21.75" customHeight="1" x14ac:dyDescent="0.3">
      <c r="A17" s="10" t="s">
        <v>22</v>
      </c>
    </row>
    <row r="18" spans="1:6" ht="21.75" customHeight="1" x14ac:dyDescent="0.3">
      <c r="A18" s="10" t="s">
        <v>70</v>
      </c>
    </row>
    <row r="19" spans="1:6" ht="21.75" customHeight="1" x14ac:dyDescent="0.3">
      <c r="A19" s="10" t="s">
        <v>164</v>
      </c>
    </row>
    <row r="21" spans="1:6" ht="21.75" customHeight="1" x14ac:dyDescent="0.3">
      <c r="A21" s="22" t="s">
        <v>165</v>
      </c>
    </row>
    <row r="22" spans="1:6" ht="21.75" customHeight="1" x14ac:dyDescent="0.3">
      <c r="A22" s="10" t="s">
        <v>97</v>
      </c>
    </row>
    <row r="23" spans="1:6" ht="21.75" customHeight="1" x14ac:dyDescent="0.3">
      <c r="A23" s="10" t="s">
        <v>167</v>
      </c>
    </row>
    <row r="24" spans="1:6" ht="21.75" customHeight="1" x14ac:dyDescent="0.3">
      <c r="F24" s="19"/>
    </row>
    <row r="25" spans="1:6" ht="21.75" customHeight="1" x14ac:dyDescent="0.3">
      <c r="A25" s="22" t="s">
        <v>82</v>
      </c>
      <c r="F25" s="19"/>
    </row>
    <row r="26" spans="1:6" ht="21.75" customHeight="1" x14ac:dyDescent="0.3">
      <c r="A26" s="10" t="s">
        <v>10</v>
      </c>
      <c r="F26" s="19"/>
    </row>
    <row r="27" spans="1:6" ht="21.75" customHeight="1" x14ac:dyDescent="0.3">
      <c r="A27" s="10" t="s">
        <v>250</v>
      </c>
      <c r="F27" s="19"/>
    </row>
    <row r="28" spans="1:6" ht="21.75" customHeight="1" x14ac:dyDescent="0.3">
      <c r="E28" s="19"/>
      <c r="F28" s="19"/>
    </row>
    <row r="29" spans="1:6" ht="21.75" customHeight="1" x14ac:dyDescent="0.3">
      <c r="A29" s="209" t="s">
        <v>278</v>
      </c>
      <c r="B29" s="209"/>
      <c r="C29" s="209"/>
      <c r="E29" s="19"/>
      <c r="F29" s="19"/>
    </row>
  </sheetData>
  <mergeCells count="1">
    <mergeCell ref="A29:C29"/>
  </mergeCells>
  <phoneticPr fontId="4"/>
  <pageMargins left="0.75" right="0.75" top="1" bottom="1" header="0.5" footer="0.5"/>
  <pageSetup scale="96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6" zoomScale="75" zoomScaleNormal="75" workbookViewId="0">
      <selection activeCell="E48" sqref="E48"/>
    </sheetView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268</v>
      </c>
      <c r="B1" s="20" t="s">
        <v>104</v>
      </c>
      <c r="C1" s="20" t="s">
        <v>103</v>
      </c>
      <c r="D1" s="20" t="s">
        <v>105</v>
      </c>
      <c r="E1" s="20" t="s">
        <v>106</v>
      </c>
    </row>
    <row r="2" spans="1:8" x14ac:dyDescent="0.3">
      <c r="A2" s="12" t="s">
        <v>268</v>
      </c>
      <c r="B2" s="12">
        <v>2016</v>
      </c>
      <c r="C2" s="10" t="s">
        <v>74</v>
      </c>
      <c r="D2" s="12" t="s">
        <v>104</v>
      </c>
      <c r="E2" s="12" t="str">
        <f>CONCATENATE(Headings!A2," ",Headings!B2," ",Headings!C2," ",Headings!D2)</f>
        <v>August 2016 Countywide Assessed Value Forecast</v>
      </c>
      <c r="F2" s="12" t="str">
        <f>H2</f>
        <v>Page 2</v>
      </c>
      <c r="G2" s="12" t="str">
        <f>CONCATENATE(A2," ",B2," ",D2," ",H2)</f>
        <v>August 2016 Forecast Page 2</v>
      </c>
      <c r="H2" s="12" t="s">
        <v>76</v>
      </c>
    </row>
    <row r="3" spans="1:8" x14ac:dyDescent="0.3">
      <c r="A3" s="12" t="s">
        <v>268</v>
      </c>
      <c r="B3" s="12">
        <v>2016</v>
      </c>
      <c r="C3" s="10" t="s">
        <v>89</v>
      </c>
      <c r="D3" s="12" t="s">
        <v>104</v>
      </c>
      <c r="E3" s="12" t="str">
        <f>CONCATENATE(Headings!A3," ",Headings!B3," ",Headings!C3," ",Headings!D3)</f>
        <v>August 2016 Unincorporated Assessed Value Forecast</v>
      </c>
      <c r="F3" s="12" t="str">
        <f t="shared" ref="F3:F46" si="0">H3</f>
        <v>Page 3</v>
      </c>
      <c r="G3" s="12" t="str">
        <f t="shared" ref="G3:G48" si="1">CONCATENATE(A3," ",B3," ",D3," ",H3)</f>
        <v>August 2016 Forecast Page 3</v>
      </c>
      <c r="H3" s="12" t="s">
        <v>77</v>
      </c>
    </row>
    <row r="4" spans="1:8" x14ac:dyDescent="0.3">
      <c r="A4" s="12" t="s">
        <v>268</v>
      </c>
      <c r="B4" s="12">
        <v>2016</v>
      </c>
      <c r="C4" s="10" t="s">
        <v>113</v>
      </c>
      <c r="D4" s="12" t="s">
        <v>104</v>
      </c>
      <c r="E4" s="12" t="str">
        <f>CONCATENATE(Headings!A4," ",Headings!B4," ",Headings!C4," ",Headings!D4)</f>
        <v>August 2016 Countywide New Construction Forecast</v>
      </c>
      <c r="F4" s="12" t="str">
        <f t="shared" si="0"/>
        <v>Page 4</v>
      </c>
      <c r="G4" s="12" t="str">
        <f t="shared" si="1"/>
        <v>August 2016 Forecast Page 4</v>
      </c>
      <c r="H4" s="12" t="s">
        <v>78</v>
      </c>
    </row>
    <row r="5" spans="1:8" x14ac:dyDescent="0.3">
      <c r="A5" s="12" t="s">
        <v>268</v>
      </c>
      <c r="B5" s="12">
        <v>2016</v>
      </c>
      <c r="C5" s="10" t="s">
        <v>88</v>
      </c>
      <c r="D5" s="12" t="s">
        <v>104</v>
      </c>
      <c r="E5" s="12" t="str">
        <f>CONCATENATE(Headings!A5," ",Headings!B5," ",Headings!C5," ",Headings!D5)</f>
        <v>August 2016 Unincorporated New Construction Forecast</v>
      </c>
      <c r="F5" s="12" t="str">
        <f t="shared" si="0"/>
        <v>Page 5</v>
      </c>
      <c r="G5" s="12" t="str">
        <f t="shared" si="1"/>
        <v>August 2016 Forecast Page 5</v>
      </c>
      <c r="H5" s="12" t="s">
        <v>79</v>
      </c>
    </row>
    <row r="6" spans="1:8" x14ac:dyDescent="0.3">
      <c r="A6" s="12" t="s">
        <v>268</v>
      </c>
      <c r="B6" s="12">
        <v>2016</v>
      </c>
      <c r="C6" s="10" t="s">
        <v>32</v>
      </c>
      <c r="D6" s="12" t="s">
        <v>104</v>
      </c>
      <c r="E6" s="12" t="str">
        <f>CONCATENATE(Headings!A6," ",Headings!B6," ",Headings!C6," ",Headings!D6)</f>
        <v>August 2016 King County Sales and Use Taxbase Forecast</v>
      </c>
      <c r="F6" s="12" t="str">
        <f t="shared" si="0"/>
        <v>Page 6</v>
      </c>
      <c r="G6" s="12" t="str">
        <f t="shared" si="1"/>
        <v>August 2016 Forecast Page 6</v>
      </c>
      <c r="H6" s="12" t="s">
        <v>17</v>
      </c>
    </row>
    <row r="7" spans="1:8" x14ac:dyDescent="0.3">
      <c r="A7" s="12" t="s">
        <v>268</v>
      </c>
      <c r="B7" s="12">
        <v>2016</v>
      </c>
      <c r="C7" s="10" t="s">
        <v>102</v>
      </c>
      <c r="D7" s="12" t="s">
        <v>104</v>
      </c>
      <c r="E7" s="12" t="str">
        <f>CONCATENATE(Headings!A7," ",Headings!B7," ",Headings!C7," ",Headings!D7)</f>
        <v>August 2016 Local and Option Sales Tax Forecast</v>
      </c>
      <c r="F7" s="12" t="str">
        <f t="shared" si="0"/>
        <v>Page 7</v>
      </c>
      <c r="G7" s="12" t="str">
        <f t="shared" si="1"/>
        <v>August 2016 Forecast Page 7</v>
      </c>
      <c r="H7" s="12" t="s">
        <v>138</v>
      </c>
    </row>
    <row r="8" spans="1:8" x14ac:dyDescent="0.3">
      <c r="A8" s="12" t="s">
        <v>268</v>
      </c>
      <c r="B8" s="12">
        <v>2016</v>
      </c>
      <c r="C8" s="10" t="s">
        <v>55</v>
      </c>
      <c r="D8" s="12" t="s">
        <v>104</v>
      </c>
      <c r="E8" s="12" t="str">
        <f>CONCATENATE(Headings!A8," ",Headings!B8," ",Headings!C8," ",Headings!D8)</f>
        <v>August 2016 Metro Transit Sales Tax Forecast</v>
      </c>
      <c r="F8" s="12" t="str">
        <f t="shared" si="0"/>
        <v>Page 8</v>
      </c>
      <c r="G8" s="12" t="str">
        <f t="shared" si="1"/>
        <v>August 2016 Forecast Page 8</v>
      </c>
      <c r="H8" s="12" t="s">
        <v>139</v>
      </c>
    </row>
    <row r="9" spans="1:8" x14ac:dyDescent="0.3">
      <c r="A9" s="12" t="s">
        <v>268</v>
      </c>
      <c r="B9" s="12">
        <v>2016</v>
      </c>
      <c r="C9" s="10" t="s">
        <v>42</v>
      </c>
      <c r="D9" s="12" t="s">
        <v>104</v>
      </c>
      <c r="E9" s="12" t="str">
        <f>CONCATENATE(Headings!A9," ",Headings!B9," ",Headings!C9," ",Headings!D9)</f>
        <v>August 2016 Mental Health Sales Tax Forecast</v>
      </c>
      <c r="F9" s="12" t="str">
        <f t="shared" si="0"/>
        <v>Page 9</v>
      </c>
      <c r="G9" s="12" t="str">
        <f t="shared" si="1"/>
        <v>August 2016 Forecast Page 9</v>
      </c>
      <c r="H9" s="12" t="s">
        <v>140</v>
      </c>
    </row>
    <row r="10" spans="1:8" x14ac:dyDescent="0.3">
      <c r="A10" s="12" t="s">
        <v>268</v>
      </c>
      <c r="B10" s="12">
        <v>2016</v>
      </c>
      <c r="C10" s="10" t="s">
        <v>101</v>
      </c>
      <c r="D10" s="12" t="s">
        <v>104</v>
      </c>
      <c r="E10" s="12" t="str">
        <f>CONCATENATE(Headings!A10," ",Headings!B10," ",Headings!C10," ",Headings!D10)</f>
        <v>August 2016 Criminal Justice Sales Tax Forecast</v>
      </c>
      <c r="F10" s="12" t="str">
        <f t="shared" si="0"/>
        <v>Page 10</v>
      </c>
      <c r="G10" s="12" t="str">
        <f t="shared" si="1"/>
        <v>August 2016 Forecast Page 10</v>
      </c>
      <c r="H10" s="12" t="s">
        <v>98</v>
      </c>
    </row>
    <row r="11" spans="1:8" x14ac:dyDescent="0.3">
      <c r="A11" s="12" t="s">
        <v>268</v>
      </c>
      <c r="B11" s="12">
        <v>2016</v>
      </c>
      <c r="C11" s="10" t="s">
        <v>117</v>
      </c>
      <c r="D11" s="12" t="s">
        <v>104</v>
      </c>
      <c r="E11" s="12" t="str">
        <f>CONCATENATE(Headings!A11," ",Headings!B11," ",Headings!C11," ",Headings!D11)</f>
        <v>August 2016 Hotel Sales Tax Forecast</v>
      </c>
      <c r="F11" s="12" t="str">
        <f t="shared" si="0"/>
        <v>Page 11</v>
      </c>
      <c r="G11" s="12" t="str">
        <f t="shared" si="1"/>
        <v>August 2016 Forecast Page 11</v>
      </c>
      <c r="H11" s="12" t="s">
        <v>83</v>
      </c>
    </row>
    <row r="12" spans="1:8" x14ac:dyDescent="0.3">
      <c r="A12" s="12" t="s">
        <v>268</v>
      </c>
      <c r="B12" s="12">
        <v>2016</v>
      </c>
      <c r="C12" s="10" t="s">
        <v>112</v>
      </c>
      <c r="D12" s="12" t="s">
        <v>104</v>
      </c>
      <c r="E12" s="12" t="str">
        <f>CONCATENATE(Headings!A12," ",Headings!B12," ",Headings!C12," ",Headings!D12)</f>
        <v>August 2016 Rental Car Sales Tax Forecast</v>
      </c>
      <c r="F12" s="12" t="str">
        <f t="shared" si="0"/>
        <v>Page 12</v>
      </c>
      <c r="G12" s="12" t="str">
        <f t="shared" si="1"/>
        <v>August 2016 Forecast Page 12</v>
      </c>
      <c r="H12" s="12" t="s">
        <v>84</v>
      </c>
    </row>
    <row r="13" spans="1:8" x14ac:dyDescent="0.3">
      <c r="A13" s="12" t="s">
        <v>268</v>
      </c>
      <c r="B13" s="12">
        <v>2016</v>
      </c>
      <c r="C13" s="10" t="s">
        <v>124</v>
      </c>
      <c r="D13" s="12" t="s">
        <v>104</v>
      </c>
      <c r="E13" s="12" t="str">
        <f>CONCATENATE(Headings!A13," ",Headings!B13," ",Headings!C13," ",Headings!D13)</f>
        <v>August 2016 Real Estate Excise Tax (REET 1) Forecast</v>
      </c>
      <c r="F13" s="12" t="str">
        <f t="shared" si="0"/>
        <v>Page 13</v>
      </c>
      <c r="G13" s="12" t="str">
        <f t="shared" si="1"/>
        <v>August 2016 Forecast Page 13</v>
      </c>
      <c r="H13" s="12" t="s">
        <v>85</v>
      </c>
    </row>
    <row r="14" spans="1:8" x14ac:dyDescent="0.3">
      <c r="A14" s="12" t="s">
        <v>268</v>
      </c>
      <c r="B14" s="12">
        <v>2016</v>
      </c>
      <c r="C14" s="10" t="s">
        <v>123</v>
      </c>
      <c r="D14" s="12" t="s">
        <v>104</v>
      </c>
      <c r="E14" s="12" t="str">
        <f>CONCATENATE(Headings!A14," ",Headings!B14," ",Headings!C14," ",Headings!D14)</f>
        <v>August 2016 Investment Pool Nominal Rate of Return Forecast</v>
      </c>
      <c r="F14" s="12" t="str">
        <f t="shared" si="0"/>
        <v>Page 14</v>
      </c>
      <c r="G14" s="12" t="str">
        <f t="shared" si="1"/>
        <v>August 2016 Forecast Page 14</v>
      </c>
      <c r="H14" s="12" t="s">
        <v>86</v>
      </c>
    </row>
    <row r="15" spans="1:8" x14ac:dyDescent="0.3">
      <c r="A15" s="12" t="s">
        <v>268</v>
      </c>
      <c r="B15" s="12">
        <v>2016</v>
      </c>
      <c r="C15" s="10" t="s">
        <v>67</v>
      </c>
      <c r="D15" s="12" t="s">
        <v>104</v>
      </c>
      <c r="E15" s="12" t="str">
        <f>CONCATENATE(Headings!A15," ",Headings!B15," ",Headings!C15," ",Headings!D15)</f>
        <v>August 2016 Investment Pool Real Rate of Return Forecast</v>
      </c>
      <c r="F15" s="12" t="str">
        <f t="shared" si="0"/>
        <v>Page 15</v>
      </c>
      <c r="G15" s="12" t="str">
        <f t="shared" si="1"/>
        <v>August 2016 Forecast Page 15</v>
      </c>
      <c r="H15" s="12" t="s">
        <v>87</v>
      </c>
    </row>
    <row r="16" spans="1:8" x14ac:dyDescent="0.3">
      <c r="A16" s="12" t="s">
        <v>268</v>
      </c>
      <c r="B16" s="12">
        <v>2016</v>
      </c>
      <c r="C16" s="10" t="s">
        <v>69</v>
      </c>
      <c r="D16" s="12" t="s">
        <v>104</v>
      </c>
      <c r="E16" s="12" t="str">
        <f>CONCATENATE(Headings!A16," ",Headings!B16," ",Headings!C16," ",Headings!D16)</f>
        <v>August 2016 National CPI-U Forecast</v>
      </c>
      <c r="F16" s="12" t="str">
        <f t="shared" si="0"/>
        <v>Page 16</v>
      </c>
      <c r="G16" s="12" t="str">
        <f t="shared" si="1"/>
        <v>August 2016 Forecast Page 16</v>
      </c>
      <c r="H16" s="12" t="s">
        <v>61</v>
      </c>
    </row>
    <row r="17" spans="1:8" x14ac:dyDescent="0.3">
      <c r="A17" s="12" t="s">
        <v>268</v>
      </c>
      <c r="B17" s="12">
        <v>2016</v>
      </c>
      <c r="C17" s="10" t="s">
        <v>11</v>
      </c>
      <c r="D17" s="12" t="s">
        <v>104</v>
      </c>
      <c r="E17" s="12" t="str">
        <f>CONCATENATE(Headings!A17," ",Headings!B17," ",Headings!C17," ",Headings!D17)</f>
        <v>August 2016 National CPI-W Forecast</v>
      </c>
      <c r="F17" s="12" t="str">
        <f t="shared" si="0"/>
        <v>Page 17</v>
      </c>
      <c r="G17" s="12" t="str">
        <f t="shared" si="1"/>
        <v>August 2016 Forecast Page 17</v>
      </c>
      <c r="H17" s="12" t="s">
        <v>62</v>
      </c>
    </row>
    <row r="18" spans="1:8" x14ac:dyDescent="0.3">
      <c r="A18" s="12" t="s">
        <v>268</v>
      </c>
      <c r="B18" s="12">
        <v>2016</v>
      </c>
      <c r="C18" s="10" t="s">
        <v>5</v>
      </c>
      <c r="D18" s="12" t="s">
        <v>104</v>
      </c>
      <c r="E18" s="12" t="str">
        <f>CONCATENATE(Headings!A18," ",Headings!B18," ",Headings!C18," ",Headings!D18)</f>
        <v>August 2016 Seattle Annual CPI-U Forecast</v>
      </c>
      <c r="F18" s="12" t="str">
        <f t="shared" si="0"/>
        <v>Page 18</v>
      </c>
      <c r="G18" s="12" t="str">
        <f t="shared" si="1"/>
        <v>August 2016 Forecast Page 18</v>
      </c>
      <c r="H18" s="12" t="s">
        <v>56</v>
      </c>
    </row>
    <row r="19" spans="1:8" x14ac:dyDescent="0.3">
      <c r="A19" s="12" t="s">
        <v>268</v>
      </c>
      <c r="B19" s="12">
        <v>2016</v>
      </c>
      <c r="C19" s="10" t="s">
        <v>201</v>
      </c>
      <c r="D19" s="12" t="s">
        <v>104</v>
      </c>
      <c r="E19" s="12" t="str">
        <f>CONCATENATE(Headings!A19," ",Headings!B19," ",Headings!C19," ",Headings!D19)</f>
        <v>August 2016 June-June Seattle CPI-W Forecast</v>
      </c>
      <c r="F19" s="12" t="str">
        <f t="shared" si="0"/>
        <v>Page 19</v>
      </c>
      <c r="G19" s="12" t="str">
        <f t="shared" si="1"/>
        <v>August 2016 Forecast Page 19</v>
      </c>
      <c r="H19" s="12" t="s">
        <v>57</v>
      </c>
    </row>
    <row r="20" spans="1:8" x14ac:dyDescent="0.3">
      <c r="A20" s="12" t="s">
        <v>268</v>
      </c>
      <c r="B20" s="12">
        <v>2016</v>
      </c>
      <c r="C20" s="10" t="s">
        <v>40</v>
      </c>
      <c r="D20" s="12" t="s">
        <v>104</v>
      </c>
      <c r="E20" s="12" t="str">
        <f>CONCATENATE(Headings!A20," ",Headings!B20," ",Headings!C20," ",Headings!D20)</f>
        <v>August 2016 Outyear COLA Comparison Forecast</v>
      </c>
      <c r="F20" s="12" t="str">
        <f t="shared" si="0"/>
        <v>Page 20</v>
      </c>
      <c r="G20" s="12" t="str">
        <f t="shared" si="1"/>
        <v>August 2016 Forecast Page 20</v>
      </c>
      <c r="H20" s="12" t="s">
        <v>58</v>
      </c>
    </row>
    <row r="21" spans="1:8" x14ac:dyDescent="0.3">
      <c r="A21" s="12" t="s">
        <v>268</v>
      </c>
      <c r="B21" s="12">
        <v>2016</v>
      </c>
      <c r="C21" s="10" t="s">
        <v>115</v>
      </c>
      <c r="D21" s="12" t="s">
        <v>104</v>
      </c>
      <c r="E21" s="12" t="str">
        <f>CONCATENATE(Headings!A21," ",Headings!B21," ",Headings!C21," ",Headings!D21)</f>
        <v>August 2016 Pharmaceuticals PPI Forecast</v>
      </c>
      <c r="F21" s="12" t="str">
        <f t="shared" si="0"/>
        <v>Page 21</v>
      </c>
      <c r="G21" s="12" t="str">
        <f t="shared" si="1"/>
        <v>August 2016 Forecast Page 21</v>
      </c>
      <c r="H21" s="12" t="s">
        <v>63</v>
      </c>
    </row>
    <row r="22" spans="1:8" x14ac:dyDescent="0.3">
      <c r="A22" s="12" t="s">
        <v>268</v>
      </c>
      <c r="B22" s="12">
        <v>2016</v>
      </c>
      <c r="C22" s="10" t="s">
        <v>116</v>
      </c>
      <c r="D22" s="12" t="s">
        <v>104</v>
      </c>
      <c r="E22" s="12" t="str">
        <f>CONCATENATE(Headings!A22," ",Headings!B22," ",Headings!C22," ",Headings!D22)</f>
        <v>August 2016 Transportation CPI Forecast</v>
      </c>
      <c r="F22" s="12" t="str">
        <f t="shared" si="0"/>
        <v>Page 22</v>
      </c>
      <c r="G22" s="12" t="str">
        <f t="shared" si="1"/>
        <v>August 2016 Forecast Page 22</v>
      </c>
      <c r="H22" s="12" t="s">
        <v>64</v>
      </c>
    </row>
    <row r="23" spans="1:8" x14ac:dyDescent="0.3">
      <c r="A23" s="12" t="s">
        <v>268</v>
      </c>
      <c r="B23" s="12">
        <v>2016</v>
      </c>
      <c r="C23" s="10" t="s">
        <v>12</v>
      </c>
      <c r="D23" s="12" t="s">
        <v>104</v>
      </c>
      <c r="E23" s="12" t="str">
        <f>CONCATENATE(Headings!A23," ",Headings!B23," ",Headings!C23," ",Headings!D23)</f>
        <v>August 2016 Retail Gas Forecast</v>
      </c>
      <c r="F23" s="12" t="str">
        <f t="shared" si="0"/>
        <v>Page 23</v>
      </c>
      <c r="G23" s="12" t="str">
        <f t="shared" si="1"/>
        <v>August 2016 Forecast Page 23</v>
      </c>
      <c r="H23" s="12" t="s">
        <v>150</v>
      </c>
    </row>
    <row r="24" spans="1:8" x14ac:dyDescent="0.3">
      <c r="A24" s="12" t="s">
        <v>268</v>
      </c>
      <c r="B24" s="12">
        <v>2016</v>
      </c>
      <c r="C24" s="10" t="s">
        <v>18</v>
      </c>
      <c r="D24" s="12" t="s">
        <v>104</v>
      </c>
      <c r="E24" s="12" t="str">
        <f>CONCATENATE(Headings!A24," ",Headings!B24," ",Headings!C24," ",Headings!D24)</f>
        <v>August 2016 Diesel and Gasoline Forecast</v>
      </c>
      <c r="F24" s="12" t="str">
        <f t="shared" si="0"/>
        <v>Page 24</v>
      </c>
      <c r="G24" s="12" t="str">
        <f t="shared" si="1"/>
        <v>August 2016 Forecast Page 24</v>
      </c>
      <c r="H24" s="12" t="s">
        <v>151</v>
      </c>
    </row>
    <row r="25" spans="1:8" x14ac:dyDescent="0.3">
      <c r="A25" s="12" t="s">
        <v>268</v>
      </c>
      <c r="B25" s="12">
        <v>2016</v>
      </c>
      <c r="C25" s="10" t="s">
        <v>7</v>
      </c>
      <c r="D25" s="12" t="s">
        <v>104</v>
      </c>
      <c r="E25" s="12" t="str">
        <f>CONCATENATE(Headings!A25," ",Headings!B25," ",Headings!C25," ",Headings!D25)</f>
        <v>August 2016 Recorded Documents Forecast</v>
      </c>
      <c r="F25" s="12" t="str">
        <f t="shared" si="0"/>
        <v>Page 25</v>
      </c>
      <c r="G25" s="12" t="str">
        <f t="shared" si="1"/>
        <v>August 2016 Forecast Page 25</v>
      </c>
      <c r="H25" s="12" t="s">
        <v>166</v>
      </c>
    </row>
    <row r="26" spans="1:8" x14ac:dyDescent="0.3">
      <c r="A26" s="12" t="s">
        <v>268</v>
      </c>
      <c r="B26" s="12">
        <v>2016</v>
      </c>
      <c r="C26" s="10" t="s">
        <v>154</v>
      </c>
      <c r="D26" s="12" t="s">
        <v>104</v>
      </c>
      <c r="E26" s="12" t="str">
        <f>CONCATENATE(Headings!A26," ",Headings!B26," ",Headings!C26," ",Headings!D26)</f>
        <v>August 2016 Gambling Tax Forecast</v>
      </c>
      <c r="F26" s="12" t="str">
        <f t="shared" si="0"/>
        <v>Page 26</v>
      </c>
      <c r="G26" s="12" t="str">
        <f t="shared" si="1"/>
        <v>August 2016 Forecast Page 26</v>
      </c>
      <c r="H26" s="12" t="s">
        <v>36</v>
      </c>
    </row>
    <row r="27" spans="1:8" x14ac:dyDescent="0.3">
      <c r="A27" s="12" t="s">
        <v>268</v>
      </c>
      <c r="B27" s="12">
        <v>2016</v>
      </c>
      <c r="C27" s="10" t="s">
        <v>155</v>
      </c>
      <c r="D27" s="12" t="s">
        <v>104</v>
      </c>
      <c r="E27" s="12" t="str">
        <f>CONCATENATE(Headings!A27," ",Headings!B27," ",Headings!C27," ",Headings!D27)</f>
        <v>August 2016 E-911 Tax Forecast</v>
      </c>
      <c r="F27" s="12" t="str">
        <f t="shared" si="0"/>
        <v>Page 27</v>
      </c>
      <c r="G27" s="12" t="str">
        <f t="shared" si="1"/>
        <v>August 2016 Forecast Page 27</v>
      </c>
      <c r="H27" s="12" t="s">
        <v>49</v>
      </c>
    </row>
    <row r="28" spans="1:8" x14ac:dyDescent="0.3">
      <c r="A28" s="12" t="s">
        <v>268</v>
      </c>
      <c r="B28" s="12">
        <v>2016</v>
      </c>
      <c r="C28" s="12" t="s">
        <v>265</v>
      </c>
      <c r="D28" s="12" t="s">
        <v>104</v>
      </c>
      <c r="E28" s="12" t="str">
        <f>CONCATENATE(Headings!A28," ",Headings!B28," ",Headings!C28," ",Headings!D28)</f>
        <v>August 2016 Penalties and Interest on Delinquent Property Taxes Forecast</v>
      </c>
      <c r="F28" s="12" t="str">
        <f t="shared" si="0"/>
        <v>Page 28</v>
      </c>
      <c r="G28" s="12" t="str">
        <f>CONCATENATE(A28," ",B28," ",D28," ",H28)</f>
        <v>August 2016 Forecast Page 28</v>
      </c>
      <c r="H28" s="12" t="s">
        <v>50</v>
      </c>
    </row>
    <row r="29" spans="1:8" x14ac:dyDescent="0.3">
      <c r="A29" s="12" t="s">
        <v>268</v>
      </c>
      <c r="B29" s="12">
        <v>2016</v>
      </c>
      <c r="C29" s="10" t="s">
        <v>136</v>
      </c>
      <c r="D29" s="12" t="s">
        <v>104</v>
      </c>
      <c r="E29" s="12" t="str">
        <f>CONCATENATE(Headings!A29," ",Headings!B29," ",Headings!C29," ",Headings!D29)</f>
        <v>August 2016 Current Expense Property Tax Forecast</v>
      </c>
      <c r="F29" s="12" t="str">
        <f t="shared" si="0"/>
        <v>Page 29</v>
      </c>
      <c r="G29" s="12" t="str">
        <f t="shared" si="1"/>
        <v>August 2016 Forecast Page 29</v>
      </c>
      <c r="H29" s="12" t="s">
        <v>51</v>
      </c>
    </row>
    <row r="30" spans="1:8" x14ac:dyDescent="0.3">
      <c r="A30" s="12" t="s">
        <v>268</v>
      </c>
      <c r="B30" s="12">
        <v>2016</v>
      </c>
      <c r="C30" s="94" t="s">
        <v>176</v>
      </c>
      <c r="D30" s="12" t="s">
        <v>104</v>
      </c>
      <c r="E30" s="12" t="str">
        <f>CONCATENATE(Headings!A30," ",Headings!B30," ",Headings!C30," ",Headings!D30)</f>
        <v>August 2016 Dev. Disabilities &amp; Mental Health Property Tax Forecast</v>
      </c>
      <c r="F30" s="12" t="str">
        <f t="shared" si="0"/>
        <v>Page 30</v>
      </c>
      <c r="G30" s="12" t="str">
        <f t="shared" si="1"/>
        <v>August 2016 Forecast Page 30</v>
      </c>
      <c r="H30" s="12" t="s">
        <v>52</v>
      </c>
    </row>
    <row r="31" spans="1:8" x14ac:dyDescent="0.3">
      <c r="A31" s="12" t="s">
        <v>268</v>
      </c>
      <c r="B31" s="12">
        <v>2016</v>
      </c>
      <c r="C31" s="10" t="s">
        <v>25</v>
      </c>
      <c r="D31" s="12" t="s">
        <v>104</v>
      </c>
      <c r="E31" s="12" t="str">
        <f>CONCATENATE(Headings!A31," ",Headings!B31," ",Headings!C31," ",Headings!D31)</f>
        <v>August 2016 Veterans Aid Property Tax Forecast</v>
      </c>
      <c r="F31" s="12" t="str">
        <f t="shared" si="0"/>
        <v>Page 31</v>
      </c>
      <c r="G31" s="12" t="str">
        <f t="shared" si="1"/>
        <v>August 2016 Forecast Page 31</v>
      </c>
      <c r="H31" s="12" t="s">
        <v>53</v>
      </c>
    </row>
    <row r="32" spans="1:8" x14ac:dyDescent="0.3">
      <c r="A32" s="12" t="s">
        <v>268</v>
      </c>
      <c r="B32" s="12">
        <v>2016</v>
      </c>
      <c r="C32" s="44" t="s">
        <v>127</v>
      </c>
      <c r="D32" s="12" t="s">
        <v>104</v>
      </c>
      <c r="E32" s="12" t="str">
        <f>CONCATENATE(Headings!A32," ",Headings!B32," ",Headings!C32," ",Headings!D32)</f>
        <v>August 2016 Inter County River Improvement Property Tax Forecast</v>
      </c>
      <c r="F32" s="12" t="str">
        <f t="shared" si="0"/>
        <v>Page 32</v>
      </c>
      <c r="G32" s="12" t="str">
        <f t="shared" si="1"/>
        <v>August 2016 Forecast Page 32</v>
      </c>
      <c r="H32" s="12" t="s">
        <v>54</v>
      </c>
    </row>
    <row r="33" spans="1:8" x14ac:dyDescent="0.3">
      <c r="A33" s="12" t="s">
        <v>268</v>
      </c>
      <c r="B33" s="12">
        <v>2016</v>
      </c>
      <c r="C33" s="10" t="s">
        <v>28</v>
      </c>
      <c r="D33" s="12" t="s">
        <v>104</v>
      </c>
      <c r="E33" s="12" t="str">
        <f>CONCATENATE(Headings!A33," ",Headings!B33," ",Headings!C33," ",Headings!D33)</f>
        <v>August 2016 AFIS Lid Lift Forecast</v>
      </c>
      <c r="F33" s="12" t="str">
        <f t="shared" si="0"/>
        <v>Page 33</v>
      </c>
      <c r="G33" s="12" t="str">
        <f t="shared" si="1"/>
        <v>August 2016 Forecast Page 33</v>
      </c>
      <c r="H33" s="12" t="s">
        <v>161</v>
      </c>
    </row>
    <row r="34" spans="1:8" x14ac:dyDescent="0.3">
      <c r="A34" s="12" t="s">
        <v>268</v>
      </c>
      <c r="B34" s="12">
        <v>2016</v>
      </c>
      <c r="C34" s="10" t="s">
        <v>153</v>
      </c>
      <c r="D34" s="12" t="s">
        <v>104</v>
      </c>
      <c r="E34" s="12" t="str">
        <f>CONCATENATE(Headings!A34," ",Headings!B34," ",Headings!C34," ",Headings!D34)</f>
        <v>August 2016 Parks Lid Lift Forecast</v>
      </c>
      <c r="F34" s="12" t="str">
        <f t="shared" si="0"/>
        <v>Page 34</v>
      </c>
      <c r="G34" s="12" t="str">
        <f t="shared" si="1"/>
        <v>August 2016 Forecast Page 34</v>
      </c>
      <c r="H34" s="12" t="s">
        <v>162</v>
      </c>
    </row>
    <row r="35" spans="1:8" x14ac:dyDescent="0.3">
      <c r="A35" s="12" t="s">
        <v>268</v>
      </c>
      <c r="B35" s="12">
        <v>2016</v>
      </c>
      <c r="C35" s="10" t="s">
        <v>29</v>
      </c>
      <c r="D35" s="12" t="s">
        <v>104</v>
      </c>
      <c r="E35" s="12" t="str">
        <f>CONCATENATE(Headings!A35," ",Headings!B35," ",Headings!C35," ",Headings!D35)</f>
        <v>August 2016 Children and Family Justice Center Lid Lift Forecast</v>
      </c>
      <c r="F35" s="12" t="str">
        <f t="shared" si="0"/>
        <v>Page 35</v>
      </c>
      <c r="G35" s="12" t="str">
        <f t="shared" si="1"/>
        <v>August 2016 Forecast Page 35</v>
      </c>
      <c r="H35" s="12" t="s">
        <v>131</v>
      </c>
    </row>
    <row r="36" spans="1:8" x14ac:dyDescent="0.3">
      <c r="A36" s="12" t="s">
        <v>268</v>
      </c>
      <c r="B36" s="12">
        <v>2016</v>
      </c>
      <c r="C36" s="10" t="s">
        <v>44</v>
      </c>
      <c r="D36" s="12" t="s">
        <v>104</v>
      </c>
      <c r="E36" s="12" t="str">
        <f>CONCATENATE(Headings!A36," ",Headings!B36," ",Headings!C36," ",Headings!D36)</f>
        <v>August 2016 Veterans and Human Services Lid Lift Forecast</v>
      </c>
      <c r="F36" s="12" t="str">
        <f t="shared" si="0"/>
        <v>Page 36</v>
      </c>
      <c r="G36" s="12" t="str">
        <f t="shared" si="1"/>
        <v>August 2016 Forecast Page 36</v>
      </c>
      <c r="H36" s="12" t="s">
        <v>132</v>
      </c>
    </row>
    <row r="37" spans="1:8" x14ac:dyDescent="0.3">
      <c r="A37" s="12" t="s">
        <v>268</v>
      </c>
      <c r="B37" s="12">
        <v>2016</v>
      </c>
      <c r="C37" s="10" t="s">
        <v>197</v>
      </c>
      <c r="D37" s="12" t="s">
        <v>104</v>
      </c>
      <c r="E37" s="12" t="str">
        <f>CONCATENATE(Headings!A37," ",Headings!B37," ",Headings!C37," ",Headings!D37)</f>
        <v>August 2016 PSERN Forecast</v>
      </c>
      <c r="F37" s="12" t="str">
        <f t="shared" si="0"/>
        <v>Page 37</v>
      </c>
      <c r="G37" s="12" t="str">
        <f t="shared" si="1"/>
        <v>August 2016 Forecast Page 37</v>
      </c>
      <c r="H37" s="12" t="s">
        <v>0</v>
      </c>
    </row>
    <row r="38" spans="1:8" x14ac:dyDescent="0.3">
      <c r="A38" s="12" t="s">
        <v>268</v>
      </c>
      <c r="B38" s="12">
        <v>2016</v>
      </c>
      <c r="C38" s="10" t="s">
        <v>217</v>
      </c>
      <c r="D38" s="12" t="s">
        <v>104</v>
      </c>
      <c r="E38" s="12" t="str">
        <f>CONCATENATE(Headings!A38," ",Headings!B38," ",Headings!C38," ",Headings!D38)</f>
        <v>August 2016 Best Start For Kids Forecast</v>
      </c>
      <c r="F38" s="12" t="str">
        <f t="shared" si="0"/>
        <v>Page 38</v>
      </c>
      <c r="G38" s="12" t="str">
        <f t="shared" si="1"/>
        <v>August 2016 Forecast Page 38</v>
      </c>
      <c r="H38" s="12" t="s">
        <v>1</v>
      </c>
    </row>
    <row r="39" spans="1:8" x14ac:dyDescent="0.3">
      <c r="A39" s="12" t="s">
        <v>268</v>
      </c>
      <c r="B39" s="12">
        <v>2016</v>
      </c>
      <c r="C39" s="10" t="s">
        <v>59</v>
      </c>
      <c r="D39" s="12" t="s">
        <v>104</v>
      </c>
      <c r="E39" s="12" t="str">
        <f>CONCATENATE(Headings!A39," ",Headings!B39," ",Headings!C39," ",Headings!D39)</f>
        <v>August 2016 Emergency Medical Services (EMS) Property Tax Forecast</v>
      </c>
      <c r="F39" s="12" t="str">
        <f t="shared" si="0"/>
        <v>Page 39</v>
      </c>
      <c r="G39" s="12" t="str">
        <f t="shared" si="1"/>
        <v>August 2016 Forecast Page 39</v>
      </c>
      <c r="H39" s="12" t="s">
        <v>2</v>
      </c>
    </row>
    <row r="40" spans="1:8" x14ac:dyDescent="0.3">
      <c r="A40" s="12" t="s">
        <v>268</v>
      </c>
      <c r="B40" s="12">
        <v>2016</v>
      </c>
      <c r="C40" s="10" t="s">
        <v>80</v>
      </c>
      <c r="D40" s="12" t="s">
        <v>104</v>
      </c>
      <c r="E40" s="12" t="str">
        <f>CONCATENATE(Headings!A40," ",Headings!B40," ",Headings!C40," ",Headings!D40)</f>
        <v>August 2016 Conservation Futures Property Tax Forecast</v>
      </c>
      <c r="F40" s="12" t="str">
        <f t="shared" si="0"/>
        <v>Page 40</v>
      </c>
      <c r="G40" s="12" t="str">
        <f t="shared" si="1"/>
        <v>August 2016 Forecast Page 40</v>
      </c>
      <c r="H40" s="12" t="s">
        <v>3</v>
      </c>
    </row>
    <row r="41" spans="1:8" x14ac:dyDescent="0.3">
      <c r="A41" s="12" t="s">
        <v>268</v>
      </c>
      <c r="B41" s="12">
        <v>2016</v>
      </c>
      <c r="C41" s="10" t="s">
        <v>27</v>
      </c>
      <c r="D41" s="12" t="s">
        <v>104</v>
      </c>
      <c r="E41" s="12" t="str">
        <f>CONCATENATE(Headings!A41," ",Headings!B41," ",Headings!C41," ",Headings!D41)</f>
        <v>August 2016 Unincorporated Area/Roads Property Tax Levy Forecast</v>
      </c>
      <c r="F41" s="12" t="str">
        <f t="shared" si="0"/>
        <v>Page 41</v>
      </c>
      <c r="G41" s="12" t="str">
        <f>CONCATENATE(A41," ",B41," ",D41," ",H41)</f>
        <v>August 2016 Forecast Page 41</v>
      </c>
      <c r="H41" s="12" t="s">
        <v>121</v>
      </c>
    </row>
    <row r="42" spans="1:8" x14ac:dyDescent="0.3">
      <c r="A42" s="12" t="s">
        <v>268</v>
      </c>
      <c r="B42" s="12">
        <v>2016</v>
      </c>
      <c r="C42" s="10"/>
      <c r="F42" s="12" t="str">
        <f>H42</f>
        <v>Page 42</v>
      </c>
      <c r="G42" s="12" t="str">
        <f>CONCATENATE(A42," ",B42," ",D42," ",H42)</f>
        <v>August 2016  Page 42</v>
      </c>
      <c r="H42" s="12" t="s">
        <v>156</v>
      </c>
    </row>
    <row r="43" spans="1:8" x14ac:dyDescent="0.3">
      <c r="A43" s="12" t="s">
        <v>268</v>
      </c>
      <c r="B43" s="12">
        <v>2016</v>
      </c>
      <c r="C43" s="10" t="s">
        <v>81</v>
      </c>
      <c r="D43" s="12" t="s">
        <v>104</v>
      </c>
      <c r="E43" s="12" t="str">
        <f>CONCATENATE(Headings!A43," ",Headings!B43," ",Headings!C43," ",Headings!D43)</f>
        <v>August 2016 Flood District Property Tax Forecast</v>
      </c>
      <c r="F43" s="12" t="str">
        <f t="shared" si="0"/>
        <v>Page 43</v>
      </c>
      <c r="G43" s="12" t="str">
        <f t="shared" si="1"/>
        <v>August 2016 Forecast Page 43</v>
      </c>
      <c r="H43" s="12" t="s">
        <v>133</v>
      </c>
    </row>
    <row r="44" spans="1:8" x14ac:dyDescent="0.3">
      <c r="A44" s="12" t="s">
        <v>268</v>
      </c>
      <c r="B44" s="12">
        <v>2016</v>
      </c>
      <c r="C44" s="10" t="s">
        <v>257</v>
      </c>
      <c r="D44" s="12" t="s">
        <v>258</v>
      </c>
      <c r="E44" s="12" t="str">
        <f>CONCATENATE(Headings!A44," ",Headings!B44," ",Headings!C44," ",Headings!D44)</f>
        <v>August 2016 Marine Levy Property Tax Forecast (Base)</v>
      </c>
      <c r="F44" s="12" t="str">
        <f t="shared" si="0"/>
        <v>Page 44</v>
      </c>
      <c r="G44" s="12" t="str">
        <f>CONCATENATE(A44," ",B44," ",D44," ",H44)</f>
        <v>August 2016 Forecast (Base) Page 44</v>
      </c>
      <c r="H44" s="12" t="s">
        <v>198</v>
      </c>
    </row>
    <row r="45" spans="1:8" x14ac:dyDescent="0.3">
      <c r="A45" s="12" t="s">
        <v>268</v>
      </c>
      <c r="B45" s="12">
        <v>2016</v>
      </c>
      <c r="C45" s="10" t="s">
        <v>257</v>
      </c>
      <c r="D45" s="12" t="s">
        <v>259</v>
      </c>
      <c r="E45" s="12" t="str">
        <f>CONCATENATE(Headings!A45," ",Headings!B45," ",Headings!C45," ",Headings!D45)</f>
        <v>August 2016 Marine Levy Property Tax Forecast (Alternative)</v>
      </c>
      <c r="F45" s="12" t="str">
        <f t="shared" ref="F45" si="2">H45</f>
        <v>Page 45</v>
      </c>
      <c r="G45" s="12" t="str">
        <f>CONCATENATE(A45," ",B45," ",D45," ",H45)</f>
        <v>August 2016 Forecast (Alternative) Page 45</v>
      </c>
      <c r="H45" s="12" t="s">
        <v>203</v>
      </c>
    </row>
    <row r="46" spans="1:8" x14ac:dyDescent="0.3">
      <c r="A46" s="12" t="s">
        <v>268</v>
      </c>
      <c r="B46" s="12">
        <v>2016</v>
      </c>
      <c r="C46" s="10" t="s">
        <v>26</v>
      </c>
      <c r="D46" s="12" t="s">
        <v>104</v>
      </c>
      <c r="E46" s="12" t="str">
        <f>CONCATENATE(Headings!A46," ",Headings!B46," ",Headings!C46," ",Headings!D46)</f>
        <v>August 2016 Transit Property Tax Forecast</v>
      </c>
      <c r="F46" s="12" t="str">
        <f t="shared" si="0"/>
        <v>Page 46</v>
      </c>
      <c r="G46" s="12" t="str">
        <f t="shared" si="1"/>
        <v>August 2016 Forecast Page 46</v>
      </c>
      <c r="H46" s="12" t="s">
        <v>206</v>
      </c>
    </row>
    <row r="47" spans="1:8" x14ac:dyDescent="0.3">
      <c r="A47" s="12" t="s">
        <v>268</v>
      </c>
      <c r="B47" s="12">
        <v>2017</v>
      </c>
      <c r="C47" s="10" t="s">
        <v>26</v>
      </c>
      <c r="D47" s="12" t="s">
        <v>104</v>
      </c>
      <c r="E47" s="12" t="str">
        <f>CONCATENATE(Headings!A47," ",Headings!B47," ",Headings!C47," ",Headings!D47)</f>
        <v>August 2017 Transit Property Tax Forecast</v>
      </c>
      <c r="F47" s="12" t="str">
        <f t="shared" ref="F47" si="3">H47</f>
        <v>Page 47</v>
      </c>
      <c r="G47" s="12" t="str">
        <f>CONCATENATE(A47," ",B47," ",D47," ",H47)</f>
        <v>August 2017 Forecast Page 47</v>
      </c>
      <c r="H47" s="12" t="s">
        <v>221</v>
      </c>
    </row>
    <row r="48" spans="1:8" x14ac:dyDescent="0.3">
      <c r="A48" s="12" t="s">
        <v>268</v>
      </c>
      <c r="B48" s="12">
        <v>2016</v>
      </c>
      <c r="C48" s="10" t="s">
        <v>72</v>
      </c>
      <c r="D48" s="12" t="s">
        <v>104</v>
      </c>
      <c r="E48" s="12" t="str">
        <f>CONCATENATE(Headings!A48," ",Headings!B48," ",Headings!C48," ",Headings!D48)</f>
        <v>August 2016 UTGO Bond Property Tax Forecast</v>
      </c>
      <c r="F48" s="12" t="str">
        <f>H48</f>
        <v>Page 48</v>
      </c>
      <c r="G48" s="12" t="str">
        <f t="shared" si="1"/>
        <v>August 2016 Forecast Page 48</v>
      </c>
      <c r="H48" s="12" t="s">
        <v>261</v>
      </c>
    </row>
    <row r="50" spans="3:6" x14ac:dyDescent="0.3">
      <c r="C50" s="10"/>
    </row>
    <row r="51" spans="3:6" x14ac:dyDescent="0.3">
      <c r="C51" s="10"/>
    </row>
    <row r="52" spans="3:6" x14ac:dyDescent="0.3">
      <c r="C52" s="10"/>
      <c r="E52" s="12" t="s">
        <v>271</v>
      </c>
      <c r="F52" s="12" t="s">
        <v>269</v>
      </c>
    </row>
    <row r="53" spans="3:6" x14ac:dyDescent="0.3">
      <c r="F53" s="12" t="s">
        <v>270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Headings!E6</f>
        <v>August 2016 King County Sales and Use Taxbase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45401665730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49268622240</v>
      </c>
      <c r="C6" s="56">
        <v>8.5172128551328274E-2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47440908710</v>
      </c>
      <c r="C7" s="56">
        <v>-3.7096907664613488E-2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40783082660</v>
      </c>
      <c r="C8" s="56">
        <v>-0.14033934490374989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40506885020</v>
      </c>
      <c r="C9" s="56">
        <v>-6.772358095208264E-3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42349096619</v>
      </c>
      <c r="C10" s="56">
        <v>4.5478974699990404E-2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45178847087</v>
      </c>
      <c r="C11" s="56">
        <v>6.6819618218973531E-2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48553937855.999901</v>
      </c>
      <c r="C12" s="57">
        <v>7.4705110612950154E-2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52335343480</v>
      </c>
      <c r="C13" s="56">
        <v>7.788051373330207E-2</v>
      </c>
      <c r="D13" s="57">
        <v>0</v>
      </c>
      <c r="E13" s="58">
        <v>0</v>
      </c>
    </row>
    <row r="14" spans="1:5" s="75" customFormat="1" ht="18" customHeight="1" thickBot="1" x14ac:dyDescent="0.3">
      <c r="A14" s="54">
        <v>2015</v>
      </c>
      <c r="B14" s="55">
        <v>57615757460</v>
      </c>
      <c r="C14" s="56">
        <v>0.10089575474015788</v>
      </c>
      <c r="D14" s="57">
        <v>0</v>
      </c>
      <c r="E14" s="58">
        <v>0</v>
      </c>
    </row>
    <row r="15" spans="1:5" s="75" customFormat="1" ht="18" customHeight="1" thickTop="1" x14ac:dyDescent="0.25">
      <c r="A15" s="69">
        <v>2016</v>
      </c>
      <c r="B15" s="70">
        <v>62810539101.798195</v>
      </c>
      <c r="C15" s="71">
        <v>9.016251579100909E-2</v>
      </c>
      <c r="D15" s="67">
        <v>1.9323640329418357E-3</v>
      </c>
      <c r="E15" s="63">
        <v>121138742.50099182</v>
      </c>
    </row>
    <row r="16" spans="1:5" s="66" customFormat="1" ht="18" customHeight="1" x14ac:dyDescent="0.25">
      <c r="A16" s="54">
        <v>2017</v>
      </c>
      <c r="B16" s="55">
        <v>66028785074.371101</v>
      </c>
      <c r="C16" s="56">
        <v>5.1237356319407512E-2</v>
      </c>
      <c r="D16" s="57">
        <v>1.9230438897657187E-3</v>
      </c>
      <c r="E16" s="58">
        <v>126732539.45029449</v>
      </c>
    </row>
    <row r="17" spans="1:5" s="66" customFormat="1" ht="18" customHeight="1" x14ac:dyDescent="0.25">
      <c r="A17" s="54">
        <v>2018</v>
      </c>
      <c r="B17" s="55">
        <v>68091202656.245399</v>
      </c>
      <c r="C17" s="56">
        <v>3.1235128429991654E-2</v>
      </c>
      <c r="D17" s="57">
        <v>1.5481354700850325E-3</v>
      </c>
      <c r="E17" s="58">
        <v>105251462.51049805</v>
      </c>
    </row>
    <row r="18" spans="1:5" s="66" customFormat="1" ht="18" customHeight="1" x14ac:dyDescent="0.25">
      <c r="A18" s="54">
        <v>2019</v>
      </c>
      <c r="B18" s="55">
        <v>70443535939.935593</v>
      </c>
      <c r="C18" s="56">
        <v>3.4546801817641803E-2</v>
      </c>
      <c r="D18" s="57">
        <v>1.317113897959965E-3</v>
      </c>
      <c r="E18" s="58">
        <v>92660116.280990601</v>
      </c>
    </row>
    <row r="19" spans="1:5" s="66" customFormat="1" ht="18" customHeight="1" x14ac:dyDescent="0.25">
      <c r="A19" s="54">
        <v>2020</v>
      </c>
      <c r="B19" s="55">
        <v>72391582883.789703</v>
      </c>
      <c r="C19" s="56">
        <v>2.7654019887859205E-2</v>
      </c>
      <c r="D19" s="57">
        <v>1.7484983195714676E-4</v>
      </c>
      <c r="E19" s="58">
        <v>12655443.300201416</v>
      </c>
    </row>
    <row r="20" spans="1:5" s="66" customFormat="1" ht="18" customHeight="1" x14ac:dyDescent="0.25">
      <c r="A20" s="54">
        <v>2021</v>
      </c>
      <c r="B20" s="55">
        <v>75214136149.694092</v>
      </c>
      <c r="C20" s="56">
        <v>3.8990075274848435E-2</v>
      </c>
      <c r="D20" s="57">
        <v>4.2656147859898574E-4</v>
      </c>
      <c r="E20" s="58">
        <v>32069773.397598267</v>
      </c>
    </row>
    <row r="21" spans="1:5" s="66" customFormat="1" ht="18" customHeight="1" x14ac:dyDescent="0.25">
      <c r="A21" s="54">
        <v>2022</v>
      </c>
      <c r="B21" s="55">
        <v>78637334632.890091</v>
      </c>
      <c r="C21" s="56">
        <v>4.5512700915463666E-2</v>
      </c>
      <c r="D21" s="57">
        <v>-9.7199279465254307E-4</v>
      </c>
      <c r="E21" s="58">
        <v>-76509289.131607056</v>
      </c>
    </row>
    <row r="22" spans="1:5" s="66" customFormat="1" ht="18" customHeight="1" x14ac:dyDescent="0.25">
      <c r="A22" s="54">
        <v>2023</v>
      </c>
      <c r="B22" s="55">
        <v>81870637634.074692</v>
      </c>
      <c r="C22" s="56">
        <v>4.111664028643558E-2</v>
      </c>
      <c r="D22" s="57">
        <v>-2.2028486996150676E-3</v>
      </c>
      <c r="E22" s="58">
        <v>-180746785.47021484</v>
      </c>
    </row>
    <row r="23" spans="1:5" s="66" customFormat="1" ht="18" customHeight="1" x14ac:dyDescent="0.25">
      <c r="A23" s="54">
        <v>2024</v>
      </c>
      <c r="B23" s="55">
        <v>85054032411.708694</v>
      </c>
      <c r="C23" s="56">
        <v>3.8883229319189638E-2</v>
      </c>
      <c r="D23" s="57">
        <v>-3.513239361761622E-3</v>
      </c>
      <c r="E23" s="58">
        <v>-299868685.01290894</v>
      </c>
    </row>
    <row r="24" spans="1:5" s="66" customFormat="1" ht="18" customHeight="1" x14ac:dyDescent="0.25">
      <c r="A24" s="54">
        <v>2025</v>
      </c>
      <c r="B24" s="55">
        <v>88325558269.929611</v>
      </c>
      <c r="C24" s="56">
        <v>3.8464088832201648E-2</v>
      </c>
      <c r="D24" s="57">
        <v>-4.186003703315011E-3</v>
      </c>
      <c r="E24" s="58">
        <v>-371285315.72189331</v>
      </c>
    </row>
    <row r="25" spans="1:5" ht="21.75" customHeight="1" x14ac:dyDescent="0.3">
      <c r="A25" s="32" t="s">
        <v>4</v>
      </c>
      <c r="B25" s="40"/>
      <c r="C25" s="5"/>
      <c r="D25" s="5"/>
    </row>
    <row r="26" spans="1:5" ht="21.75" customHeight="1" x14ac:dyDescent="0.3">
      <c r="A26" s="166" t="s">
        <v>173</v>
      </c>
      <c r="B26" s="40"/>
      <c r="C26" s="5"/>
      <c r="D26" s="5"/>
    </row>
    <row r="27" spans="1:5" ht="21.75" customHeight="1" x14ac:dyDescent="0.3">
      <c r="A27" s="164"/>
      <c r="B27" s="3"/>
      <c r="C27" s="3"/>
    </row>
    <row r="28" spans="1:5" ht="21.75" customHeight="1" x14ac:dyDescent="0.3">
      <c r="A28" s="164"/>
      <c r="B28" s="3"/>
      <c r="C28" s="3"/>
    </row>
    <row r="29" spans="1:5" ht="21.75" customHeight="1" x14ac:dyDescent="0.3">
      <c r="A29" s="162"/>
    </row>
    <row r="30" spans="1:5" ht="21.75" customHeight="1" x14ac:dyDescent="0.3">
      <c r="A30" s="192" t="str">
        <f>Headings!F6</f>
        <v>Page 6</v>
      </c>
      <c r="B30" s="193"/>
      <c r="C30" s="193"/>
      <c r="D30" s="193"/>
      <c r="E30" s="200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Headings!E7</f>
        <v>August 2016 Local and Option Sales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169" customFormat="1" ht="18" customHeight="1" x14ac:dyDescent="0.3">
      <c r="A5" s="49">
        <v>2006</v>
      </c>
      <c r="B5" s="50">
        <v>83477704.429999992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91912631.210000008</v>
      </c>
      <c r="C6" s="56">
        <v>0.10104406724639992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87672895.88000001</v>
      </c>
      <c r="C7" s="56">
        <v>-4.6127885516770162E-2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76142480.19627364</v>
      </c>
      <c r="C8" s="56">
        <v>-0.13151630920813118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76040263.195849806</v>
      </c>
      <c r="C9" s="56">
        <v>-1.342443799576154E-3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81032753.428631201</v>
      </c>
      <c r="C10" s="56">
        <v>6.5655877859374323E-2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83194188.868622601</v>
      </c>
      <c r="C11" s="56">
        <v>2.6673602321745982E-2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89323495.415051565</v>
      </c>
      <c r="C12" s="57">
        <v>7.3674695670248758E-2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96310935</v>
      </c>
      <c r="C13" s="56">
        <v>7.8226222031286596E-2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104719894.34955275</v>
      </c>
      <c r="C14" s="61">
        <v>8.7310535917367593E-2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2016</v>
      </c>
      <c r="B15" s="55">
        <v>114549696</v>
      </c>
      <c r="C15" s="56">
        <v>9.3867566535500657E-2</v>
      </c>
      <c r="D15" s="57">
        <v>8.4913821461851668E-4</v>
      </c>
      <c r="E15" s="58">
        <v>97186</v>
      </c>
    </row>
    <row r="16" spans="1:5" s="66" customFormat="1" ht="18" customHeight="1" x14ac:dyDescent="0.25">
      <c r="A16" s="54">
        <v>2017</v>
      </c>
      <c r="B16" s="55">
        <v>120286040</v>
      </c>
      <c r="C16" s="56">
        <v>5.0077339358456374E-2</v>
      </c>
      <c r="D16" s="57">
        <v>6.0777131733646961E-4</v>
      </c>
      <c r="E16" s="58">
        <v>73062</v>
      </c>
    </row>
    <row r="17" spans="1:5" s="66" customFormat="1" ht="18" customHeight="1" x14ac:dyDescent="0.25">
      <c r="A17" s="54">
        <v>2018</v>
      </c>
      <c r="B17" s="55">
        <v>124405026</v>
      </c>
      <c r="C17" s="56">
        <v>3.4243258818729139E-2</v>
      </c>
      <c r="D17" s="57">
        <v>1.0504086812284097E-3</v>
      </c>
      <c r="E17" s="58">
        <v>130539</v>
      </c>
    </row>
    <row r="18" spans="1:5" s="66" customFormat="1" ht="18" customHeight="1" x14ac:dyDescent="0.25">
      <c r="A18" s="54">
        <v>2019</v>
      </c>
      <c r="B18" s="55">
        <v>128684559</v>
      </c>
      <c r="C18" s="56">
        <v>3.4400000848840318E-2</v>
      </c>
      <c r="D18" s="57">
        <v>8.5689696946156246E-4</v>
      </c>
      <c r="E18" s="58">
        <v>110175</v>
      </c>
    </row>
    <row r="19" spans="1:5" s="66" customFormat="1" ht="18" customHeight="1" x14ac:dyDescent="0.25">
      <c r="A19" s="54">
        <v>2020</v>
      </c>
      <c r="B19" s="55">
        <v>127294766</v>
      </c>
      <c r="C19" s="56">
        <v>-1.0799998156733048E-2</v>
      </c>
      <c r="D19" s="57">
        <v>-5.5759873030269969E-4</v>
      </c>
      <c r="E19" s="58">
        <v>-71019</v>
      </c>
    </row>
    <row r="20" spans="1:5" s="66" customFormat="1" ht="18" customHeight="1" x14ac:dyDescent="0.25">
      <c r="A20" s="54">
        <v>2021</v>
      </c>
      <c r="B20" s="55">
        <v>132233803</v>
      </c>
      <c r="C20" s="56">
        <v>3.8800000622178032E-2</v>
      </c>
      <c r="D20" s="57">
        <v>-3.6513631503776178E-4</v>
      </c>
      <c r="E20" s="58">
        <v>-48301</v>
      </c>
    </row>
    <row r="21" spans="1:5" s="66" customFormat="1" ht="18" customHeight="1" x14ac:dyDescent="0.25">
      <c r="A21" s="54">
        <v>2022</v>
      </c>
      <c r="B21" s="55">
        <v>138223994</v>
      </c>
      <c r="C21" s="56">
        <v>4.5299997913543999E-2</v>
      </c>
      <c r="D21" s="57">
        <v>-1.7975574095515645E-3</v>
      </c>
      <c r="E21" s="58">
        <v>-248913</v>
      </c>
    </row>
    <row r="22" spans="1:5" s="66" customFormat="1" ht="18" customHeight="1" x14ac:dyDescent="0.25">
      <c r="A22" s="54">
        <v>2023</v>
      </c>
      <c r="B22" s="55">
        <v>143891178</v>
      </c>
      <c r="C22" s="56">
        <v>4.1000001779719852E-2</v>
      </c>
      <c r="D22" s="57">
        <v>-3.0425556278333987E-3</v>
      </c>
      <c r="E22" s="58">
        <v>-439133</v>
      </c>
    </row>
    <row r="23" spans="1:5" s="66" customFormat="1" ht="18" customHeight="1" x14ac:dyDescent="0.25">
      <c r="A23" s="54">
        <v>2024</v>
      </c>
      <c r="B23" s="55">
        <v>149474155</v>
      </c>
      <c r="C23" s="56">
        <v>3.8799995090734507E-2</v>
      </c>
      <c r="D23" s="57">
        <v>-4.2886341990960863E-3</v>
      </c>
      <c r="E23" s="58">
        <v>-643801</v>
      </c>
    </row>
    <row r="24" spans="1:5" s="66" customFormat="1" ht="18" customHeight="1" x14ac:dyDescent="0.25">
      <c r="A24" s="54">
        <v>2025</v>
      </c>
      <c r="B24" s="55">
        <v>155199015</v>
      </c>
      <c r="C24" s="56">
        <v>3.8299999086798708E-2</v>
      </c>
      <c r="D24" s="57">
        <v>-4.959475018416204E-3</v>
      </c>
      <c r="E24" s="58">
        <v>-773542</v>
      </c>
    </row>
    <row r="25" spans="1:5" s="66" customFormat="1" ht="21.75" customHeight="1" x14ac:dyDescent="0.25">
      <c r="A25" s="32" t="s">
        <v>4</v>
      </c>
      <c r="B25" s="133"/>
      <c r="C25" s="56"/>
      <c r="D25" s="160"/>
      <c r="E25" s="161"/>
    </row>
    <row r="26" spans="1:5" ht="21.75" customHeight="1" x14ac:dyDescent="0.3">
      <c r="A26" s="37" t="s">
        <v>65</v>
      </c>
      <c r="B26" s="3"/>
      <c r="C26" s="3"/>
    </row>
    <row r="27" spans="1:5" s="36" customFormat="1" ht="21.75" customHeight="1" x14ac:dyDescent="0.25">
      <c r="A27" s="96" t="s">
        <v>189</v>
      </c>
      <c r="B27" s="37"/>
      <c r="C27" s="37"/>
    </row>
    <row r="28" spans="1:5" ht="21.75" customHeight="1" x14ac:dyDescent="0.3">
      <c r="A28" s="164" t="s">
        <v>251</v>
      </c>
      <c r="B28" s="3"/>
      <c r="C28" s="3"/>
      <c r="D28" s="151"/>
      <c r="E28" s="151"/>
    </row>
    <row r="29" spans="1:5" ht="21.75" customHeight="1" x14ac:dyDescent="0.3">
      <c r="A29" s="164" t="s">
        <v>222</v>
      </c>
      <c r="B29" s="3"/>
      <c r="C29" s="3"/>
      <c r="D29" s="151"/>
      <c r="E29" s="151"/>
    </row>
    <row r="30" spans="1:5" ht="21.75" customHeight="1" x14ac:dyDescent="0.3">
      <c r="A30" s="192" t="str">
        <f>Headings!F7</f>
        <v>Page 7</v>
      </c>
      <c r="B30" s="192"/>
      <c r="C30" s="192"/>
      <c r="D30" s="192"/>
      <c r="E30" s="192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Headings!E8</f>
        <v>August 2016 Metro Transit Sales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s="66" customFormat="1" ht="18" customHeight="1" x14ac:dyDescent="0.25">
      <c r="A5" s="49">
        <v>2006</v>
      </c>
      <c r="B5" s="50">
        <v>367263688.86999995</v>
      </c>
      <c r="C5" s="100" t="s">
        <v>93</v>
      </c>
      <c r="D5" s="64">
        <v>0</v>
      </c>
      <c r="E5" s="53">
        <v>0</v>
      </c>
    </row>
    <row r="6" spans="1:5" s="66" customFormat="1" ht="18" customHeight="1" x14ac:dyDescent="0.25">
      <c r="A6" s="54">
        <v>2007</v>
      </c>
      <c r="B6" s="55">
        <v>442042299.67999995</v>
      </c>
      <c r="C6" s="56">
        <v>0.2036101391893097</v>
      </c>
      <c r="D6" s="57">
        <v>0</v>
      </c>
      <c r="E6" s="58">
        <v>0</v>
      </c>
    </row>
    <row r="7" spans="1:5" s="66" customFormat="1" ht="18" customHeight="1" x14ac:dyDescent="0.25">
      <c r="A7" s="54">
        <v>2008</v>
      </c>
      <c r="B7" s="55">
        <v>432934212.59000003</v>
      </c>
      <c r="C7" s="56">
        <v>-2.06045600083824E-2</v>
      </c>
      <c r="D7" s="57">
        <v>0</v>
      </c>
      <c r="E7" s="58">
        <v>0</v>
      </c>
    </row>
    <row r="8" spans="1:5" s="66" customFormat="1" ht="18" customHeight="1" x14ac:dyDescent="0.25">
      <c r="A8" s="54">
        <v>2009</v>
      </c>
      <c r="B8" s="55">
        <v>376904265.79065436</v>
      </c>
      <c r="C8" s="56">
        <v>-0.12941907839565336</v>
      </c>
      <c r="D8" s="57">
        <v>0</v>
      </c>
      <c r="E8" s="58">
        <v>0</v>
      </c>
    </row>
    <row r="9" spans="1:5" s="66" customFormat="1" ht="18" customHeight="1" x14ac:dyDescent="0.25">
      <c r="A9" s="54">
        <v>2010</v>
      </c>
      <c r="B9" s="55">
        <v>375199113.66660088</v>
      </c>
      <c r="C9" s="56">
        <v>-4.5240987667689581E-3</v>
      </c>
      <c r="D9" s="57">
        <v>0</v>
      </c>
      <c r="E9" s="58">
        <v>0</v>
      </c>
    </row>
    <row r="10" spans="1:5" s="66" customFormat="1" ht="18" customHeight="1" x14ac:dyDescent="0.25">
      <c r="A10" s="54">
        <v>2011</v>
      </c>
      <c r="B10" s="55">
        <v>399483215.29509997</v>
      </c>
      <c r="C10" s="56">
        <v>6.4723238259239979E-2</v>
      </c>
      <c r="D10" s="57">
        <v>0</v>
      </c>
      <c r="E10" s="58">
        <v>0</v>
      </c>
    </row>
    <row r="11" spans="1:5" s="66" customFormat="1" ht="18" customHeight="1" x14ac:dyDescent="0.25">
      <c r="A11" s="54">
        <v>2012</v>
      </c>
      <c r="B11" s="55">
        <v>412549491.71823603</v>
      </c>
      <c r="C11" s="56">
        <v>3.2707948476593529E-2</v>
      </c>
      <c r="D11" s="57">
        <v>0</v>
      </c>
      <c r="E11" s="58">
        <v>0</v>
      </c>
    </row>
    <row r="12" spans="1:5" s="66" customFormat="1" ht="18" customHeight="1" x14ac:dyDescent="0.25">
      <c r="A12" s="54">
        <v>2013</v>
      </c>
      <c r="B12" s="55">
        <v>442835694.9931376</v>
      </c>
      <c r="C12" s="57">
        <v>7.3412290847243433E-2</v>
      </c>
      <c r="D12" s="57">
        <v>0</v>
      </c>
      <c r="E12" s="58">
        <v>0</v>
      </c>
    </row>
    <row r="13" spans="1:5" s="66" customFormat="1" ht="18" customHeight="1" x14ac:dyDescent="0.25">
      <c r="A13" s="54">
        <v>2014</v>
      </c>
      <c r="B13" s="55">
        <v>479433577.19999999</v>
      </c>
      <c r="C13" s="56">
        <v>8.2644381698791403E-2</v>
      </c>
      <c r="D13" s="57">
        <v>0</v>
      </c>
      <c r="E13" s="58">
        <v>0</v>
      </c>
    </row>
    <row r="14" spans="1:5" s="66" customFormat="1" ht="18" customHeight="1" thickBot="1" x14ac:dyDescent="0.3">
      <c r="A14" s="59">
        <v>2015</v>
      </c>
      <c r="B14" s="60">
        <v>526663507.63999999</v>
      </c>
      <c r="C14" s="61">
        <v>9.8511937181858356E-2</v>
      </c>
      <c r="D14" s="72">
        <v>0</v>
      </c>
      <c r="E14" s="103">
        <v>0</v>
      </c>
    </row>
    <row r="15" spans="1:5" s="66" customFormat="1" ht="18" customHeight="1" thickTop="1" x14ac:dyDescent="0.25">
      <c r="A15" s="54">
        <v>2016</v>
      </c>
      <c r="B15" s="55">
        <v>576287178.36076236</v>
      </c>
      <c r="C15" s="56">
        <v>9.4222724758599607E-2</v>
      </c>
      <c r="D15" s="57">
        <v>1.914046326222385E-3</v>
      </c>
      <c r="E15" s="58">
        <v>1100933.1195975542</v>
      </c>
    </row>
    <row r="16" spans="1:5" s="66" customFormat="1" ht="18" customHeight="1" x14ac:dyDescent="0.25">
      <c r="A16" s="54">
        <v>2017</v>
      </c>
      <c r="B16" s="55">
        <v>605480717.03974152</v>
      </c>
      <c r="C16" s="56">
        <v>5.065797014956952E-2</v>
      </c>
      <c r="D16" s="57">
        <v>1.9058671141629624E-3</v>
      </c>
      <c r="E16" s="58">
        <v>1151770.6650322676</v>
      </c>
    </row>
    <row r="17" spans="1:5" s="66" customFormat="1" ht="18" customHeight="1" x14ac:dyDescent="0.25">
      <c r="A17" s="54">
        <v>2018</v>
      </c>
      <c r="B17" s="55">
        <v>624170401.38206303</v>
      </c>
      <c r="C17" s="56">
        <v>3.0867513723141116E-2</v>
      </c>
      <c r="D17" s="57">
        <v>1.5348605199509979E-3</v>
      </c>
      <c r="E17" s="58">
        <v>956546.34158813953</v>
      </c>
    </row>
    <row r="18" spans="1:5" s="66" customFormat="1" ht="18" customHeight="1" x14ac:dyDescent="0.25">
      <c r="A18" s="54">
        <v>2019</v>
      </c>
      <c r="B18" s="55">
        <v>645495437.39688063</v>
      </c>
      <c r="C18" s="56">
        <v>3.4165407343249354E-2</v>
      </c>
      <c r="D18" s="57">
        <v>1.3063047033017305E-3</v>
      </c>
      <c r="E18" s="58">
        <v>842113.66878509521</v>
      </c>
    </row>
    <row r="19" spans="1:5" s="66" customFormat="1" ht="18" customHeight="1" x14ac:dyDescent="0.25">
      <c r="A19" s="54">
        <v>2020</v>
      </c>
      <c r="B19" s="55">
        <v>663146772.69134009</v>
      </c>
      <c r="C19" s="56">
        <v>2.7345406755534762E-2</v>
      </c>
      <c r="D19" s="57">
        <v>1.7346861368494615E-4</v>
      </c>
      <c r="E19" s="58">
        <v>115015.19980120659</v>
      </c>
    </row>
    <row r="20" spans="1:5" s="66" customFormat="1" ht="18" customHeight="1" x14ac:dyDescent="0.25">
      <c r="A20" s="54">
        <v>2021</v>
      </c>
      <c r="B20" s="55">
        <v>688746325.39126348</v>
      </c>
      <c r="C20" s="56">
        <v>3.8603147529511661E-2</v>
      </c>
      <c r="D20" s="57">
        <v>4.2334875932814597E-4</v>
      </c>
      <c r="E20" s="58">
        <v>291456.51459228992</v>
      </c>
    </row>
    <row r="21" spans="1:5" s="66" customFormat="1" ht="18" customHeight="1" x14ac:dyDescent="0.25">
      <c r="A21" s="54">
        <v>2022</v>
      </c>
      <c r="B21" s="55">
        <v>719805185.71388912</v>
      </c>
      <c r="C21" s="56">
        <v>4.5094774632709278E-2</v>
      </c>
      <c r="D21" s="57">
        <v>-9.6506762265868851E-4</v>
      </c>
      <c r="E21" s="58">
        <v>-695331.72148573399</v>
      </c>
    </row>
    <row r="22" spans="1:5" s="66" customFormat="1" ht="18" customHeight="1" x14ac:dyDescent="0.25">
      <c r="A22" s="54">
        <v>2023</v>
      </c>
      <c r="B22" s="55">
        <v>749138756.43822265</v>
      </c>
      <c r="C22" s="56">
        <v>4.0752096965293472E-2</v>
      </c>
      <c r="D22" s="57">
        <v>-2.1879376517863758E-3</v>
      </c>
      <c r="E22" s="58">
        <v>-1642662.9357098341</v>
      </c>
    </row>
    <row r="23" spans="1:5" s="66" customFormat="1" ht="18" customHeight="1" x14ac:dyDescent="0.25">
      <c r="A23" s="54">
        <v>2024</v>
      </c>
      <c r="B23" s="55">
        <v>778019264.5813936</v>
      </c>
      <c r="C23" s="56">
        <v>3.8551613963323961E-2</v>
      </c>
      <c r="D23" s="57">
        <v>-3.4905996447638366E-3</v>
      </c>
      <c r="E23" s="58">
        <v>-2725266.5831341743</v>
      </c>
    </row>
    <row r="24" spans="1:5" s="66" customFormat="1" ht="18" customHeight="1" x14ac:dyDescent="0.25">
      <c r="A24" s="54">
        <v>2025</v>
      </c>
      <c r="B24" s="55">
        <v>807701233.81390405</v>
      </c>
      <c r="C24" s="56">
        <v>3.8150686729435446E-2</v>
      </c>
      <c r="D24" s="57">
        <v>-4.1602970406635631E-3</v>
      </c>
      <c r="E24" s="58">
        <v>-3374315.2063435316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41</v>
      </c>
      <c r="B26" s="3"/>
      <c r="C26" s="3"/>
    </row>
    <row r="27" spans="1:5" ht="21.75" customHeight="1" x14ac:dyDescent="0.3">
      <c r="A27" s="37" t="s">
        <v>233</v>
      </c>
      <c r="B27" s="3"/>
      <c r="C27" s="3"/>
    </row>
    <row r="28" spans="1:5" ht="21.75" customHeight="1" x14ac:dyDescent="0.3">
      <c r="A28" s="166" t="s">
        <v>178</v>
      </c>
      <c r="B28" s="3"/>
      <c r="C28" s="3"/>
    </row>
    <row r="29" spans="1:5" ht="21.75" customHeight="1" x14ac:dyDescent="0.3">
      <c r="A29" s="166"/>
    </row>
    <row r="30" spans="1:5" ht="21.75" customHeight="1" x14ac:dyDescent="0.3">
      <c r="A30" s="192" t="str">
        <f>Headings!F8</f>
        <v>Page 8</v>
      </c>
      <c r="B30" s="193"/>
      <c r="C30" s="193"/>
      <c r="D30" s="193"/>
      <c r="E30" s="200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199" t="str">
        <f>Headings!E9</f>
        <v>August 2016 Mental Health Sales Tax Forecast</v>
      </c>
      <c r="B1" s="200"/>
      <c r="C1" s="200"/>
      <c r="D1" s="200"/>
      <c r="E1" s="200"/>
    </row>
    <row r="2" spans="1:5" ht="21.75" customHeight="1" x14ac:dyDescent="0.3">
      <c r="A2" s="199" t="s">
        <v>100</v>
      </c>
      <c r="B2" s="200"/>
      <c r="C2" s="200"/>
      <c r="D2" s="200"/>
      <c r="E2" s="200"/>
    </row>
    <row r="4" spans="1:5" ht="66" customHeight="1" x14ac:dyDescent="0.3">
      <c r="A4" s="23" t="s">
        <v>126</v>
      </c>
      <c r="B4" s="41" t="s">
        <v>95</v>
      </c>
      <c r="C4" s="41" t="s">
        <v>38</v>
      </c>
      <c r="D4" s="31" t="str">
        <f>Headings!E52</f>
        <v>% Change from July 2016 Forecast</v>
      </c>
      <c r="E4" s="45" t="str">
        <f>Headings!F52</f>
        <v>$ Change from July 2016 Forecast</v>
      </c>
    </row>
    <row r="5" spans="1:5" ht="18" customHeight="1" x14ac:dyDescent="0.3">
      <c r="A5" s="49">
        <v>2006</v>
      </c>
      <c r="B5" s="50" t="s">
        <v>93</v>
      </c>
      <c r="C5" s="51" t="s">
        <v>93</v>
      </c>
      <c r="D5" s="64" t="s">
        <v>93</v>
      </c>
      <c r="E5" s="53" t="s">
        <v>93</v>
      </c>
    </row>
    <row r="6" spans="1:5" ht="18" customHeight="1" x14ac:dyDescent="0.3">
      <c r="A6" s="54">
        <v>2007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ht="18" customHeight="1" x14ac:dyDescent="0.3">
      <c r="A7" s="54">
        <v>2008</v>
      </c>
      <c r="B7" s="55">
        <v>35564903.519999996</v>
      </c>
      <c r="C7" s="56" t="s">
        <v>93</v>
      </c>
      <c r="D7" s="57" t="s">
        <v>93</v>
      </c>
      <c r="E7" s="58" t="s">
        <v>93</v>
      </c>
    </row>
    <row r="8" spans="1:5" ht="18" customHeight="1" x14ac:dyDescent="0.3">
      <c r="A8" s="54">
        <v>2009</v>
      </c>
      <c r="B8" s="55">
        <v>41773812.241183825</v>
      </c>
      <c r="C8" s="56">
        <v>0.17457965878333503</v>
      </c>
      <c r="D8" s="57">
        <v>0</v>
      </c>
      <c r="E8" s="58">
        <v>0</v>
      </c>
    </row>
    <row r="9" spans="1:5" ht="18" customHeight="1" x14ac:dyDescent="0.3">
      <c r="A9" s="54">
        <v>2010</v>
      </c>
      <c r="B9" s="55">
        <v>40717980.148511201</v>
      </c>
      <c r="C9" s="56">
        <v>-2.5274975780920084E-2</v>
      </c>
      <c r="D9" s="57">
        <v>0</v>
      </c>
      <c r="E9" s="58">
        <v>0</v>
      </c>
    </row>
    <row r="10" spans="1:5" ht="18" customHeight="1" x14ac:dyDescent="0.3">
      <c r="A10" s="54">
        <v>2011</v>
      </c>
      <c r="B10" s="55">
        <v>43099477.537233301</v>
      </c>
      <c r="C10" s="56">
        <v>5.8487611125012329E-2</v>
      </c>
      <c r="D10" s="57">
        <v>0</v>
      </c>
      <c r="E10" s="58">
        <v>0</v>
      </c>
    </row>
    <row r="11" spans="1:5" ht="18" customHeight="1" x14ac:dyDescent="0.3">
      <c r="A11" s="54">
        <v>2012</v>
      </c>
      <c r="B11" s="55">
        <v>45000360</v>
      </c>
      <c r="C11" s="56">
        <v>4.4104536096163605E-2</v>
      </c>
      <c r="D11" s="57">
        <v>0</v>
      </c>
      <c r="E11" s="58">
        <v>0</v>
      </c>
    </row>
    <row r="12" spans="1:5" ht="18" customHeight="1" x14ac:dyDescent="0.3">
      <c r="A12" s="54">
        <v>2013</v>
      </c>
      <c r="B12" s="55">
        <v>48298262.639202163</v>
      </c>
      <c r="C12" s="57">
        <v>7.3286139026491393E-2</v>
      </c>
      <c r="D12" s="57">
        <v>0</v>
      </c>
      <c r="E12" s="58">
        <v>0</v>
      </c>
    </row>
    <row r="13" spans="1:5" ht="18" customHeight="1" x14ac:dyDescent="0.3">
      <c r="A13" s="54">
        <v>2014</v>
      </c>
      <c r="B13" s="55">
        <v>52288413.001330756</v>
      </c>
      <c r="C13" s="56">
        <v>8.2614780410132482E-2</v>
      </c>
      <c r="D13" s="57">
        <v>0</v>
      </c>
      <c r="E13" s="58">
        <v>0</v>
      </c>
    </row>
    <row r="14" spans="1:5" ht="18" customHeight="1" thickBot="1" x14ac:dyDescent="0.35">
      <c r="A14" s="54">
        <v>2015</v>
      </c>
      <c r="B14" s="55">
        <v>57487652.461434349</v>
      </c>
      <c r="C14" s="56">
        <v>9.9433873810078621E-2</v>
      </c>
      <c r="D14" s="73">
        <v>0</v>
      </c>
      <c r="E14" s="58">
        <v>0</v>
      </c>
    </row>
    <row r="15" spans="1:5" ht="18" customHeight="1" thickTop="1" x14ac:dyDescent="0.3">
      <c r="A15" s="69">
        <v>2016</v>
      </c>
      <c r="B15" s="70">
        <v>62891680.300916865</v>
      </c>
      <c r="C15" s="71">
        <v>9.400327910602746E-2</v>
      </c>
      <c r="D15" s="67">
        <v>2.0984689876275553E-3</v>
      </c>
      <c r="E15" s="63">
        <v>131699.87259294838</v>
      </c>
    </row>
    <row r="16" spans="1:5" ht="18" customHeight="1" x14ac:dyDescent="0.3">
      <c r="A16" s="54">
        <v>2017</v>
      </c>
      <c r="B16" s="115">
        <v>65959517.253895447</v>
      </c>
      <c r="C16" s="160">
        <v>4.8779694520800554E-2</v>
      </c>
      <c r="D16" s="101" t="s">
        <v>280</v>
      </c>
      <c r="E16" s="102" t="s">
        <v>280</v>
      </c>
    </row>
    <row r="17" spans="1:5" ht="18" customHeight="1" x14ac:dyDescent="0.3">
      <c r="A17" s="54">
        <v>2018</v>
      </c>
      <c r="B17" s="115">
        <v>67995883.301913679</v>
      </c>
      <c r="C17" s="160">
        <v>3.087296773534165E-2</v>
      </c>
      <c r="D17" s="101" t="s">
        <v>280</v>
      </c>
      <c r="E17" s="102" t="s">
        <v>280</v>
      </c>
    </row>
    <row r="18" spans="1:5" ht="18" customHeight="1" x14ac:dyDescent="0.3">
      <c r="A18" s="54">
        <v>2019</v>
      </c>
      <c r="B18" s="115">
        <v>70319375.239187747</v>
      </c>
      <c r="C18" s="160">
        <v>3.4171067782991393E-2</v>
      </c>
      <c r="D18" s="101" t="s">
        <v>280</v>
      </c>
      <c r="E18" s="102" t="s">
        <v>280</v>
      </c>
    </row>
    <row r="19" spans="1:5" ht="18" customHeight="1" x14ac:dyDescent="0.3">
      <c r="A19" s="54">
        <v>2020</v>
      </c>
      <c r="B19" s="115">
        <v>72242609.355972141</v>
      </c>
      <c r="C19" s="160">
        <v>2.7349988680112958E-2</v>
      </c>
      <c r="D19" s="101" t="s">
        <v>280</v>
      </c>
      <c r="E19" s="102" t="s">
        <v>280</v>
      </c>
    </row>
    <row r="20" spans="1:5" ht="18" customHeight="1" x14ac:dyDescent="0.3">
      <c r="A20" s="54">
        <v>2021</v>
      </c>
      <c r="B20" s="115">
        <v>75031816.594019741</v>
      </c>
      <c r="C20" s="160">
        <v>3.8608893877350337E-2</v>
      </c>
      <c r="D20" s="101" t="s">
        <v>280</v>
      </c>
      <c r="E20" s="102" t="s">
        <v>280</v>
      </c>
    </row>
    <row r="21" spans="1:5" ht="18" customHeight="1" x14ac:dyDescent="0.3">
      <c r="A21" s="54">
        <v>2022</v>
      </c>
      <c r="B21" s="115">
        <v>78415825.325541839</v>
      </c>
      <c r="C21" s="160">
        <v>4.5100983624483115E-2</v>
      </c>
      <c r="D21" s="101" t="s">
        <v>280</v>
      </c>
      <c r="E21" s="102" t="s">
        <v>280</v>
      </c>
    </row>
    <row r="22" spans="1:5" ht="18" customHeight="1" x14ac:dyDescent="0.3">
      <c r="A22" s="54">
        <v>2023</v>
      </c>
      <c r="B22" s="115">
        <v>81611859.50230895</v>
      </c>
      <c r="C22" s="160">
        <v>4.075751499775504E-2</v>
      </c>
      <c r="D22" s="101" t="s">
        <v>280</v>
      </c>
      <c r="E22" s="102" t="s">
        <v>280</v>
      </c>
    </row>
    <row r="23" spans="1:5" ht="18" customHeight="1" x14ac:dyDescent="0.3">
      <c r="A23" s="54">
        <v>2024</v>
      </c>
      <c r="B23" s="115">
        <v>84758530.77893512</v>
      </c>
      <c r="C23" s="160">
        <v>3.8556544303921303E-2</v>
      </c>
      <c r="D23" s="101" t="s">
        <v>280</v>
      </c>
      <c r="E23" s="102" t="s">
        <v>280</v>
      </c>
    </row>
    <row r="24" spans="1:5" s="137" customFormat="1" ht="18" customHeight="1" x14ac:dyDescent="0.3">
      <c r="A24" s="54">
        <v>2025</v>
      </c>
      <c r="B24" s="115">
        <v>87992521.995370716</v>
      </c>
      <c r="C24" s="160">
        <v>3.8155347747478086E-2</v>
      </c>
      <c r="D24" s="101" t="s">
        <v>280</v>
      </c>
      <c r="E24" s="102" t="s">
        <v>280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34</v>
      </c>
      <c r="B26" s="3"/>
      <c r="C26" s="3"/>
    </row>
    <row r="27" spans="1:5" ht="21.75" customHeight="1" x14ac:dyDescent="0.3">
      <c r="A27" s="96" t="s">
        <v>234</v>
      </c>
      <c r="B27" s="3"/>
      <c r="C27" s="3"/>
    </row>
    <row r="28" spans="1:5" ht="21.75" customHeight="1" x14ac:dyDescent="0.3">
      <c r="A28" s="166" t="s">
        <v>179</v>
      </c>
      <c r="B28" s="3"/>
      <c r="C28" s="3"/>
    </row>
    <row r="29" spans="1:5" ht="21.75" customHeight="1" x14ac:dyDescent="0.3">
      <c r="A29" s="164"/>
    </row>
    <row r="30" spans="1:5" ht="21.75" customHeight="1" x14ac:dyDescent="0.3">
      <c r="A30" s="192" t="str">
        <f>Headings!F9</f>
        <v>Page 9</v>
      </c>
      <c r="B30" s="193"/>
      <c r="C30" s="193"/>
      <c r="D30" s="193"/>
      <c r="E30" s="200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51</vt:i4>
      </vt:variant>
      <vt:variant>
        <vt:lpstr>Named Ranges</vt:lpstr>
      </vt:variant>
      <vt:variant>
        <vt:i4>50</vt:i4>
      </vt:variant>
    </vt:vector>
  </HeadingPairs>
  <TitlesOfParts>
    <vt:vector size="101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GamblingQ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Marine(Base)</vt:lpstr>
      <vt:lpstr>Marine(Alt)</vt:lpstr>
      <vt:lpstr>Transit(Base)</vt:lpstr>
      <vt:lpstr>Transit (Alt)</vt:lpstr>
      <vt:lpstr>UTGO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GamblingQ!Print_Area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'Marine(Alt)'!Print_Area</vt:lpstr>
      <vt:lpstr>'Marine(Base)'!Print_Area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(Alt)'!Print_Area</vt:lpstr>
      <vt:lpstr>'Transit Sales Tax'!Print_Area</vt:lpstr>
      <vt:lpstr>'Transit(Base)'!Print_Area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2016-09-12T19:18:36Z</cp:lastPrinted>
  <dcterms:created xsi:type="dcterms:W3CDTF">2010-06-11T22:06:58Z</dcterms:created>
  <dcterms:modified xsi:type="dcterms:W3CDTF">2016-09-14T18:54:56Z</dcterms:modified>
</cp:coreProperties>
</file>