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cacalla\Dropbox\Economics\Forecast History\2019_3 August\"/>
    </mc:Choice>
  </mc:AlternateContent>
  <bookViews>
    <workbookView xWindow="-15" yWindow="765" windowWidth="18180" windowHeight="9060" tabRatio="838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otel Sales Tax" sheetId="10" r:id="rId11"/>
    <sheet name="Rental Car Sales Tax" sheetId="11" r:id="rId12"/>
    <sheet name="REET" sheetId="4" r:id="rId13"/>
    <sheet name="Investment Pool Nom" sheetId="5" r:id="rId14"/>
    <sheet name="Investment Pool Real" sheetId="35" r:id="rId15"/>
    <sheet name="CPI-U" sheetId="34" r:id="rId16"/>
    <sheet name="CPI-W" sheetId="7" r:id="rId17"/>
    <sheet name="Seattle CPI-U" sheetId="33" r:id="rId18"/>
    <sheet name="Seattle CPI-W" sheetId="13" r:id="rId19"/>
    <sheet name="COLA(new)" sheetId="62" r:id="rId20"/>
    <sheet name="Pharmaceuticals PPI" sheetId="14" r:id="rId21"/>
    <sheet name="Transportation CPI" sheetId="15" r:id="rId22"/>
    <sheet name="Retail Gas" sheetId="37" r:id="rId23"/>
    <sheet name="Diesel and Gas" sheetId="32" r:id="rId24"/>
    <sheet name="Docs" sheetId="36" r:id="rId25"/>
    <sheet name="Gambling" sheetId="69" r:id="rId26"/>
    <sheet name="E911" sheetId="61" r:id="rId27"/>
    <sheet name="Delinquencies" sheetId="66" r:id="rId28"/>
    <sheet name="CX" sheetId="39" r:id="rId29"/>
    <sheet name="DD-MH" sheetId="40" r:id="rId30"/>
    <sheet name="Veterans" sheetId="41" r:id="rId31"/>
    <sheet name="ICRI" sheetId="55" r:id="rId32"/>
    <sheet name="AFIS" sheetId="42" r:id="rId33"/>
    <sheet name="Parks" sheetId="43" r:id="rId34"/>
    <sheet name="YSC" sheetId="45" r:id="rId35"/>
    <sheet name="Veterans_Lid" sheetId="46" r:id="rId36"/>
    <sheet name="PSERN" sheetId="63" r:id="rId37"/>
    <sheet name="BSFK" sheetId="64" r:id="rId38"/>
    <sheet name="EMS" sheetId="48" r:id="rId39"/>
    <sheet name="CF" sheetId="49" r:id="rId40"/>
    <sheet name="Roads" sheetId="50" r:id="rId41"/>
    <sheet name="Roads2" sheetId="68" r:id="rId42"/>
    <sheet name="Flood" sheetId="56" r:id="rId43"/>
    <sheet name="Marine" sheetId="70" r:id="rId44"/>
    <sheet name="Transit " sheetId="53" r:id="rId45"/>
    <sheet name="UTGO" sheetId="54" r:id="rId46"/>
    <sheet name="Appendix" sheetId="77" r:id="rId47"/>
    <sheet name="Headings" sheetId="29" r:id="rId48"/>
  </sheets>
  <definedNames>
    <definedName name="_xlnm.Print_Area" localSheetId="32">AFIS!$A$1:$E$30</definedName>
    <definedName name="_xlnm.Print_Area" localSheetId="46">Appendix!$A$1:$C$30</definedName>
    <definedName name="_xlnm.Print_Area" localSheetId="37">BSFK!$A$1:$E$30</definedName>
    <definedName name="_xlnm.Print_Area" localSheetId="39">CF!$A$1:$E$30</definedName>
    <definedName name="_xlnm.Print_Area" localSheetId="9">'CJ Sales Tax'!$A$1:$E$30</definedName>
    <definedName name="_xlnm.Print_Area" localSheetId="19">'COLA(new)'!$A$1:$D$30</definedName>
    <definedName name="_xlnm.Print_Area" localSheetId="0">Contents!$A$1:$F$30</definedName>
    <definedName name="_xlnm.Print_Area" localSheetId="1">'Countywide AV'!$A$1:$E$30</definedName>
    <definedName name="_xlnm.Print_Area" localSheetId="3">'Countywide NC'!$A$1:$E$30</definedName>
    <definedName name="_xlnm.Print_Area" localSheetId="15">'CPI-U'!$A$1:$D$30</definedName>
    <definedName name="_xlnm.Print_Area" localSheetId="16">'CPI-W'!$A$1:$D$30</definedName>
    <definedName name="_xlnm.Print_Area" localSheetId="28">CX!$A$1:$E$30</definedName>
    <definedName name="_xlnm.Print_Area" localSheetId="29">'DD-MH'!$A$1:$E$30</definedName>
    <definedName name="_xlnm.Print_Area" localSheetId="27">Delinquencies!$A$1:$E$30</definedName>
    <definedName name="_xlnm.Print_Area" localSheetId="23">'Diesel and Gas'!$A$1:$E$30</definedName>
    <definedName name="_xlnm.Print_Area" localSheetId="24">Docs!$A$1:$E$30</definedName>
    <definedName name="_xlnm.Print_Area" localSheetId="26">'E911'!$A$1:$E$30</definedName>
    <definedName name="_xlnm.Print_Area" localSheetId="38">EMS!$A$1:$E$30</definedName>
    <definedName name="_xlnm.Print_Area" localSheetId="42">Flood!$A$1:$E$30</definedName>
    <definedName name="_xlnm.Print_Area" localSheetId="25">Gambling!$A$1:$E$30</definedName>
    <definedName name="_xlnm.Print_Area" localSheetId="10">'Hotel Sales Tax'!$A$1:$E$30</definedName>
    <definedName name="_xlnm.Print_Area" localSheetId="31">ICRI!$A$1:$E$30</definedName>
    <definedName name="_xlnm.Print_Area" localSheetId="13">'Investment Pool Nom'!$A$1:$D$30</definedName>
    <definedName name="_xlnm.Print_Area" localSheetId="14">'Investment Pool Real'!$A$1:$D$30</definedName>
    <definedName name="_xlnm.Print_Area" localSheetId="6">'Local Sales Tax'!$A$1:$E$30</definedName>
    <definedName name="_xlnm.Print_Area" localSheetId="43">Marine!$A$1:$E$30</definedName>
    <definedName name="_xlnm.Print_Area" localSheetId="8">'Mental Health Sales Tax'!$A$1:$E$30</definedName>
    <definedName name="_xlnm.Print_Area" localSheetId="33">Parks!$A$1:$E$30</definedName>
    <definedName name="_xlnm.Print_Area" localSheetId="20">'Pharmaceuticals PPI'!$A$1:$D$30</definedName>
    <definedName name="_xlnm.Print_Area" localSheetId="36">PSERN!$A$1:$E$30</definedName>
    <definedName name="_xlnm.Print_Area" localSheetId="12">REET!$A$1:$E$30</definedName>
    <definedName name="_xlnm.Print_Area" localSheetId="11">'Rental Car Sales Tax'!$A$1:$E$30</definedName>
    <definedName name="_xlnm.Print_Area" localSheetId="22">'Retail Gas'!$A$1:$E$30</definedName>
    <definedName name="_xlnm.Print_Area" localSheetId="40">Roads!$A$1:$E$30</definedName>
    <definedName name="_xlnm.Print_Area" localSheetId="41">Roads2!$A$1:$E$28</definedName>
    <definedName name="_xlnm.Print_Area" localSheetId="5">'Sales and Use Taxbase'!$A$1:$E$30</definedName>
    <definedName name="_xlnm.Print_Area" localSheetId="17">'Seattle CPI-U'!$A$1:$D$30</definedName>
    <definedName name="_xlnm.Print_Area" localSheetId="18">'Seattle CPI-W'!$A$1:$D$30</definedName>
    <definedName name="_xlnm.Print_Area" localSheetId="44">'Transit '!$A$1:$E$30</definedName>
    <definedName name="_xlnm.Print_Area" localSheetId="7">'Transit Sales Tax'!$A$1:$E$30</definedName>
    <definedName name="_xlnm.Print_Area" localSheetId="21">'Transportation CPI'!$A$1:$D$30</definedName>
    <definedName name="_xlnm.Print_Area" localSheetId="2">'Unincorporated AV'!$A$1:$E$30</definedName>
    <definedName name="_xlnm.Print_Area" localSheetId="4">'Unincorporated NC'!$A$1:$E$30</definedName>
    <definedName name="_xlnm.Print_Area" localSheetId="45">UTGO!$A$1:$E$30</definedName>
    <definedName name="_xlnm.Print_Area" localSheetId="30">Veterans!$A$1:$E$30</definedName>
    <definedName name="_xlnm.Print_Area" localSheetId="35">Veterans_Lid!$A$1:$E$30</definedName>
    <definedName name="_xlnm.Print_Area" localSheetId="34">YSC!$A$1:$E$30</definedName>
  </definedNames>
  <calcPr calcId="152511"/>
</workbook>
</file>

<file path=xl/calcChain.xml><?xml version="1.0" encoding="utf-8"?>
<calcChain xmlns="http://schemas.openxmlformats.org/spreadsheetml/2006/main">
  <c r="A30" i="77" l="1"/>
  <c r="G47" i="29" l="1"/>
  <c r="F46" i="29" l="1"/>
  <c r="F47" i="29"/>
  <c r="E47" i="29" l="1"/>
  <c r="F44" i="29" l="1"/>
  <c r="F45" i="29"/>
  <c r="E28" i="29" l="1"/>
  <c r="A1" i="66" s="1"/>
  <c r="E27" i="29"/>
  <c r="E44" i="29" l="1"/>
  <c r="G44" i="29" l="1"/>
  <c r="E4" i="70"/>
  <c r="D4" i="70"/>
  <c r="G2" i="29" l="1"/>
  <c r="G28" i="29"/>
  <c r="F42" i="29"/>
  <c r="A26" i="68" s="1"/>
  <c r="G41" i="29"/>
  <c r="G42" i="29"/>
  <c r="E4" i="69" l="1"/>
  <c r="D4" i="69"/>
  <c r="F3" i="29" l="1"/>
  <c r="F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A30" i="62" s="1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A30" i="64" s="1"/>
  <c r="F39" i="29"/>
  <c r="F40" i="29"/>
  <c r="F41" i="29"/>
  <c r="A30" i="50" s="1"/>
  <c r="F43" i="29"/>
  <c r="A30" i="70"/>
  <c r="F2" i="29"/>
  <c r="G3" i="29"/>
  <c r="G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3" i="29"/>
  <c r="G45" i="29"/>
  <c r="G46" i="29"/>
  <c r="A30" i="69" l="1"/>
  <c r="E38" i="29"/>
  <c r="A1" i="64" s="1"/>
  <c r="D4" i="15" l="1"/>
  <c r="A30" i="66" l="1"/>
  <c r="E4" i="66"/>
  <c r="D4" i="66"/>
  <c r="A30" i="54" l="1"/>
  <c r="E46" i="29"/>
  <c r="A1" i="54" s="1"/>
  <c r="A30" i="63" l="1"/>
  <c r="E37" i="29"/>
  <c r="A1" i="63" s="1"/>
  <c r="E4" i="64" l="1"/>
  <c r="D4" i="64"/>
  <c r="E4" i="63"/>
  <c r="D4" i="63"/>
  <c r="A30" i="21" l="1"/>
  <c r="E4" i="61" l="1"/>
  <c r="A30" i="9" l="1"/>
  <c r="D4" i="16" l="1"/>
  <c r="E4" i="16"/>
  <c r="A30" i="16"/>
  <c r="D4" i="18"/>
  <c r="E4" i="18"/>
  <c r="A30" i="18"/>
  <c r="D4" i="17"/>
  <c r="E4" i="17"/>
  <c r="A30" i="17"/>
  <c r="D4" i="19"/>
  <c r="E4" i="19"/>
  <c r="A30" i="19"/>
  <c r="D4" i="26"/>
  <c r="E4" i="26"/>
  <c r="A30" i="26"/>
  <c r="D4" i="1"/>
  <c r="E4" i="1"/>
  <c r="A30" i="1"/>
  <c r="D4" i="8"/>
  <c r="E4" i="8"/>
  <c r="A30" i="8"/>
  <c r="D4" i="21"/>
  <c r="E4" i="21"/>
  <c r="D4" i="9"/>
  <c r="E4" i="9"/>
  <c r="D4" i="10"/>
  <c r="E4" i="10"/>
  <c r="A30" i="10"/>
  <c r="D4" i="11"/>
  <c r="E4" i="11"/>
  <c r="A30" i="11"/>
  <c r="D4" i="4"/>
  <c r="E4" i="4"/>
  <c r="A30" i="4"/>
  <c r="D4" i="5"/>
  <c r="A30" i="5"/>
  <c r="D4" i="35"/>
  <c r="A30" i="35"/>
  <c r="D4" i="34"/>
  <c r="A30" i="34"/>
  <c r="D4" i="7"/>
  <c r="A30" i="7"/>
  <c r="D4" i="33"/>
  <c r="A30" i="33"/>
  <c r="D4" i="13"/>
  <c r="A30" i="13"/>
  <c r="D4" i="14"/>
  <c r="A30" i="14"/>
  <c r="A30" i="15"/>
  <c r="D4" i="37"/>
  <c r="E4" i="37"/>
  <c r="A30" i="37"/>
  <c r="A30" i="32"/>
  <c r="D4" i="36"/>
  <c r="E4" i="36"/>
  <c r="A30" i="36"/>
  <c r="D4" i="61"/>
  <c r="A30" i="61"/>
  <c r="D4" i="39"/>
  <c r="E4" i="39"/>
  <c r="A30" i="39"/>
  <c r="D4" i="40"/>
  <c r="E4" i="40"/>
  <c r="A30" i="40"/>
  <c r="D4" i="41"/>
  <c r="E4" i="41"/>
  <c r="A30" i="41"/>
  <c r="D4" i="55"/>
  <c r="E4" i="55"/>
  <c r="A30" i="55"/>
  <c r="D4" i="42"/>
  <c r="E4" i="42"/>
  <c r="A30" i="42"/>
  <c r="D4" i="43"/>
  <c r="E4" i="43"/>
  <c r="A30" i="43"/>
  <c r="D4" i="45"/>
  <c r="E4" i="45"/>
  <c r="A30" i="45"/>
  <c r="D4" i="46"/>
  <c r="E4" i="46"/>
  <c r="A30" i="46"/>
  <c r="D4" i="48"/>
  <c r="E4" i="48"/>
  <c r="A30" i="48"/>
  <c r="D4" i="49"/>
  <c r="E4" i="49"/>
  <c r="A30" i="49"/>
  <c r="D4" i="50"/>
  <c r="E4" i="50"/>
  <c r="D4" i="56"/>
  <c r="E4" i="56"/>
  <c r="A30" i="56"/>
  <c r="D4" i="53"/>
  <c r="E4" i="53"/>
  <c r="A30" i="53"/>
  <c r="D4" i="54"/>
  <c r="E4" i="54"/>
  <c r="E2" i="29"/>
  <c r="A1" i="16" s="1"/>
  <c r="E3" i="29"/>
  <c r="A1" i="18" s="1"/>
  <c r="E4" i="29"/>
  <c r="A1" i="17" s="1"/>
  <c r="E5" i="29"/>
  <c r="A1" i="19" s="1"/>
  <c r="E6" i="29"/>
  <c r="A1" i="26" s="1"/>
  <c r="E7" i="29"/>
  <c r="A1" i="1" s="1"/>
  <c r="E8" i="29"/>
  <c r="A1" i="8" s="1"/>
  <c r="E9" i="29"/>
  <c r="A1" i="21" s="1"/>
  <c r="E10" i="29"/>
  <c r="A1" i="9" s="1"/>
  <c r="E11" i="29"/>
  <c r="A1" i="10" s="1"/>
  <c r="E12" i="29"/>
  <c r="A1" i="11" s="1"/>
  <c r="E13" i="29"/>
  <c r="A1" i="4" s="1"/>
  <c r="E14" i="29"/>
  <c r="A1" i="5" s="1"/>
  <c r="E15" i="29"/>
  <c r="A1" i="35" s="1"/>
  <c r="E16" i="29"/>
  <c r="A1" i="34" s="1"/>
  <c r="E17" i="29"/>
  <c r="A1" i="7" s="1"/>
  <c r="E18" i="29"/>
  <c r="A1" i="33" s="1"/>
  <c r="E19" i="29"/>
  <c r="A1" i="13" s="1"/>
  <c r="E20" i="29"/>
  <c r="A1" i="62" s="1"/>
  <c r="E21" i="29"/>
  <c r="A1" i="14" s="1"/>
  <c r="E22" i="29"/>
  <c r="A1" i="15" s="1"/>
  <c r="E23" i="29"/>
  <c r="A1" i="37" s="1"/>
  <c r="E24" i="29"/>
  <c r="E25" i="29"/>
  <c r="A1" i="36" s="1"/>
  <c r="E26" i="29"/>
  <c r="A1" i="61"/>
  <c r="E29" i="29"/>
  <c r="A1" i="39" s="1"/>
  <c r="E30" i="29"/>
  <c r="A1" i="40" s="1"/>
  <c r="E31" i="29"/>
  <c r="A1" i="41" s="1"/>
  <c r="E32" i="29"/>
  <c r="A1" i="55" s="1"/>
  <c r="E33" i="29"/>
  <c r="A1" i="42" s="1"/>
  <c r="E34" i="29"/>
  <c r="A1" i="43" s="1"/>
  <c r="E35" i="29"/>
  <c r="A1" i="45" s="1"/>
  <c r="E36" i="29"/>
  <c r="A1" i="46" s="1"/>
  <c r="E39" i="29"/>
  <c r="A1" i="48" s="1"/>
  <c r="E40" i="29"/>
  <c r="A1" i="49" s="1"/>
  <c r="E41" i="29"/>
  <c r="A1" i="50" s="1"/>
  <c r="E43" i="29"/>
  <c r="A1" i="56" s="1"/>
  <c r="E45" i="29"/>
  <c r="A1" i="70" l="1"/>
  <c r="A1" i="69"/>
  <c r="A1" i="53"/>
</calcChain>
</file>

<file path=xl/sharedStrings.xml><?xml version="1.0" encoding="utf-8"?>
<sst xmlns="http://schemas.openxmlformats.org/spreadsheetml/2006/main" count="1068" uniqueCount="268">
  <si>
    <t>Page 37</t>
  </si>
  <si>
    <t>Page 38</t>
  </si>
  <si>
    <t>Page 39</t>
  </si>
  <si>
    <t>Page 40</t>
  </si>
  <si>
    <t>Notes:</t>
  </si>
  <si>
    <t>Seattle Annual CPI-U</t>
  </si>
  <si>
    <t>YOY Change</t>
  </si>
  <si>
    <t>Recorded Documents</t>
  </si>
  <si>
    <t>Page 1</t>
  </si>
  <si>
    <t xml:space="preserve">The Investment Pool Real Rate of Return Forecast is deflated by the </t>
  </si>
  <si>
    <t>National CPI-W</t>
  </si>
  <si>
    <t>Retail Gas</t>
  </si>
  <si>
    <t>Vets &amp; Human Services</t>
  </si>
  <si>
    <t>Veteran's Aid</t>
  </si>
  <si>
    <t>Transit</t>
  </si>
  <si>
    <t>UTGO</t>
  </si>
  <si>
    <t>Seattle CPI-U</t>
  </si>
  <si>
    <t>Page 6</t>
  </si>
  <si>
    <t>Diesel and Gasoline</t>
  </si>
  <si>
    <t>1. Values are nominal annual returns for the King County investment pool.</t>
  </si>
  <si>
    <t>Q4 2016</t>
  </si>
  <si>
    <t>Q1 2016</t>
  </si>
  <si>
    <t>Veterans Aid Property Tax</t>
  </si>
  <si>
    <t xml:space="preserve"> </t>
  </si>
  <si>
    <t>Transit Property Tax</t>
  </si>
  <si>
    <t>Unincorporated Area/Roads Property Tax Levy</t>
  </si>
  <si>
    <t>AFIS Lid Lift</t>
  </si>
  <si>
    <t>Children and Family Justice Center Lid Lift</t>
  </si>
  <si>
    <t>NH Sliver and Triangle</t>
  </si>
  <si>
    <t>North Highline Y (remainder)</t>
  </si>
  <si>
    <t>King County Sales and Use Taxbase</t>
  </si>
  <si>
    <t>Area</t>
  </si>
  <si>
    <t>1. Distribution is 0.1% of countywide taxable sales less sales at lodging establishments with</t>
  </si>
  <si>
    <t>Annual Change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</si>
  <si>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</si>
  <si>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</si>
  <si>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</si>
  <si>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</si>
  <si>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</si>
  <si>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</si>
  <si>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</si>
  <si>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</si>
  <si>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>Veterans and Human Services Lid Lift</t>
  </si>
  <si>
    <t xml:space="preserve">1. Values are real annual returns for the King County investment pool using </t>
  </si>
  <si>
    <t>EMS</t>
  </si>
  <si>
    <t>Conservation Futures</t>
  </si>
  <si>
    <t>Flood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</si>
  <si>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</si>
  <si>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</si>
  <si>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</si>
  <si>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</si>
  <si>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</si>
  <si>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</si>
  <si>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</si>
  <si>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</si>
  <si>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</si>
  <si>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</si>
  <si>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</si>
  <si>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</si>
  <si>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</si>
  <si>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</si>
  <si>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</si>
  <si>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</si>
  <si>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</si>
  <si>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Investment Pool Real Rate of Return</t>
  </si>
  <si>
    <t>1. Values listed are the sum of official public records, recorded maps and marriage records.</t>
  </si>
  <si>
    <t>National CPI-U</t>
  </si>
  <si>
    <t>Parks</t>
  </si>
  <si>
    <t>UTGO Bond Property Tax</t>
  </si>
  <si>
    <t>Current Expense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</si>
  <si>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</si>
  <si>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</si>
  <si>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</si>
  <si>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</si>
  <si>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</si>
  <si>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</si>
  <si>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</si>
  <si>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</si>
  <si>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</si>
  <si>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</si>
  <si>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</si>
  <si>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</si>
  <si>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</si>
  <si>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</si>
  <si>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</si>
  <si>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</si>
  <si>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Quarter</t>
  </si>
  <si>
    <t>Diesel</t>
  </si>
  <si>
    <t>Gasoline</t>
  </si>
  <si>
    <t>-</t>
  </si>
  <si>
    <t>Year</t>
  </si>
  <si>
    <t>Value</t>
  </si>
  <si>
    <t>Date Annexed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</si>
  <si>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</si>
  <si>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</si>
  <si>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</si>
  <si>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</si>
  <si>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</si>
  <si>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</si>
  <si>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</si>
  <si>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</si>
  <si>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</si>
  <si>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</si>
  <si>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DD/MH</t>
  </si>
  <si>
    <t>AFIS</t>
  </si>
  <si>
    <t>Rental Car Sales Tax</t>
  </si>
  <si>
    <t>Countywide New Construction</t>
  </si>
  <si>
    <t>New COLA</t>
  </si>
  <si>
    <t>Pharmaceuticals PPI</t>
  </si>
  <si>
    <t>Transportation CPI</t>
  </si>
  <si>
    <t>Hotel Sales Tax</t>
  </si>
  <si>
    <t>Contents</t>
  </si>
  <si>
    <t>Property tax adjustments:</t>
  </si>
  <si>
    <t>Inter-County River</t>
  </si>
  <si>
    <t>Page 41</t>
  </si>
  <si>
    <t>1. Distribution is 1% of taxable sales on rental cars within King County.</t>
  </si>
  <si>
    <t>Investment Pool Nominal Rate of Return</t>
  </si>
  <si>
    <t>Real Estate Excise Tax (REET 1)</t>
  </si>
  <si>
    <t>Sales and Use Taxbase</t>
  </si>
  <si>
    <t>Tax Year</t>
  </si>
  <si>
    <t>Inter County River Improvement Property Tax</t>
  </si>
  <si>
    <t>1. Unincorporated new construction values are affected by annexations (see appendix).</t>
  </si>
  <si>
    <t>COLA Comparison</t>
  </si>
  <si>
    <t>Page 35</t>
  </si>
  <si>
    <t>Page 36</t>
  </si>
  <si>
    <t>Page 43</t>
  </si>
  <si>
    <t>Q2 2016</t>
  </si>
  <si>
    <t>Q3 2016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</si>
  <si>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</si>
  <si>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</si>
  <si>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</si>
  <si>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</si>
  <si>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</si>
  <si>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</si>
  <si>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Sales tax adjustments:</t>
  </si>
  <si>
    <t>Retail Gas Prices</t>
  </si>
  <si>
    <t>Children &amp; Family Center</t>
  </si>
  <si>
    <t>UAL/Roads</t>
  </si>
  <si>
    <t>Renton West Hill</t>
  </si>
  <si>
    <t>1. Values are for Seattle, WA, regular grades, regular formulations as quoted by the Energy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</si>
  <si>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</si>
  <si>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</si>
  <si>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</si>
  <si>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</si>
  <si>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</si>
  <si>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>Parks Lid Lift</t>
  </si>
  <si>
    <t>Gambling Tax</t>
  </si>
  <si>
    <t>E-911 Tax</t>
  </si>
  <si>
    <t>Page 42</t>
  </si>
  <si>
    <t>Q1 2017</t>
  </si>
  <si>
    <t>Q2 2017</t>
  </si>
  <si>
    <t>Q3 2017</t>
  </si>
  <si>
    <t>Q4 2017</t>
  </si>
  <si>
    <t>Page 33</t>
  </si>
  <si>
    <t>Page 34</t>
  </si>
  <si>
    <t>Appendix</t>
  </si>
  <si>
    <t>REET Adjustments:</t>
  </si>
  <si>
    <t>Page 25</t>
  </si>
  <si>
    <t>The REET Forecast has been adjusted for the annexations listed above.</t>
  </si>
  <si>
    <t>Q1 2018</t>
  </si>
  <si>
    <t>Q2 2018</t>
  </si>
  <si>
    <t>Q3 2018</t>
  </si>
  <si>
    <t>Q4 2018</t>
  </si>
  <si>
    <t>1. Includes taxable value only.</t>
  </si>
  <si>
    <t>1. Actual values are taxable sales for King County as reported by the Washington DOR.</t>
  </si>
  <si>
    <t xml:space="preserve">1. Distribution is 0.1% of countywide sales allocated 10% to counties and 90% by population </t>
  </si>
  <si>
    <t>Dev. Disabilities &amp; Mental Health Property Tax</t>
  </si>
  <si>
    <t>3. The EMS levy is a six-year levy in effect from 2014-2019.</t>
  </si>
  <si>
    <t xml:space="preserve">    between the City of Seattle and King County.</t>
  </si>
  <si>
    <t>1. Values are tax revenues for cellular (regular and prepaid), landline and VOIP accounts.</t>
  </si>
  <si>
    <t>Q1 2019</t>
  </si>
  <si>
    <t>Q2 2019</t>
  </si>
  <si>
    <t>Q3 2019</t>
  </si>
  <si>
    <t>Q4 2019</t>
  </si>
  <si>
    <t>1. Values are the "Grand Recapitulation" amounts as listed by King County Dept. of</t>
  </si>
  <si>
    <t xml:space="preserve">1. Values are local area new construction only. Change in state assessed utility value </t>
  </si>
  <si>
    <t xml:space="preserve">    to cities/counties per WA DOR.</t>
  </si>
  <si>
    <t xml:space="preserve">    incorporated cities per WA DOR. </t>
  </si>
  <si>
    <t>2. King County stopped receiving hotel taxes within the City of Bellevue starting in 2013.</t>
  </si>
  <si>
    <t>1. Series CWUR0000SAO. Values are annual growth.</t>
  </si>
  <si>
    <t>3. The values for 2014-2019 are for the Parks lid lift approved by voters in 2013.</t>
  </si>
  <si>
    <t>1. The COLA values are calculated as 95% of the Seattle CPI-W where the CPI-W</t>
  </si>
  <si>
    <t xml:space="preserve">    value is the average of the six most recent July-June tax year values less the</t>
  </si>
  <si>
    <t xml:space="preserve">    average of the six prior July-June values.</t>
  </si>
  <si>
    <t>PSERN</t>
  </si>
  <si>
    <t>Page 44</t>
  </si>
  <si>
    <t>BSFK</t>
  </si>
  <si>
    <t xml:space="preserve">    center account per RCW 67.28.180.</t>
  </si>
  <si>
    <t>June-June Seattle CPI-W</t>
  </si>
  <si>
    <t xml:space="preserve">2. There are multiple COLA agreements and this forecast only applies to those </t>
  </si>
  <si>
    <t>Page 45</t>
  </si>
  <si>
    <t>3. The PSERN levy is in effect from 2016-2024.</t>
  </si>
  <si>
    <t>Roads addendum</t>
  </si>
  <si>
    <t>Page 46</t>
  </si>
  <si>
    <t>3. Actual values are quarterly on an accrual basis as listed in EBS, Fund 000001110.</t>
  </si>
  <si>
    <t xml:space="preserve">    Forecast includes the 1% DOR administrative fee.</t>
  </si>
  <si>
    <t>Annexation Area</t>
  </si>
  <si>
    <t>UAL/Roads Levy Annexation Reduction</t>
  </si>
  <si>
    <t>UAL/Roads
Levy Rate</t>
  </si>
  <si>
    <t xml:space="preserve">Annexation Area 
Assessed Value </t>
  </si>
  <si>
    <t>Best Start For Kids</t>
  </si>
  <si>
    <t>East Federal Way</t>
  </si>
  <si>
    <t>Page 47</t>
  </si>
  <si>
    <t>3. Levy amounts do not reflect forecasted new construction impacts from the TDR/TIF ILA</t>
  </si>
  <si>
    <t xml:space="preserve">    Assessments and include both taxable and non-taxable value.</t>
  </si>
  <si>
    <t>2. Unincorporated assessed values are affected by annexations (see appendix).</t>
  </si>
  <si>
    <t xml:space="preserve">    not included.</t>
  </si>
  <si>
    <t>2. Change in state assessed utility value not included.</t>
  </si>
  <si>
    <t xml:space="preserve">    60 or more rooms, which are capped at 0.6% per WA DOR.</t>
  </si>
  <si>
    <t xml:space="preserve">    60 or more rooms, which do not pay MIDD sales tax per WA DOR.</t>
  </si>
  <si>
    <t>3. From 2016-2020 revenues received will be deposited in the State's stadium and exhibition</t>
  </si>
  <si>
    <t>2. King County also collects REET 2 (another identical 0.25%, not shown here).</t>
  </si>
  <si>
    <t xml:space="preserve">    STB CPI-U to adjust nominal values.</t>
  </si>
  <si>
    <t xml:space="preserve">    prior year to June of current year.</t>
  </si>
  <si>
    <t xml:space="preserve">    units on the "new COLA" formula.</t>
  </si>
  <si>
    <t>2. Limited bond debt service included in CX Levy in 2013 and thereafter.</t>
  </si>
  <si>
    <t>2. Values for 2008-2013 include the Parks Operating &amp; Expansion lid lifts (expired in 2013).</t>
  </si>
  <si>
    <t>2. The C&amp;FJC lid lift is a nine-year lid lift in effect from 2013-2021.</t>
  </si>
  <si>
    <t>2. "PSERN" is an acronym for the Puget Sound Emergency Radio Network.</t>
  </si>
  <si>
    <t>2. The BSFK levy is in effect from 2016 thru 2021.</t>
  </si>
  <si>
    <t>2. The previous existing EMS levy expired in 2013.</t>
  </si>
  <si>
    <t>2. The UAL/Roads levy values are affected by annexations (see appendix).</t>
  </si>
  <si>
    <t>1. Actual values are quarterly as listed in EBS, Fund 000000010, Acct. 31911.</t>
  </si>
  <si>
    <t>Marine Levy Property Tax</t>
  </si>
  <si>
    <t>P&amp;I on Property Taxes</t>
  </si>
  <si>
    <t>Penalties and Interest on Delinquent Property Taxes</t>
  </si>
  <si>
    <t>Marine</t>
  </si>
  <si>
    <t>-Renton West Hill
-East Fed. Way</t>
  </si>
  <si>
    <t>Forecasts have been adjusted for the annexations listed above (Pages 3, 5, 41).</t>
  </si>
  <si>
    <t>have been adjusted for the annexations listed above (Pages 7 &amp; 10).</t>
  </si>
  <si>
    <t>These forecasts are presented on accrual basis (Pages 7 thru 10).</t>
  </si>
  <si>
    <t>REET data presents 0.25% of King County's 0.50% real estate tax (Page 13).</t>
  </si>
  <si>
    <t xml:space="preserve">    Information Administration (EIA) in $/gallon (EMM_EPMRU_PTE_Y48SE_DPG.)</t>
  </si>
  <si>
    <t xml:space="preserve">3. Forecast values are total levy amounts and assume large annexations are removed </t>
  </si>
  <si>
    <t xml:space="preserve">    from unincorporated assessed value prior to setting the levy rates in the annexation year.</t>
  </si>
  <si>
    <t>-North Highline Y
-Sliver
-Triangle</t>
  </si>
  <si>
    <t>Annexation Assumptions</t>
  </si>
  <si>
    <t>In addition, all sales tax forecasts have been adjusted for delinquent payments, include</t>
  </si>
  <si>
    <t>mitigation payments and remote sales in outyears and deduct the 1% DOR admin fee.</t>
  </si>
  <si>
    <t>Q1 2020</t>
  </si>
  <si>
    <t>Q2 2020</t>
  </si>
  <si>
    <t>Q3 2020</t>
  </si>
  <si>
    <t>Q4 2020</t>
  </si>
  <si>
    <t>2018 Population Est.</t>
  </si>
  <si>
    <t xml:space="preserve">    ultra-low sulfur diesel purchases.</t>
  </si>
  <si>
    <t>1. Forecast diesel values are average annual Tacoma rack price for King County's</t>
  </si>
  <si>
    <t xml:space="preserve">    excluding delivery charges and taxes.</t>
  </si>
  <si>
    <t>2. Forecast gasoline values are WA state fuel prices for UNL Regular 9.0 RVP</t>
  </si>
  <si>
    <t>2. Revenue forecasts include remote sales revenue as forecast by WA DOR.</t>
  </si>
  <si>
    <t>2. The V&amp;HS levy is in effect from 2018-2023.</t>
  </si>
  <si>
    <t>1. Series CUURS49DSA0. Values are annual growth.</t>
  </si>
  <si>
    <t xml:space="preserve">1. Series CWURS49DSA0. Values are year over year change from June of </t>
  </si>
  <si>
    <t>Seattle CPI-U mean forecast. Series CUURS49DSA0.</t>
  </si>
  <si>
    <t xml:space="preserve">    remote sellers and referrers.</t>
  </si>
  <si>
    <t>2. Forecast values include estimated sales associated with marketplace facilitators,</t>
  </si>
  <si>
    <t>2. The intercounty river improvement agreement expires in 2020.</t>
  </si>
  <si>
    <t>August</t>
  </si>
  <si>
    <t>% Change from July 2018 Forecast</t>
  </si>
  <si>
    <t>$ Change from July 2018 Forecast</t>
  </si>
  <si>
    <t># Change from July 2018 Forecast</t>
  </si>
  <si>
    <t>August 2018 King County Economic and Revenue Forecast</t>
  </si>
  <si>
    <t>August 2018 Diesel &amp; Gasoline Dollar per Gallon Forecasts</t>
  </si>
  <si>
    <t>2. Forecast utilizes actual values through May 2018.</t>
  </si>
  <si>
    <t>2. AFIS is a six-year lid lift in effect from 2019-2024.</t>
  </si>
  <si>
    <t>August 2018 UAL/Roads Property Tax Annexation Addendum</t>
  </si>
  <si>
    <t>Forecast Adopted by the Forecast Council on September 1, 2018 (KCC 425.40)</t>
  </si>
  <si>
    <t>3. Forecasts are impacted by out-year annexations (see appendix).</t>
  </si>
  <si>
    <t>2. Forecasts are impacted by out-year annexations (see appendix).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</si>
</sst>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mmmm\ d\,\ yyyy"/>
    <numFmt numFmtId="165" formatCode="&quot;$&quot;#,##0"/>
    <numFmt numFmtId="166" formatCode="&quot;$&quot;#,##0.00"/>
    <numFmt numFmtId="167" formatCode="&quot;$&quot;#,##0;\(&quot;$&quot;#,##0\)"/>
    <numFmt numFmtId="168" formatCode="#,##0;\(#,##0\)"/>
    <numFmt numFmtId="169" formatCode="&quot;$&quot;#,##0.00;\(&quot;$&quot;#,##0.00\)"/>
    <numFmt numFmtId="170" formatCode="_(* #,##0_);_(* \(#,##0\);_(* &quot;-&quot;??_);_(@_)"/>
    <numFmt numFmtId="171" formatCode="mm/dd/yy;@"/>
  </numFmts>
  <fonts count="27" x14ac:knownFonts="1">
    <font>
      <sz val="10"/>
      <name val="Verdana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4"/>
      <color indexed="55"/>
      <name val="Arial Narrow"/>
      <family val="2"/>
    </font>
    <font>
      <sz val="10"/>
      <name val="Verdana"/>
      <family val="2"/>
    </font>
    <font>
      <sz val="16"/>
      <name val="Verdana"/>
      <family val="2"/>
    </font>
    <font>
      <u/>
      <sz val="10"/>
      <color theme="10"/>
      <name val="Verdana"/>
      <family val="2"/>
    </font>
    <font>
      <b/>
      <sz val="13"/>
      <name val="Arial Narrow"/>
      <family val="2"/>
    </font>
    <font>
      <b/>
      <sz val="1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2">
    <xf numFmtId="0" fontId="0" fillId="0" borderId="0"/>
    <xf numFmtId="9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2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/>
    <xf numFmtId="10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Alignment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6" fillId="2" borderId="0" xfId="0" applyFont="1" applyFill="1" applyBorder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3" fontId="10" fillId="2" borderId="0" xfId="0" applyNumberFormat="1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6" fillId="2" borderId="0" xfId="0" applyFont="1" applyFill="1" applyBorder="1" applyAlignment="1"/>
    <xf numFmtId="0" fontId="11" fillId="2" borderId="7" xfId="0" applyFont="1" applyFill="1" applyBorder="1" applyAlignment="1">
      <alignment horizontal="center" vertical="center" wrapText="1"/>
    </xf>
    <xf numFmtId="167" fontId="2" fillId="2" borderId="0" xfId="0" applyNumberFormat="1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10" fontId="19" fillId="2" borderId="6" xfId="0" applyNumberFormat="1" applyFont="1" applyFill="1" applyBorder="1" applyAlignment="1">
      <alignment horizontal="center" vertical="center"/>
    </xf>
    <xf numFmtId="10" fontId="19" fillId="2" borderId="4" xfId="0" applyNumberFormat="1" applyFont="1" applyFill="1" applyBorder="1" applyAlignment="1">
      <alignment horizontal="center" vertical="center"/>
    </xf>
    <xf numFmtId="167" fontId="19" fillId="2" borderId="1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65" fontId="19" fillId="2" borderId="5" xfId="0" applyNumberFormat="1" applyFont="1" applyFill="1" applyBorder="1" applyAlignment="1">
      <alignment horizontal="center" vertical="center"/>
    </xf>
    <xf numFmtId="10" fontId="19" fillId="2" borderId="0" xfId="0" applyNumberFormat="1" applyFont="1" applyFill="1" applyBorder="1" applyAlignment="1">
      <alignment horizontal="center" vertical="center"/>
    </xf>
    <xf numFmtId="10" fontId="19" fillId="2" borderId="7" xfId="0" applyNumberFormat="1" applyFont="1" applyFill="1" applyBorder="1" applyAlignment="1">
      <alignment horizontal="center" vertical="center"/>
    </xf>
    <xf numFmtId="167" fontId="19" fillId="2" borderId="7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165" fontId="19" fillId="2" borderId="9" xfId="0" applyNumberFormat="1" applyFont="1" applyFill="1" applyBorder="1" applyAlignment="1">
      <alignment horizontal="center" vertical="center"/>
    </xf>
    <xf numFmtId="10" fontId="19" fillId="2" borderId="8" xfId="0" applyNumberFormat="1" applyFont="1" applyFill="1" applyBorder="1" applyAlignment="1">
      <alignment horizontal="center" vertical="center"/>
    </xf>
    <xf numFmtId="10" fontId="19" fillId="2" borderId="10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 applyAlignment="1"/>
    <xf numFmtId="0" fontId="19" fillId="2" borderId="0" xfId="0" applyFont="1" applyFill="1" applyAlignment="1">
      <alignment vertical="center"/>
    </xf>
    <xf numFmtId="10" fontId="19" fillId="2" borderId="11" xfId="0" applyNumberFormat="1" applyFont="1" applyFill="1" applyBorder="1" applyAlignment="1">
      <alignment horizontal="center" vertical="center"/>
    </xf>
    <xf numFmtId="10" fontId="19" fillId="2" borderId="5" xfId="0" applyNumberFormat="1" applyFont="1" applyFill="1" applyBorder="1" applyAlignment="1">
      <alignment horizontal="center" vertical="center"/>
    </xf>
    <xf numFmtId="10" fontId="19" fillId="2" borderId="9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0" fontId="19" fillId="2" borderId="2" xfId="0" applyFont="1" applyFill="1" applyBorder="1" applyAlignment="1">
      <alignment horizontal="center" vertical="center"/>
    </xf>
    <xf numFmtId="0" fontId="19" fillId="2" borderId="0" xfId="0" applyFont="1" applyFill="1"/>
    <xf numFmtId="166" fontId="19" fillId="2" borderId="4" xfId="0" applyNumberFormat="1" applyFont="1" applyFill="1" applyBorder="1" applyAlignment="1">
      <alignment horizontal="center" vertical="center"/>
    </xf>
    <xf numFmtId="10" fontId="19" fillId="2" borderId="10" xfId="0" applyNumberFormat="1" applyFont="1" applyFill="1" applyBorder="1" applyAlignment="1">
      <alignment horizontal="center"/>
    </xf>
    <xf numFmtId="166" fontId="19" fillId="2" borderId="5" xfId="0" applyNumberFormat="1" applyFont="1" applyFill="1" applyBorder="1" applyAlignment="1">
      <alignment horizontal="center" vertical="center"/>
    </xf>
    <xf numFmtId="10" fontId="19" fillId="2" borderId="7" xfId="0" applyNumberFormat="1" applyFont="1" applyFill="1" applyBorder="1" applyAlignment="1">
      <alignment horizontal="center"/>
    </xf>
    <xf numFmtId="169" fontId="19" fillId="2" borderId="7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10" fontId="21" fillId="2" borderId="5" xfId="0" applyNumberFormat="1" applyFont="1" applyFill="1" applyBorder="1" applyAlignment="1">
      <alignment horizontal="center" vertical="center"/>
    </xf>
    <xf numFmtId="10" fontId="21" fillId="2" borderId="7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66" fontId="19" fillId="2" borderId="9" xfId="0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3" fontId="19" fillId="2" borderId="5" xfId="0" applyNumberFormat="1" applyFont="1" applyFill="1" applyBorder="1" applyAlignment="1">
      <alignment horizontal="center" vertical="center"/>
    </xf>
    <xf numFmtId="168" fontId="19" fillId="2" borderId="7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 vertical="center"/>
    </xf>
    <xf numFmtId="165" fontId="19" fillId="2" borderId="7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/>
    <xf numFmtId="167" fontId="19" fillId="2" borderId="0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vertical="center"/>
    </xf>
    <xf numFmtId="5" fontId="19" fillId="2" borderId="7" xfId="0" applyNumberFormat="1" applyFont="1" applyFill="1" applyBorder="1" applyAlignment="1">
      <alignment horizontal="center"/>
    </xf>
    <xf numFmtId="0" fontId="18" fillId="2" borderId="0" xfId="0" applyFont="1" applyFill="1"/>
    <xf numFmtId="10" fontId="10" fillId="2" borderId="6" xfId="0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 vertical="center"/>
    </xf>
    <xf numFmtId="167" fontId="19" fillId="2" borderId="11" xfId="0" applyNumberFormat="1" applyFont="1" applyFill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10" fontId="21" fillId="2" borderId="4" xfId="0" applyNumberFormat="1" applyFont="1" applyFill="1" applyBorder="1" applyAlignment="1">
      <alignment horizontal="center" vertical="center"/>
    </xf>
    <xf numFmtId="10" fontId="21" fillId="2" borderId="10" xfId="0" applyNumberFormat="1" applyFont="1" applyFill="1" applyBorder="1" applyAlignment="1">
      <alignment horizontal="center" vertical="center"/>
    </xf>
    <xf numFmtId="5" fontId="19" fillId="2" borderId="10" xfId="0" applyNumberFormat="1" applyFont="1" applyFill="1" applyBorder="1" applyAlignment="1">
      <alignment horizontal="center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10" fillId="2" borderId="10" xfId="0" applyNumberFormat="1" applyFont="1" applyFill="1" applyBorder="1" applyAlignment="1">
      <alignment horizontal="center" vertical="center"/>
    </xf>
    <xf numFmtId="8" fontId="19" fillId="2" borderId="0" xfId="0" applyNumberFormat="1" applyFont="1" applyFill="1"/>
    <xf numFmtId="10" fontId="10" fillId="2" borderId="11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0" fontId="10" fillId="2" borderId="5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/>
    <xf numFmtId="3" fontId="10" fillId="2" borderId="0" xfId="0" quotePrefix="1" applyNumberFormat="1" applyFont="1" applyFill="1" applyBorder="1" applyAlignment="1"/>
    <xf numFmtId="10" fontId="19" fillId="2" borderId="0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10" fontId="19" fillId="2" borderId="5" xfId="1" applyNumberFormat="1" applyFont="1" applyFill="1" applyBorder="1" applyAlignment="1">
      <alignment horizontal="center"/>
    </xf>
    <xf numFmtId="0" fontId="5" fillId="3" borderId="0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5" xfId="1" applyNumberFormat="1" applyFont="1" applyFill="1" applyBorder="1" applyAlignment="1">
      <alignment horizontal="center"/>
    </xf>
    <xf numFmtId="5" fontId="10" fillId="2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65" fontId="19" fillId="2" borderId="6" xfId="0" applyNumberFormat="1" applyFont="1" applyFill="1" applyBorder="1" applyAlignment="1">
      <alignment horizontal="center" vertical="center"/>
    </xf>
    <xf numFmtId="165" fontId="19" fillId="2" borderId="0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/>
    <xf numFmtId="0" fontId="2" fillId="2" borderId="0" xfId="0" applyFont="1" applyFill="1" applyAlignment="1"/>
    <xf numFmtId="169" fontId="19" fillId="2" borderId="10" xfId="0" applyNumberFormat="1" applyFont="1" applyFill="1" applyBorder="1" applyAlignment="1">
      <alignment horizontal="center"/>
    </xf>
    <xf numFmtId="166" fontId="10" fillId="2" borderId="5" xfId="0" applyNumberFormat="1" applyFont="1" applyFill="1" applyBorder="1" applyAlignment="1">
      <alignment horizontal="center" vertical="center"/>
    </xf>
    <xf numFmtId="10" fontId="19" fillId="2" borderId="4" xfId="1" applyNumberFormat="1" applyFont="1" applyFill="1" applyBorder="1" applyAlignment="1">
      <alignment horizontal="center"/>
    </xf>
    <xf numFmtId="10" fontId="10" fillId="2" borderId="4" xfId="1" applyNumberFormat="1" applyFont="1" applyFill="1" applyBorder="1" applyAlignment="1">
      <alignment horizontal="center"/>
    </xf>
    <xf numFmtId="5" fontId="10" fillId="2" borderId="10" xfId="0" applyNumberFormat="1" applyFont="1" applyFill="1" applyBorder="1" applyAlignment="1">
      <alignment horizontal="center"/>
    </xf>
    <xf numFmtId="167" fontId="10" fillId="2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19" fillId="2" borderId="12" xfId="0" applyFont="1" applyFill="1" applyBorder="1" applyAlignment="1">
      <alignment horizontal="center" vertical="center"/>
    </xf>
    <xf numFmtId="166" fontId="19" fillId="2" borderId="13" xfId="0" applyNumberFormat="1" applyFont="1" applyFill="1" applyBorder="1" applyAlignment="1">
      <alignment horizontal="center" vertical="center"/>
    </xf>
    <xf numFmtId="165" fontId="19" fillId="2" borderId="13" xfId="0" applyNumberFormat="1" applyFont="1" applyFill="1" applyBorder="1" applyAlignment="1">
      <alignment horizontal="center" vertical="center"/>
    </xf>
    <xf numFmtId="165" fontId="19" fillId="2" borderId="14" xfId="0" applyNumberFormat="1" applyFont="1" applyFill="1" applyBorder="1" applyAlignment="1">
      <alignment horizontal="center" vertical="center"/>
    </xf>
    <xf numFmtId="166" fontId="10" fillId="2" borderId="12" xfId="0" quotePrefix="1" applyNumberFormat="1" applyFont="1" applyFill="1" applyBorder="1" applyAlignment="1">
      <alignment horizontal="left" vertical="center" wrapText="1"/>
    </xf>
    <xf numFmtId="10" fontId="10" fillId="2" borderId="0" xfId="0" applyNumberFormat="1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3" fontId="10" fillId="2" borderId="0" xfId="0" quotePrefix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9" fillId="2" borderId="11" xfId="0" applyNumberFormat="1" applyFont="1" applyFill="1" applyBorder="1" applyAlignment="1">
      <alignment horizontal="center"/>
    </xf>
    <xf numFmtId="10" fontId="19" fillId="2" borderId="0" xfId="0" applyNumberFormat="1" applyFont="1" applyFill="1"/>
    <xf numFmtId="170" fontId="19" fillId="2" borderId="0" xfId="2" applyNumberFormat="1" applyFont="1" applyFill="1" applyAlignment="1"/>
    <xf numFmtId="170" fontId="2" fillId="2" borderId="0" xfId="2" applyNumberFormat="1" applyFont="1" applyFill="1" applyAlignment="1"/>
    <xf numFmtId="165" fontId="19" fillId="2" borderId="0" xfId="0" applyNumberFormat="1" applyFont="1" applyFill="1" applyAlignment="1"/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0" borderId="0" xfId="11" applyFont="1"/>
    <xf numFmtId="0" fontId="2" fillId="2" borderId="0" xfId="11" applyFont="1" applyFill="1" applyBorder="1" applyAlignment="1"/>
    <xf numFmtId="0" fontId="2" fillId="2" borderId="0" xfId="11" applyFont="1" applyFill="1" applyBorder="1"/>
    <xf numFmtId="0" fontId="2" fillId="2" borderId="0" xfId="11" applyFont="1" applyFill="1"/>
    <xf numFmtId="0" fontId="2" fillId="3" borderId="0" xfId="11" applyFont="1" applyFill="1" applyBorder="1" applyAlignment="1"/>
    <xf numFmtId="0" fontId="2" fillId="3" borderId="0" xfId="0" applyFont="1" applyFill="1" applyBorder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Alignment="1"/>
    <xf numFmtId="10" fontId="19" fillId="2" borderId="18" xfId="0" applyNumberFormat="1" applyFont="1" applyFill="1" applyBorder="1" applyAlignment="1">
      <alignment horizontal="center" vertical="center"/>
    </xf>
    <xf numFmtId="165" fontId="19" fillId="2" borderId="18" xfId="0" applyNumberFormat="1" applyFont="1" applyFill="1" applyBorder="1" applyAlignment="1">
      <alignment horizontal="center" vertical="center"/>
    </xf>
    <xf numFmtId="10" fontId="19" fillId="2" borderId="20" xfId="0" applyNumberFormat="1" applyFont="1" applyFill="1" applyBorder="1" applyAlignment="1">
      <alignment horizontal="center" vertical="center"/>
    </xf>
    <xf numFmtId="167" fontId="19" fillId="2" borderId="20" xfId="0" applyNumberFormat="1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166" fontId="10" fillId="2" borderId="7" xfId="0" applyNumberFormat="1" applyFont="1" applyFill="1" applyBorder="1" applyAlignment="1">
      <alignment horizontal="center" vertical="center"/>
    </xf>
    <xf numFmtId="166" fontId="10" fillId="2" borderId="8" xfId="0" applyNumberFormat="1" applyFont="1" applyFill="1" applyBorder="1" applyAlignment="1">
      <alignment horizontal="center" vertical="center"/>
    </xf>
    <xf numFmtId="169" fontId="19" fillId="2" borderId="11" xfId="0" applyNumberFormat="1" applyFont="1" applyFill="1" applyBorder="1" applyAlignment="1">
      <alignment horizontal="center"/>
    </xf>
    <xf numFmtId="3" fontId="19" fillId="2" borderId="9" xfId="0" applyNumberFormat="1" applyFont="1" applyFill="1" applyBorder="1" applyAlignment="1">
      <alignment horizontal="center" vertical="center"/>
    </xf>
    <xf numFmtId="168" fontId="19" fillId="2" borderId="11" xfId="0" applyNumberFormat="1" applyFont="1" applyFill="1" applyBorder="1" applyAlignment="1">
      <alignment horizontal="center"/>
    </xf>
    <xf numFmtId="10" fontId="19" fillId="2" borderId="9" xfId="1" applyNumberFormat="1" applyFont="1" applyFill="1" applyBorder="1" applyAlignment="1">
      <alignment horizontal="center"/>
    </xf>
    <xf numFmtId="5" fontId="19" fillId="2" borderId="11" xfId="0" applyNumberFormat="1" applyFont="1" applyFill="1" applyBorder="1" applyAlignment="1">
      <alignment horizontal="center"/>
    </xf>
    <xf numFmtId="10" fontId="10" fillId="2" borderId="9" xfId="1" applyNumberFormat="1" applyFont="1" applyFill="1" applyBorder="1" applyAlignment="1">
      <alignment horizontal="center"/>
    </xf>
    <xf numFmtId="5" fontId="10" fillId="2" borderId="1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wrapText="1"/>
    </xf>
    <xf numFmtId="165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171" fontId="19" fillId="2" borderId="5" xfId="0" applyNumberFormat="1" applyFont="1" applyFill="1" applyBorder="1" applyAlignment="1">
      <alignment horizontal="center" vertical="center"/>
    </xf>
    <xf numFmtId="37" fontId="19" fillId="2" borderId="7" xfId="2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171" fontId="19" fillId="2" borderId="4" xfId="0" applyNumberFormat="1" applyFont="1" applyFill="1" applyBorder="1" applyAlignment="1">
      <alignment horizontal="center" vertical="center"/>
    </xf>
    <xf numFmtId="37" fontId="10" fillId="2" borderId="10" xfId="2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3" fontId="19" fillId="2" borderId="10" xfId="0" applyNumberFormat="1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>
      <alignment horizontal="center" vertical="center"/>
    </xf>
    <xf numFmtId="166" fontId="10" fillId="2" borderId="21" xfId="0" quotePrefix="1" applyNumberFormat="1" applyFont="1" applyFill="1" applyBorder="1" applyAlignment="1">
      <alignment horizontal="left" vertical="center" wrapText="1"/>
    </xf>
    <xf numFmtId="165" fontId="19" fillId="2" borderId="22" xfId="0" applyNumberFormat="1" applyFont="1" applyFill="1" applyBorder="1" applyAlignment="1">
      <alignment horizontal="center" vertical="center"/>
    </xf>
    <xf numFmtId="165" fontId="19" fillId="2" borderId="23" xfId="0" applyNumberFormat="1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166" fontId="19" fillId="2" borderId="18" xfId="0" applyNumberFormat="1" applyFont="1" applyFill="1" applyBorder="1" applyAlignment="1">
      <alignment horizontal="center" vertical="center"/>
    </xf>
    <xf numFmtId="165" fontId="10" fillId="2" borderId="7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5" fillId="4" borderId="15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8" fillId="0" borderId="0" xfId="0" applyFont="1" applyAlignment="1"/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17" fillId="0" borderId="0" xfId="0" applyFont="1" applyAlignment="1"/>
    <xf numFmtId="0" fontId="23" fillId="0" borderId="0" xfId="0" applyFont="1" applyAlignment="1"/>
    <xf numFmtId="0" fontId="2" fillId="2" borderId="0" xfId="0" applyFont="1" applyFill="1" applyAlignment="1"/>
    <xf numFmtId="0" fontId="26" fillId="2" borderId="0" xfId="0" applyFont="1" applyFill="1" applyAlignment="1">
      <alignment horizontal="left" vertical="center"/>
    </xf>
  </cellXfs>
  <cellStyles count="12">
    <cellStyle name="Comma" xfId="2" builtinId="3"/>
    <cellStyle name="Comma 2" xfId="9"/>
    <cellStyle name="Comma 3" xfId="5"/>
    <cellStyle name="Hyperlink" xfId="11" builtinId="8"/>
    <cellStyle name="Normal" xfId="0" builtinId="0"/>
    <cellStyle name="Normal 2" xfId="8"/>
    <cellStyle name="Normal 3" xfId="7"/>
    <cellStyle name="Normal 4" xfId="4"/>
    <cellStyle name="Normal 5" xfId="3"/>
    <cellStyle name="Percent" xfId="1" builtinId="5"/>
    <cellStyle name="Percent 2" xfId="10"/>
    <cellStyle name="Percent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75" zoomScaleNormal="75" workbookViewId="0">
      <selection sqref="A1:F1"/>
    </sheetView>
  </sheetViews>
  <sheetFormatPr defaultColWidth="10.75" defaultRowHeight="21" customHeight="1" x14ac:dyDescent="0.2"/>
  <cols>
    <col min="1" max="1" width="3.625" style="9" bestFit="1" customWidth="1"/>
    <col min="2" max="2" width="7.75" style="9" customWidth="1"/>
    <col min="3" max="3" width="9.375" style="9" customWidth="1"/>
    <col min="4" max="4" width="23.625" style="9" customWidth="1"/>
    <col min="5" max="5" width="3.625" style="9" bestFit="1" customWidth="1"/>
    <col min="6" max="6" width="26.75" style="9" customWidth="1"/>
    <col min="7" max="16384" width="10.75" style="9"/>
  </cols>
  <sheetData>
    <row r="1" spans="1:8" ht="21.95" customHeight="1" thickBot="1" x14ac:dyDescent="0.25">
      <c r="A1" s="209" t="s">
        <v>265</v>
      </c>
      <c r="B1" s="210"/>
      <c r="C1" s="210"/>
      <c r="D1" s="210"/>
      <c r="E1" s="210"/>
      <c r="F1" s="211"/>
    </row>
    <row r="2" spans="1:8" ht="21.95" customHeight="1" x14ac:dyDescent="0.2">
      <c r="A2" s="213" t="s">
        <v>260</v>
      </c>
      <c r="B2" s="213"/>
      <c r="C2" s="213"/>
      <c r="D2" s="213"/>
      <c r="E2" s="213"/>
      <c r="F2" s="213"/>
    </row>
    <row r="3" spans="1:8" s="12" customFormat="1" ht="21" customHeight="1" x14ac:dyDescent="0.3">
      <c r="A3" s="213" t="s">
        <v>95</v>
      </c>
      <c r="B3" s="213"/>
      <c r="C3" s="213"/>
      <c r="D3" s="213"/>
      <c r="E3" s="213"/>
      <c r="F3" s="213"/>
      <c r="H3" s="10"/>
    </row>
    <row r="4" spans="1:8" s="12" customFormat="1" ht="21" customHeight="1" x14ac:dyDescent="0.3">
      <c r="A4" s="212">
        <v>41882</v>
      </c>
      <c r="B4" s="212"/>
      <c r="C4" s="212"/>
      <c r="D4" s="212"/>
      <c r="E4" s="212"/>
      <c r="F4" s="212"/>
      <c r="G4" s="10"/>
      <c r="H4" s="10"/>
    </row>
    <row r="5" spans="1:8" s="12" customFormat="1" ht="21" customHeight="1" x14ac:dyDescent="0.3">
      <c r="A5" s="11">
        <v>1</v>
      </c>
      <c r="B5" s="10" t="s">
        <v>111</v>
      </c>
      <c r="C5" s="10"/>
      <c r="D5" s="10"/>
      <c r="E5" s="149">
        <v>25</v>
      </c>
      <c r="F5" s="152" t="s">
        <v>7</v>
      </c>
      <c r="G5" s="9"/>
      <c r="H5" s="9"/>
    </row>
    <row r="6" spans="1:8" s="12" customFormat="1" ht="21" customHeight="1" x14ac:dyDescent="0.3">
      <c r="A6" s="11">
        <v>2</v>
      </c>
      <c r="B6" s="151" t="s">
        <v>70</v>
      </c>
      <c r="C6" s="10"/>
      <c r="D6" s="10"/>
      <c r="E6" s="11">
        <v>26</v>
      </c>
      <c r="F6" s="153" t="s">
        <v>146</v>
      </c>
      <c r="G6" s="10"/>
      <c r="H6" s="10"/>
    </row>
    <row r="7" spans="1:8" s="12" customFormat="1" ht="21" customHeight="1" x14ac:dyDescent="0.3">
      <c r="A7" s="11">
        <v>3</v>
      </c>
      <c r="B7" s="152" t="s">
        <v>85</v>
      </c>
      <c r="C7" s="10"/>
      <c r="D7" s="10"/>
      <c r="E7" s="11">
        <v>27</v>
      </c>
      <c r="F7" s="153" t="s">
        <v>147</v>
      </c>
      <c r="G7" s="10"/>
      <c r="H7" s="10"/>
    </row>
    <row r="8" spans="1:8" s="12" customFormat="1" ht="21" customHeight="1" x14ac:dyDescent="0.3">
      <c r="A8" s="11">
        <v>4</v>
      </c>
      <c r="B8" s="152" t="s">
        <v>106</v>
      </c>
      <c r="C8" s="10"/>
      <c r="D8" s="10"/>
      <c r="E8" s="11">
        <v>28</v>
      </c>
      <c r="F8" s="153" t="s">
        <v>224</v>
      </c>
      <c r="G8" s="10"/>
      <c r="H8" s="10"/>
    </row>
    <row r="9" spans="1:8" s="12" customFormat="1" ht="21" customHeight="1" x14ac:dyDescent="0.3">
      <c r="A9" s="11">
        <v>5</v>
      </c>
      <c r="B9" s="152" t="s">
        <v>84</v>
      </c>
      <c r="C9" s="10"/>
      <c r="D9" s="10"/>
      <c r="E9" s="11">
        <v>29</v>
      </c>
      <c r="F9" s="152" t="s">
        <v>69</v>
      </c>
      <c r="G9" s="10"/>
      <c r="H9" s="10"/>
    </row>
    <row r="10" spans="1:8" s="12" customFormat="1" ht="21" customHeight="1" x14ac:dyDescent="0.3">
      <c r="A10" s="11">
        <v>6</v>
      </c>
      <c r="B10" s="152" t="s">
        <v>118</v>
      </c>
      <c r="C10" s="10"/>
      <c r="D10" s="10"/>
      <c r="E10" s="11">
        <v>30</v>
      </c>
      <c r="F10" s="152" t="s">
        <v>103</v>
      </c>
      <c r="G10" s="10"/>
      <c r="H10" s="10"/>
    </row>
    <row r="11" spans="1:8" s="12" customFormat="1" ht="21" customHeight="1" x14ac:dyDescent="0.3">
      <c r="A11" s="11">
        <v>7</v>
      </c>
      <c r="B11" s="152" t="s">
        <v>97</v>
      </c>
      <c r="C11" s="10"/>
      <c r="D11" s="10"/>
      <c r="E11" s="11">
        <v>31</v>
      </c>
      <c r="F11" s="152" t="s">
        <v>13</v>
      </c>
      <c r="G11" s="10"/>
      <c r="H11" s="10"/>
    </row>
    <row r="12" spans="1:8" ht="21" customHeight="1" x14ac:dyDescent="0.3">
      <c r="A12" s="11">
        <v>8</v>
      </c>
      <c r="B12" s="152" t="s">
        <v>53</v>
      </c>
      <c r="C12" s="10"/>
      <c r="D12" s="10"/>
      <c r="E12" s="11">
        <v>32</v>
      </c>
      <c r="F12" s="152" t="s">
        <v>113</v>
      </c>
      <c r="G12" s="10"/>
      <c r="H12" s="8"/>
    </row>
    <row r="13" spans="1:8" ht="21" customHeight="1" x14ac:dyDescent="0.3">
      <c r="A13" s="11">
        <v>9</v>
      </c>
      <c r="B13" s="152" t="s">
        <v>40</v>
      </c>
      <c r="C13" s="10"/>
      <c r="D13" s="10"/>
      <c r="E13" s="11">
        <v>33</v>
      </c>
      <c r="F13" s="152" t="s">
        <v>104</v>
      </c>
      <c r="G13" s="10"/>
      <c r="H13" s="8"/>
    </row>
    <row r="14" spans="1:8" ht="21" customHeight="1" x14ac:dyDescent="0.3">
      <c r="A14" s="11">
        <v>10</v>
      </c>
      <c r="B14" s="152" t="s">
        <v>96</v>
      </c>
      <c r="C14" s="10"/>
      <c r="D14" s="10"/>
      <c r="E14" s="11">
        <v>34</v>
      </c>
      <c r="F14" s="152" t="s">
        <v>67</v>
      </c>
      <c r="G14" s="10"/>
      <c r="H14" s="8"/>
    </row>
    <row r="15" spans="1:8" ht="21" customHeight="1" x14ac:dyDescent="0.3">
      <c r="A15" s="11">
        <v>11</v>
      </c>
      <c r="B15" s="152" t="s">
        <v>110</v>
      </c>
      <c r="C15" s="10"/>
      <c r="D15" s="10"/>
      <c r="E15" s="11">
        <v>35</v>
      </c>
      <c r="F15" s="152" t="s">
        <v>136</v>
      </c>
      <c r="G15" s="10"/>
      <c r="H15" s="8"/>
    </row>
    <row r="16" spans="1:8" ht="21" customHeight="1" x14ac:dyDescent="0.3">
      <c r="A16" s="11">
        <v>12</v>
      </c>
      <c r="B16" s="152" t="s">
        <v>105</v>
      </c>
      <c r="C16" s="10"/>
      <c r="D16" s="10"/>
      <c r="E16" s="11">
        <v>36</v>
      </c>
      <c r="F16" s="152" t="s">
        <v>12</v>
      </c>
      <c r="G16" s="10"/>
      <c r="H16" s="8"/>
    </row>
    <row r="17" spans="1:8" ht="21" customHeight="1" x14ac:dyDescent="0.3">
      <c r="A17" s="11">
        <v>13</v>
      </c>
      <c r="B17" s="152" t="s">
        <v>117</v>
      </c>
      <c r="C17" s="10"/>
      <c r="D17" s="10"/>
      <c r="E17" s="11">
        <v>37</v>
      </c>
      <c r="F17" s="152" t="s">
        <v>184</v>
      </c>
      <c r="G17" s="10"/>
      <c r="H17" s="8"/>
    </row>
    <row r="18" spans="1:8" ht="21" customHeight="1" x14ac:dyDescent="0.3">
      <c r="A18" s="11">
        <v>14</v>
      </c>
      <c r="B18" s="152" t="s">
        <v>116</v>
      </c>
      <c r="C18" s="10"/>
      <c r="D18" s="10"/>
      <c r="E18" s="11">
        <v>38</v>
      </c>
      <c r="F18" s="152" t="s">
        <v>186</v>
      </c>
      <c r="G18" s="10"/>
      <c r="H18" s="8"/>
    </row>
    <row r="19" spans="1:8" ht="21" customHeight="1" x14ac:dyDescent="0.3">
      <c r="A19" s="11">
        <v>15</v>
      </c>
      <c r="B19" s="152" t="s">
        <v>64</v>
      </c>
      <c r="C19" s="10"/>
      <c r="D19" s="10"/>
      <c r="E19" s="11">
        <v>39</v>
      </c>
      <c r="F19" s="152" t="s">
        <v>44</v>
      </c>
      <c r="G19" s="10"/>
      <c r="H19" s="13"/>
    </row>
    <row r="20" spans="1:8" ht="21" customHeight="1" x14ac:dyDescent="0.3">
      <c r="A20" s="11">
        <v>16</v>
      </c>
      <c r="B20" s="152" t="s">
        <v>66</v>
      </c>
      <c r="C20" s="10"/>
      <c r="D20" s="10"/>
      <c r="E20" s="11">
        <v>40</v>
      </c>
      <c r="F20" s="152" t="s">
        <v>45</v>
      </c>
      <c r="G20" s="10"/>
      <c r="H20" s="8"/>
    </row>
    <row r="21" spans="1:8" ht="21" customHeight="1" x14ac:dyDescent="0.3">
      <c r="A21" s="11">
        <v>17</v>
      </c>
      <c r="B21" s="152" t="s">
        <v>10</v>
      </c>
      <c r="C21" s="10"/>
      <c r="D21" s="10"/>
      <c r="E21" s="11">
        <v>41</v>
      </c>
      <c r="F21" s="154" t="s">
        <v>137</v>
      </c>
    </row>
    <row r="22" spans="1:8" ht="21" customHeight="1" x14ac:dyDescent="0.3">
      <c r="A22" s="11">
        <v>18</v>
      </c>
      <c r="B22" s="153" t="s">
        <v>16</v>
      </c>
      <c r="C22" s="10"/>
      <c r="D22" s="10"/>
      <c r="E22" s="11">
        <v>42</v>
      </c>
      <c r="F22" s="154" t="s">
        <v>192</v>
      </c>
      <c r="G22" s="13"/>
      <c r="H22" s="13"/>
    </row>
    <row r="23" spans="1:8" ht="21" customHeight="1" x14ac:dyDescent="0.3">
      <c r="A23" s="11">
        <v>19</v>
      </c>
      <c r="B23" s="152" t="s">
        <v>41</v>
      </c>
      <c r="C23" s="10"/>
      <c r="D23" s="150"/>
      <c r="E23" s="11">
        <v>43</v>
      </c>
      <c r="F23" s="152" t="s">
        <v>46</v>
      </c>
      <c r="G23" s="13"/>
    </row>
    <row r="24" spans="1:8" ht="21" customHeight="1" x14ac:dyDescent="0.3">
      <c r="A24" s="11">
        <v>20</v>
      </c>
      <c r="B24" s="152" t="s">
        <v>122</v>
      </c>
      <c r="C24" s="12"/>
      <c r="D24" s="10"/>
      <c r="E24" s="11">
        <v>44</v>
      </c>
      <c r="F24" s="152" t="s">
        <v>226</v>
      </c>
    </row>
    <row r="25" spans="1:8" ht="21" customHeight="1" x14ac:dyDescent="0.3">
      <c r="A25" s="11">
        <v>21</v>
      </c>
      <c r="B25" s="152" t="s">
        <v>108</v>
      </c>
      <c r="C25" s="12"/>
      <c r="D25" s="12"/>
      <c r="E25" s="11">
        <v>45</v>
      </c>
      <c r="F25" s="152" t="s">
        <v>14</v>
      </c>
    </row>
    <row r="26" spans="1:8" ht="21" customHeight="1" x14ac:dyDescent="0.3">
      <c r="A26" s="11">
        <v>22</v>
      </c>
      <c r="B26" s="155" t="s">
        <v>109</v>
      </c>
      <c r="C26" s="159"/>
      <c r="D26" s="159"/>
      <c r="E26" s="156">
        <v>46</v>
      </c>
      <c r="F26" s="155" t="s">
        <v>15</v>
      </c>
    </row>
    <row r="27" spans="1:8" ht="21" customHeight="1" x14ac:dyDescent="0.3">
      <c r="A27" s="11">
        <v>23</v>
      </c>
      <c r="B27" s="155" t="s">
        <v>135</v>
      </c>
      <c r="C27" s="159"/>
      <c r="D27" s="159"/>
      <c r="E27" s="156">
        <v>47</v>
      </c>
      <c r="F27" s="151" t="s">
        <v>155</v>
      </c>
    </row>
    <row r="28" spans="1:8" ht="21" customHeight="1" x14ac:dyDescent="0.3">
      <c r="A28" s="11">
        <v>24</v>
      </c>
      <c r="B28" s="155" t="s">
        <v>35</v>
      </c>
      <c r="C28" s="159"/>
      <c r="D28" s="159"/>
    </row>
    <row r="29" spans="1:8" ht="21" customHeight="1" x14ac:dyDescent="0.3">
      <c r="B29" s="105"/>
      <c r="C29" s="160"/>
      <c r="D29" s="160"/>
      <c r="E29" s="105"/>
      <c r="F29" s="105"/>
    </row>
    <row r="30" spans="1:8" ht="21" customHeight="1" x14ac:dyDescent="0.3">
      <c r="A30" s="207" t="s">
        <v>8</v>
      </c>
      <c r="B30" s="208"/>
      <c r="C30" s="208"/>
      <c r="D30" s="208"/>
      <c r="E30" s="208"/>
      <c r="F30" s="208"/>
    </row>
    <row r="31" spans="1:8" ht="21" customHeight="1" x14ac:dyDescent="0.2">
      <c r="D31" s="105"/>
      <c r="E31" s="105"/>
      <c r="F31" s="105"/>
    </row>
  </sheetData>
  <mergeCells count="5">
    <mergeCell ref="A30:F30"/>
    <mergeCell ref="A1:F1"/>
    <mergeCell ref="A4:F4"/>
    <mergeCell ref="A3:F3"/>
    <mergeCell ref="A2:F2"/>
  </mergeCells>
  <phoneticPr fontId="4"/>
  <hyperlinks>
    <hyperlink ref="B6" location="'Countywide AV'!A1" display="Countywide Assessed Value"/>
    <hyperlink ref="B7" location="'Unincorporated AV'!A1" display="Unincorporated Assessed Value"/>
    <hyperlink ref="B8" location="'Countywide NC'!A1" display="Countywide New Construction"/>
    <hyperlink ref="B9" location="'Unincorporated NC'!A1" display="Unincorporated New Construction"/>
    <hyperlink ref="B10" location="'Sales and Use Taxbase'!A1" display="Sales and Use Taxbase"/>
    <hyperlink ref="B11" location="'Local Sales Tax'!A1" display="Local and Option Sales Tax"/>
    <hyperlink ref="B12" location="'Transit Sales Tax'!A1" display="Metro Transit Sales Tax"/>
    <hyperlink ref="B13" location="'Mental Health Sales Tax'!A1" display="Mental Health Sales Tax"/>
    <hyperlink ref="B14" location="'CJ Sales Tax'!A1" display="Criminal Justice Sales Tax"/>
    <hyperlink ref="B15" location="'Hotel Sales Tax'!A1" display="Hotel Sales Tax"/>
    <hyperlink ref="B16" location="'Rental Car Sales Tax'!A1" display="Rental Car Sales Tax"/>
    <hyperlink ref="B17" location="REET!A1" display="Real Estate Excise Tax (REET 1)"/>
    <hyperlink ref="B18" location="'Investment Pool Nom'!A1" display="Investment Pool Nominal Rate of Return"/>
    <hyperlink ref="B19" location="'Investment Pool Real'!A1" display="Investment Pool Real Rate of Return"/>
    <hyperlink ref="B20" location="'CPI-U'!A1" display="National CPI-U"/>
    <hyperlink ref="B21" location="'CPI-W'!A1" display="National CPI-W"/>
    <hyperlink ref="B22" location="'Seattle CPI-U'!A1" display="Seattle CPI-U"/>
    <hyperlink ref="B23" location="'Seattle CPI-W'!A1" display="Seattle CPI-W"/>
    <hyperlink ref="B24" location="'COLA(new)'!A1" display="COLA Comparison"/>
    <hyperlink ref="B25" location="'Pharmaceuticals PPI'!A1" display="Pharmaceuticals PPI"/>
    <hyperlink ref="B26" location="'Transportation CPI'!A1" display="Transportation CPI"/>
    <hyperlink ref="B27" location="'Retail Gas'!A1" display="Retail Gas Prices"/>
    <hyperlink ref="B28" location="'Diesel and Gas'!A1" display="Diesel &amp; Gas Wholesale"/>
    <hyperlink ref="F6" location="Gambling!A1" display="Gambling Tax"/>
    <hyperlink ref="F7" location="'E911'!A1" display="E-911 Tax"/>
    <hyperlink ref="F8" location="Delinquencies!A1" display="P&amp;I on Property Taxes"/>
    <hyperlink ref="F9" location="CX!A1" display="Current Expense"/>
    <hyperlink ref="F10" location="'DD-MH'!A1" display="DD/MH"/>
    <hyperlink ref="F11" location="Veterans!A1" display="Veteran's Aid"/>
    <hyperlink ref="F12" location="ICRI!A1" display="Inter-County River"/>
    <hyperlink ref="F13" location="AFIS!A1" display="AFIS"/>
    <hyperlink ref="F14" location="Parks!A1" display="Parks"/>
    <hyperlink ref="F15" location="YSC!A1" display="Children &amp; Family Center"/>
    <hyperlink ref="F16" location="Veterans_Lid!A1" display="Vets &amp; Human Services"/>
    <hyperlink ref="F17" location="PSERN!A1" display="PSERN"/>
    <hyperlink ref="F18" location="BSFK!A1" display="BSFK"/>
    <hyperlink ref="F19" location="EMS!A1" display="EMS"/>
    <hyperlink ref="F20" location="CF!A1" display="Conservation Futures"/>
    <hyperlink ref="F21" location="Roads!A1" display="UAL/Roads"/>
    <hyperlink ref="F22" location="Roads2!A1" display="Roads addendum"/>
    <hyperlink ref="F23" location="Flood!A1" display="Flood"/>
    <hyperlink ref="F24" location="'Marine(Base)'!A1" display="Marine (Base)"/>
    <hyperlink ref="F25" location="Transit!A1" display="Transit"/>
    <hyperlink ref="F26" location="UTGO!A1" display="UTGO"/>
    <hyperlink ref="F5" location="Docs!A1" display="Recorded Documents"/>
    <hyperlink ref="F27" location="Appendix!A1" display="Appendix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4" t="str">
        <f>Headings!E10</f>
        <v>August 2018 Criminal Justice Sales Tax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ht="66" customHeight="1" x14ac:dyDescent="0.3">
      <c r="A4" s="21" t="s">
        <v>119</v>
      </c>
      <c r="B4" s="32" t="s">
        <v>91</v>
      </c>
      <c r="C4" s="32" t="s">
        <v>36</v>
      </c>
      <c r="D4" s="24" t="str">
        <f>Headings!E49</f>
        <v>% Change from July 2018 Forecast</v>
      </c>
      <c r="E4" s="36" t="str">
        <f>Headings!F49</f>
        <v>$ Change from July 2018 Forecast</v>
      </c>
    </row>
    <row r="5" spans="1:5" s="54" customFormat="1" ht="18" customHeight="1" x14ac:dyDescent="0.25">
      <c r="A5" s="39">
        <v>2009</v>
      </c>
      <c r="B5" s="40">
        <v>11086864.80717952</v>
      </c>
      <c r="C5" s="82" t="s">
        <v>89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10916264.423007984</v>
      </c>
      <c r="C6" s="46">
        <v>-1.5387612922010296E-2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10722120.54531939</v>
      </c>
      <c r="C7" s="46">
        <v>-1.7784827315047602E-2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10262902.461595936</v>
      </c>
      <c r="C8" s="46">
        <v>-4.2829035710097441E-2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10758498.677836288</v>
      </c>
      <c r="C9" s="47">
        <v>4.8290063955580553E-2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11528619.639012897</v>
      </c>
      <c r="C10" s="46">
        <v>7.1582567813401887E-2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12564407.029012896</v>
      </c>
      <c r="C11" s="46">
        <v>8.9844874966200639E-2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13243627.939012896</v>
      </c>
      <c r="C12" s="46">
        <v>5.4059129764865821E-2</v>
      </c>
      <c r="D12" s="47">
        <v>0</v>
      </c>
      <c r="E12" s="48">
        <v>0</v>
      </c>
    </row>
    <row r="13" spans="1:5" s="54" customFormat="1" ht="18" customHeight="1" thickBot="1" x14ac:dyDescent="0.3">
      <c r="A13" s="49">
        <v>2017</v>
      </c>
      <c r="B13" s="50">
        <v>13593060.676657576</v>
      </c>
      <c r="C13" s="51">
        <v>2.63849708896855E-2</v>
      </c>
      <c r="D13" s="56">
        <v>0</v>
      </c>
      <c r="E13" s="85">
        <v>0</v>
      </c>
    </row>
    <row r="14" spans="1:5" s="54" customFormat="1" ht="18" customHeight="1" thickTop="1" x14ac:dyDescent="0.25">
      <c r="A14" s="44">
        <v>2018</v>
      </c>
      <c r="B14" s="45">
        <v>14420772.241721129</v>
      </c>
      <c r="C14" s="46">
        <v>6.0892214399140165E-2</v>
      </c>
      <c r="D14" s="47">
        <v>4.9671858939110969E-3</v>
      </c>
      <c r="E14" s="48">
        <v>71276.612275322899</v>
      </c>
    </row>
    <row r="15" spans="1:5" s="54" customFormat="1" ht="18" customHeight="1" x14ac:dyDescent="0.25">
      <c r="A15" s="44">
        <v>2019</v>
      </c>
      <c r="B15" s="45">
        <v>14835443.035389859</v>
      </c>
      <c r="C15" s="46">
        <v>2.8755103174643803E-2</v>
      </c>
      <c r="D15" s="47">
        <v>8.0559516611966586E-4</v>
      </c>
      <c r="E15" s="48">
        <v>11941.740987740457</v>
      </c>
    </row>
    <row r="16" spans="1:5" s="54" customFormat="1" ht="18" customHeight="1" x14ac:dyDescent="0.25">
      <c r="A16" s="44">
        <v>2020</v>
      </c>
      <c r="B16" s="45">
        <v>15110901.987646576</v>
      </c>
      <c r="C16" s="46">
        <v>1.8567625624634987E-2</v>
      </c>
      <c r="D16" s="47">
        <v>-5.3508109711908336E-4</v>
      </c>
      <c r="E16" s="48">
        <v>-8089.8867594916373</v>
      </c>
    </row>
    <row r="17" spans="1:5" s="54" customFormat="1" ht="18" customHeight="1" x14ac:dyDescent="0.25">
      <c r="A17" s="44">
        <v>2021</v>
      </c>
      <c r="B17" s="45">
        <v>15229385.902220305</v>
      </c>
      <c r="C17" s="46">
        <v>7.8409557993686096E-3</v>
      </c>
      <c r="D17" s="47">
        <v>-1.6948175431005241E-3</v>
      </c>
      <c r="E17" s="48">
        <v>-25854.849650492892</v>
      </c>
    </row>
    <row r="18" spans="1:5" s="54" customFormat="1" ht="18" customHeight="1" x14ac:dyDescent="0.25">
      <c r="A18" s="44">
        <v>2022</v>
      </c>
      <c r="B18" s="45">
        <v>15667992.930559643</v>
      </c>
      <c r="C18" s="46">
        <v>2.8800046906382049E-2</v>
      </c>
      <c r="D18" s="47">
        <v>-1.7035862401013624E-3</v>
      </c>
      <c r="E18" s="48">
        <v>-26737.326508043334</v>
      </c>
    </row>
    <row r="19" spans="1:5" s="54" customFormat="1" ht="18" customHeight="1" x14ac:dyDescent="0.25">
      <c r="A19" s="44">
        <v>2023</v>
      </c>
      <c r="B19" s="45">
        <v>15234649.196301013</v>
      </c>
      <c r="C19" s="46">
        <v>-2.7657896973735108E-2</v>
      </c>
      <c r="D19" s="47">
        <v>-1.4573770138492925E-4</v>
      </c>
      <c r="E19" s="48">
        <v>-2220.586378429085</v>
      </c>
    </row>
    <row r="20" spans="1:5" s="54" customFormat="1" ht="18" customHeight="1" x14ac:dyDescent="0.25">
      <c r="A20" s="44">
        <v>2024</v>
      </c>
      <c r="B20" s="45">
        <v>15431142.20032184</v>
      </c>
      <c r="C20" s="46">
        <v>1.2897770174356005E-2</v>
      </c>
      <c r="D20" s="47">
        <v>1.5633819231519741E-3</v>
      </c>
      <c r="E20" s="48">
        <v>24087.111415004358</v>
      </c>
    </row>
    <row r="21" spans="1:5" s="54" customFormat="1" ht="18" customHeight="1" x14ac:dyDescent="0.25">
      <c r="A21" s="44">
        <v>2025</v>
      </c>
      <c r="B21" s="45">
        <v>16170195.161790904</v>
      </c>
      <c r="C21" s="46">
        <v>4.7893600608103437E-2</v>
      </c>
      <c r="D21" s="47">
        <v>4.0443779327081764E-4</v>
      </c>
      <c r="E21" s="48">
        <v>6537.1941596120596</v>
      </c>
    </row>
    <row r="22" spans="1:5" s="54" customFormat="1" ht="18" customHeight="1" x14ac:dyDescent="0.25">
      <c r="A22" s="44">
        <v>2026</v>
      </c>
      <c r="B22" s="45">
        <v>16746830.172541905</v>
      </c>
      <c r="C22" s="46">
        <v>3.5660361855962774E-2</v>
      </c>
      <c r="D22" s="47">
        <v>-3.7735015938966665E-4</v>
      </c>
      <c r="E22" s="48">
        <v>-6321.8045688420534</v>
      </c>
    </row>
    <row r="23" spans="1:5" s="54" customFormat="1" ht="18" customHeight="1" x14ac:dyDescent="0.25">
      <c r="A23" s="44">
        <v>2027</v>
      </c>
      <c r="B23" s="45">
        <v>17344613.615924761</v>
      </c>
      <c r="C23" s="46">
        <v>3.5695318888644412E-2</v>
      </c>
      <c r="D23" s="47">
        <v>-1.2515017539247442E-3</v>
      </c>
      <c r="E23" s="48">
        <v>-21734.014518767595</v>
      </c>
    </row>
    <row r="24" spans="1:5" ht="18" customHeight="1" x14ac:dyDescent="0.3">
      <c r="A24" s="25" t="s">
        <v>4</v>
      </c>
      <c r="B24" s="3"/>
      <c r="C24" s="3"/>
    </row>
    <row r="25" spans="1:5" s="29" customFormat="1" ht="21.75" customHeight="1" x14ac:dyDescent="0.25">
      <c r="A25" s="55" t="s">
        <v>165</v>
      </c>
      <c r="B25" s="30"/>
      <c r="C25" s="30"/>
    </row>
    <row r="26" spans="1:5" ht="21.75" customHeight="1" x14ac:dyDescent="0.3">
      <c r="A26" s="79" t="s">
        <v>176</v>
      </c>
      <c r="B26" s="3"/>
      <c r="C26" s="3"/>
    </row>
    <row r="27" spans="1:5" ht="21.75" customHeight="1" x14ac:dyDescent="0.3">
      <c r="A27" s="138" t="s">
        <v>248</v>
      </c>
      <c r="B27" s="3"/>
      <c r="C27" s="3"/>
    </row>
    <row r="28" spans="1:5" ht="21.75" customHeight="1" x14ac:dyDescent="0.3">
      <c r="A28" s="138" t="s">
        <v>266</v>
      </c>
    </row>
    <row r="29" spans="1:5" ht="21.75" customHeight="1" x14ac:dyDescent="0.3">
      <c r="A29" s="138"/>
    </row>
    <row r="30" spans="1:5" ht="21.75" customHeight="1" x14ac:dyDescent="0.3">
      <c r="A30" s="207" t="str">
        <f>Headings!F10</f>
        <v>Page 10</v>
      </c>
      <c r="B30" s="208"/>
      <c r="C30" s="208"/>
      <c r="D30" s="208"/>
      <c r="E30" s="21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4" t="str">
        <f>Headings!E11</f>
        <v>August 2018 Hotel Sales Tax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ht="66" customHeight="1" x14ac:dyDescent="0.3">
      <c r="A4" s="21" t="s">
        <v>119</v>
      </c>
      <c r="B4" s="32" t="s">
        <v>91</v>
      </c>
      <c r="C4" s="32" t="s">
        <v>36</v>
      </c>
      <c r="D4" s="24" t="str">
        <f>Headings!E49</f>
        <v>% Change from July 2018 Forecast</v>
      </c>
      <c r="E4" s="36" t="str">
        <f>Headings!F49</f>
        <v>$ Change from July 2018 Forecast</v>
      </c>
    </row>
    <row r="5" spans="1:5" s="54" customFormat="1" ht="18" customHeight="1" x14ac:dyDescent="0.25">
      <c r="A5" s="39">
        <v>2009</v>
      </c>
      <c r="B5" s="40">
        <v>16892478.199999999</v>
      </c>
      <c r="C5" s="82" t="s">
        <v>89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18044615.07</v>
      </c>
      <c r="C6" s="46">
        <v>6.8204135376655373E-2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19914695.420000002</v>
      </c>
      <c r="C7" s="46">
        <v>0.10363647784923358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21267812.480999999</v>
      </c>
      <c r="C8" s="46">
        <v>6.7945656835960655E-2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20243998</v>
      </c>
      <c r="C9" s="47">
        <v>-4.8139153094124865E-2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23237103.519999899</v>
      </c>
      <c r="C10" s="46">
        <v>0.14785150245519185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26115934.079999898</v>
      </c>
      <c r="C11" s="46">
        <v>0.12388938911952696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28699357.100000001</v>
      </c>
      <c r="C12" s="46">
        <v>9.8921333316526416E-2</v>
      </c>
      <c r="D12" s="47">
        <v>0</v>
      </c>
      <c r="E12" s="48">
        <v>0</v>
      </c>
    </row>
    <row r="13" spans="1:5" s="54" customFormat="1" ht="18" customHeight="1" thickBot="1" x14ac:dyDescent="0.3">
      <c r="A13" s="49">
        <v>2017</v>
      </c>
      <c r="B13" s="50">
        <v>31591980.010000002</v>
      </c>
      <c r="C13" s="51">
        <v>0.10079051248154958</v>
      </c>
      <c r="D13" s="56">
        <v>0</v>
      </c>
      <c r="E13" s="85">
        <v>0</v>
      </c>
    </row>
    <row r="14" spans="1:5" s="54" customFormat="1" ht="18" customHeight="1" thickTop="1" x14ac:dyDescent="0.25">
      <c r="A14" s="44">
        <v>2018</v>
      </c>
      <c r="B14" s="45">
        <v>34017988.952742204</v>
      </c>
      <c r="C14" s="46">
        <v>7.6791924468624151E-2</v>
      </c>
      <c r="D14" s="47">
        <v>6.2089361721604508E-3</v>
      </c>
      <c r="E14" s="48">
        <v>209912.19071890414</v>
      </c>
    </row>
    <row r="15" spans="1:5" s="54" customFormat="1" ht="18" customHeight="1" x14ac:dyDescent="0.25">
      <c r="A15" s="44">
        <v>2019</v>
      </c>
      <c r="B15" s="45">
        <v>35755832.062393703</v>
      </c>
      <c r="C15" s="46">
        <v>5.1086003704266858E-2</v>
      </c>
      <c r="D15" s="47">
        <v>8.1121093315443815E-3</v>
      </c>
      <c r="E15" s="48">
        <v>287721.19315460324</v>
      </c>
    </row>
    <row r="16" spans="1:5" s="54" customFormat="1" ht="18" customHeight="1" x14ac:dyDescent="0.25">
      <c r="A16" s="44">
        <v>2020</v>
      </c>
      <c r="B16" s="45">
        <v>37626926.8721826</v>
      </c>
      <c r="C16" s="46">
        <v>5.2329779559425305E-2</v>
      </c>
      <c r="D16" s="47">
        <v>7.9819525869315733E-3</v>
      </c>
      <c r="E16" s="48">
        <v>297958.05918440223</v>
      </c>
    </row>
    <row r="17" spans="1:5" s="54" customFormat="1" ht="18" customHeight="1" x14ac:dyDescent="0.25">
      <c r="A17" s="44">
        <v>2021</v>
      </c>
      <c r="B17" s="45">
        <v>38672426.503679201</v>
      </c>
      <c r="C17" s="46">
        <v>2.7785942632204019E-2</v>
      </c>
      <c r="D17" s="47">
        <v>7.1147807601232849E-3</v>
      </c>
      <c r="E17" s="48">
        <v>273202.06325240433</v>
      </c>
    </row>
    <row r="18" spans="1:5" s="54" customFormat="1" ht="18" customHeight="1" x14ac:dyDescent="0.25">
      <c r="A18" s="44">
        <v>2022</v>
      </c>
      <c r="B18" s="45">
        <v>40136407.2908502</v>
      </c>
      <c r="C18" s="46">
        <v>3.785593301293666E-2</v>
      </c>
      <c r="D18" s="47">
        <v>1.5881300982896418E-2</v>
      </c>
      <c r="E18" s="48">
        <v>627453.58531689644</v>
      </c>
    </row>
    <row r="19" spans="1:5" s="54" customFormat="1" ht="18" customHeight="1" x14ac:dyDescent="0.25">
      <c r="A19" s="44">
        <v>2023</v>
      </c>
      <c r="B19" s="45">
        <v>41086798.385446601</v>
      </c>
      <c r="C19" s="46">
        <v>2.3679027564907695E-2</v>
      </c>
      <c r="D19" s="47">
        <v>1.51644701460385E-2</v>
      </c>
      <c r="E19" s="48">
        <v>613752.29909570515</v>
      </c>
    </row>
    <row r="20" spans="1:5" s="54" customFormat="1" ht="18" customHeight="1" x14ac:dyDescent="0.25">
      <c r="A20" s="44">
        <v>2024</v>
      </c>
      <c r="B20" s="45">
        <v>42305737.896549605</v>
      </c>
      <c r="C20" s="46">
        <v>2.9667425036815853E-2</v>
      </c>
      <c r="D20" s="47">
        <v>4.7480866480995587E-3</v>
      </c>
      <c r="E20" s="48">
        <v>199922.06197150052</v>
      </c>
    </row>
    <row r="21" spans="1:5" s="54" customFormat="1" ht="18" customHeight="1" x14ac:dyDescent="0.25">
      <c r="A21" s="44">
        <v>2025</v>
      </c>
      <c r="B21" s="45">
        <v>43318324.079455204</v>
      </c>
      <c r="C21" s="46">
        <v>2.3934960911961456E-2</v>
      </c>
      <c r="D21" s="47">
        <v>1.5408663630456232E-4</v>
      </c>
      <c r="E21" s="48">
        <v>6673.74651260674</v>
      </c>
    </row>
    <row r="22" spans="1:5" s="54" customFormat="1" ht="18" customHeight="1" x14ac:dyDescent="0.25">
      <c r="A22" s="44">
        <v>2026</v>
      </c>
      <c r="B22" s="45">
        <v>45316564.316534095</v>
      </c>
      <c r="C22" s="46">
        <v>4.6129213896033638E-2</v>
      </c>
      <c r="D22" s="47">
        <v>5.1978130869017036E-3</v>
      </c>
      <c r="E22" s="48">
        <v>234329.03254589438</v>
      </c>
    </row>
    <row r="23" spans="1:5" s="54" customFormat="1" ht="18" customHeight="1" x14ac:dyDescent="0.25">
      <c r="A23" s="44">
        <v>2027</v>
      </c>
      <c r="B23" s="45">
        <v>46800864.870832399</v>
      </c>
      <c r="C23" s="46">
        <v>3.2754039867862295E-2</v>
      </c>
      <c r="D23" s="47">
        <v>2.3819538240106297E-3</v>
      </c>
      <c r="E23" s="48">
        <v>111212.59577829391</v>
      </c>
    </row>
    <row r="24" spans="1:5" ht="18" customHeight="1" x14ac:dyDescent="0.3">
      <c r="A24" s="25" t="s">
        <v>4</v>
      </c>
      <c r="B24" s="3"/>
      <c r="C24" s="3"/>
    </row>
    <row r="25" spans="1:5" ht="21.75" customHeight="1" x14ac:dyDescent="0.3">
      <c r="A25" s="26" t="s">
        <v>141</v>
      </c>
      <c r="B25" s="3"/>
      <c r="C25" s="3"/>
    </row>
    <row r="26" spans="1:5" ht="21.75" customHeight="1" x14ac:dyDescent="0.3">
      <c r="A26" s="138" t="s">
        <v>178</v>
      </c>
      <c r="B26" s="3"/>
      <c r="C26" s="3"/>
    </row>
    <row r="27" spans="1:5" ht="21.75" customHeight="1" x14ac:dyDescent="0.3">
      <c r="A27" s="138" t="s">
        <v>210</v>
      </c>
      <c r="B27" s="3"/>
      <c r="C27" s="3"/>
    </row>
    <row r="28" spans="1:5" ht="21.75" customHeight="1" x14ac:dyDescent="0.3">
      <c r="A28" s="141" t="s">
        <v>187</v>
      </c>
      <c r="B28" s="3"/>
      <c r="C28" s="3"/>
    </row>
    <row r="29" spans="1:5" s="103" customFormat="1" ht="21.75" customHeight="1" x14ac:dyDescent="0.3">
      <c r="A29" s="138"/>
    </row>
    <row r="30" spans="1:5" ht="21.75" customHeight="1" x14ac:dyDescent="0.3">
      <c r="A30" s="207" t="str">
        <f>Headings!F11</f>
        <v>Page 11</v>
      </c>
      <c r="B30" s="208"/>
      <c r="C30" s="208"/>
      <c r="D30" s="208"/>
      <c r="E30" s="215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4" t="str">
        <f>Headings!E12</f>
        <v>August 2018 Rental Car Sales Tax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ht="66" customHeight="1" x14ac:dyDescent="0.3">
      <c r="A4" s="21" t="s">
        <v>119</v>
      </c>
      <c r="B4" s="32" t="s">
        <v>91</v>
      </c>
      <c r="C4" s="32" t="s">
        <v>36</v>
      </c>
      <c r="D4" s="24" t="str">
        <f>Headings!E49</f>
        <v>% Change from July 2018 Forecast</v>
      </c>
      <c r="E4" s="36" t="str">
        <f>Headings!F49</f>
        <v>$ Change from July 2018 Forecast</v>
      </c>
    </row>
    <row r="5" spans="1:5" s="54" customFormat="1" ht="18" customHeight="1" x14ac:dyDescent="0.25">
      <c r="A5" s="39">
        <v>2008</v>
      </c>
      <c r="B5" s="40">
        <v>2835443.48</v>
      </c>
      <c r="C5" s="82" t="s">
        <v>89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2651749.77</v>
      </c>
      <c r="C6" s="46">
        <v>-6.4784825123722745E-2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2737771</v>
      </c>
      <c r="C7" s="46">
        <v>3.2439422065076773E-2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2811096.72</v>
      </c>
      <c r="C8" s="46">
        <v>2.6782999746874481E-2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2857442.9599999902</v>
      </c>
      <c r="C9" s="46">
        <v>1.648688914552543E-2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3112670.25</v>
      </c>
      <c r="C10" s="47">
        <v>8.9320169666662563E-2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3494071.77</v>
      </c>
      <c r="C11" s="46">
        <v>0.12253193861444212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3734599.0666999999</v>
      </c>
      <c r="C12" s="46">
        <v>6.8838682354827485E-2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3938032.52</v>
      </c>
      <c r="C13" s="46">
        <v>5.4472635393164159E-2</v>
      </c>
      <c r="D13" s="47">
        <v>0</v>
      </c>
      <c r="E13" s="48">
        <v>0</v>
      </c>
    </row>
    <row r="14" spans="1:5" s="54" customFormat="1" ht="18" customHeight="1" thickBot="1" x14ac:dyDescent="0.3">
      <c r="A14" s="49">
        <v>2017</v>
      </c>
      <c r="B14" s="50">
        <v>3990916.1599999997</v>
      </c>
      <c r="C14" s="51">
        <v>1.3428949540518209E-2</v>
      </c>
      <c r="D14" s="56">
        <v>0</v>
      </c>
      <c r="E14" s="85">
        <v>0</v>
      </c>
    </row>
    <row r="15" spans="1:5" s="54" customFormat="1" ht="18" customHeight="1" thickTop="1" x14ac:dyDescent="0.25">
      <c r="A15" s="44">
        <v>2018</v>
      </c>
      <c r="B15" s="45">
        <v>4164319.1668463997</v>
      </c>
      <c r="C15" s="46">
        <v>4.3449423614651872E-2</v>
      </c>
      <c r="D15" s="47">
        <v>4.7377234817740366E-3</v>
      </c>
      <c r="E15" s="48">
        <v>19636.361053510103</v>
      </c>
    </row>
    <row r="16" spans="1:5" s="54" customFormat="1" ht="18" customHeight="1" x14ac:dyDescent="0.25">
      <c r="A16" s="44">
        <v>2019</v>
      </c>
      <c r="B16" s="45">
        <v>4234965.5001436593</v>
      </c>
      <c r="C16" s="46">
        <v>1.6964677890133784E-2</v>
      </c>
      <c r="D16" s="47">
        <v>-4.1955658288973519E-3</v>
      </c>
      <c r="E16" s="48">
        <v>-17842.93775891047</v>
      </c>
    </row>
    <row r="17" spans="1:5" s="54" customFormat="1" ht="18" customHeight="1" x14ac:dyDescent="0.25">
      <c r="A17" s="44">
        <v>2020</v>
      </c>
      <c r="B17" s="45">
        <v>4286293.5969170304</v>
      </c>
      <c r="C17" s="46">
        <v>1.2120074359904365E-2</v>
      </c>
      <c r="D17" s="47">
        <v>-4.4765282052475763E-3</v>
      </c>
      <c r="E17" s="48">
        <v>-19273.994763758965</v>
      </c>
    </row>
    <row r="18" spans="1:5" s="54" customFormat="1" ht="18" customHeight="1" x14ac:dyDescent="0.25">
      <c r="A18" s="44">
        <v>2021</v>
      </c>
      <c r="B18" s="45">
        <v>4362002.5920809098</v>
      </c>
      <c r="C18" s="46">
        <v>1.7663044644989689E-2</v>
      </c>
      <c r="D18" s="47">
        <v>-4.9667318948123373E-3</v>
      </c>
      <c r="E18" s="48">
        <v>-21773.038242829964</v>
      </c>
    </row>
    <row r="19" spans="1:5" s="54" customFormat="1" ht="18" customHeight="1" x14ac:dyDescent="0.25">
      <c r="A19" s="44">
        <v>2022</v>
      </c>
      <c r="B19" s="45">
        <v>4444150.0870553898</v>
      </c>
      <c r="C19" s="46">
        <v>1.8832518605930382E-2</v>
      </c>
      <c r="D19" s="47">
        <v>-5.4575227772154511E-3</v>
      </c>
      <c r="E19" s="48">
        <v>-24387.143717779778</v>
      </c>
    </row>
    <row r="20" spans="1:5" s="54" customFormat="1" ht="18" customHeight="1" x14ac:dyDescent="0.25">
      <c r="A20" s="44">
        <v>2023</v>
      </c>
      <c r="B20" s="45">
        <v>4509003.94702648</v>
      </c>
      <c r="C20" s="46">
        <v>1.4593084999535044E-2</v>
      </c>
      <c r="D20" s="47">
        <v>-5.8916325100152322E-3</v>
      </c>
      <c r="E20" s="48">
        <v>-26722.835367700085</v>
      </c>
    </row>
    <row r="21" spans="1:5" s="54" customFormat="1" ht="18" customHeight="1" x14ac:dyDescent="0.25">
      <c r="A21" s="44">
        <v>2024</v>
      </c>
      <c r="B21" s="45">
        <v>4568069.1301420797</v>
      </c>
      <c r="C21" s="46">
        <v>1.3099385986244494E-2</v>
      </c>
      <c r="D21" s="47">
        <v>-1.1360209185801051E-2</v>
      </c>
      <c r="E21" s="48">
        <v>-52490.524229129776</v>
      </c>
    </row>
    <row r="22" spans="1:5" s="54" customFormat="1" ht="18" customHeight="1" x14ac:dyDescent="0.25">
      <c r="A22" s="44">
        <v>2025</v>
      </c>
      <c r="B22" s="45">
        <v>4643646.53606427</v>
      </c>
      <c r="C22" s="46">
        <v>1.6544715889586392E-2</v>
      </c>
      <c r="D22" s="47">
        <v>-1.536344171345716E-2</v>
      </c>
      <c r="E22" s="48">
        <v>-72455.559662410058</v>
      </c>
    </row>
    <row r="23" spans="1:5" s="54" customFormat="1" ht="18" customHeight="1" x14ac:dyDescent="0.25">
      <c r="A23" s="44">
        <v>2026</v>
      </c>
      <c r="B23" s="45">
        <v>4718592.6160861393</v>
      </c>
      <c r="C23" s="46">
        <v>1.6139488533377877E-2</v>
      </c>
      <c r="D23" s="47">
        <v>-1.8365975249217459E-2</v>
      </c>
      <c r="E23" s="48">
        <v>-88282.95781636145</v>
      </c>
    </row>
    <row r="24" spans="1:5" s="54" customFormat="1" ht="18" customHeight="1" x14ac:dyDescent="0.25">
      <c r="A24" s="44">
        <v>2027</v>
      </c>
      <c r="B24" s="45">
        <v>4810552.5131307095</v>
      </c>
      <c r="C24" s="46">
        <v>1.9488840111153038E-2</v>
      </c>
      <c r="D24" s="47">
        <v>-2.0139882744840132E-2</v>
      </c>
      <c r="E24" s="48">
        <v>-98875.300511000678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26" t="s">
        <v>115</v>
      </c>
      <c r="B26" s="3"/>
      <c r="C26" s="3"/>
    </row>
    <row r="27" spans="1:5" ht="21.75" customHeight="1" x14ac:dyDescent="0.3">
      <c r="A27" s="138"/>
      <c r="B27" s="3"/>
      <c r="C27" s="3"/>
    </row>
    <row r="28" spans="1:5" ht="21.75" customHeight="1" x14ac:dyDescent="0.3">
      <c r="A28" s="139"/>
      <c r="B28" s="3"/>
      <c r="C28" s="3"/>
    </row>
    <row r="29" spans="1:5" ht="21.75" customHeight="1" x14ac:dyDescent="0.3">
      <c r="A29" s="139"/>
      <c r="B29" s="3"/>
      <c r="C29" s="3"/>
    </row>
    <row r="30" spans="1:5" ht="21.75" customHeight="1" x14ac:dyDescent="0.3">
      <c r="A30" s="207" t="str">
        <f>Headings!F12</f>
        <v>Page 12</v>
      </c>
      <c r="B30" s="208"/>
      <c r="C30" s="208"/>
      <c r="D30" s="208"/>
      <c r="E30" s="215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7" width="10.75" style="19"/>
    <col min="8" max="8" width="15.875" style="19" bestFit="1" customWidth="1"/>
    <col min="9" max="16384" width="10.75" style="19"/>
  </cols>
  <sheetData>
    <row r="1" spans="1:9" ht="23.25" x14ac:dyDescent="0.3">
      <c r="A1" s="214" t="str">
        <f>Headings!E13</f>
        <v>August 2018 Real Estate Excise Tax (REET 1) Forecast</v>
      </c>
      <c r="B1" s="215"/>
      <c r="C1" s="215"/>
      <c r="D1" s="215"/>
      <c r="E1" s="215"/>
    </row>
    <row r="2" spans="1:9" ht="21.75" customHeight="1" x14ac:dyDescent="0.3">
      <c r="A2" s="214" t="s">
        <v>95</v>
      </c>
      <c r="B2" s="215"/>
      <c r="C2" s="215"/>
      <c r="D2" s="215"/>
      <c r="E2" s="215"/>
    </row>
    <row r="4" spans="1:9" ht="66" customHeight="1" x14ac:dyDescent="0.3">
      <c r="A4" s="21" t="s">
        <v>119</v>
      </c>
      <c r="B4" s="32" t="s">
        <v>91</v>
      </c>
      <c r="C4" s="32" t="s">
        <v>36</v>
      </c>
      <c r="D4" s="24" t="str">
        <f>Headings!E49</f>
        <v>% Change from July 2018 Forecast</v>
      </c>
      <c r="E4" s="36" t="str">
        <f>Headings!F49</f>
        <v>$ Change from July 2018 Forecast</v>
      </c>
    </row>
    <row r="5" spans="1:9" s="54" customFormat="1" ht="18" customHeight="1" x14ac:dyDescent="0.25">
      <c r="A5" s="39">
        <v>2008</v>
      </c>
      <c r="B5" s="40">
        <v>4912081.72</v>
      </c>
      <c r="C5" s="82" t="s">
        <v>89</v>
      </c>
      <c r="D5" s="52">
        <v>0</v>
      </c>
      <c r="E5" s="43">
        <v>0</v>
      </c>
    </row>
    <row r="6" spans="1:9" s="54" customFormat="1" ht="18" customHeight="1" x14ac:dyDescent="0.25">
      <c r="A6" s="44">
        <v>2009</v>
      </c>
      <c r="B6" s="45">
        <v>3809800</v>
      </c>
      <c r="C6" s="46">
        <v>-0.22440215428663512</v>
      </c>
      <c r="D6" s="47">
        <v>0</v>
      </c>
      <c r="E6" s="48">
        <v>0</v>
      </c>
    </row>
    <row r="7" spans="1:9" s="54" customFormat="1" ht="18" customHeight="1" x14ac:dyDescent="0.25">
      <c r="A7" s="44">
        <v>2010</v>
      </c>
      <c r="B7" s="45">
        <v>3647888.19</v>
      </c>
      <c r="C7" s="46">
        <v>-4.2498768964250089E-2</v>
      </c>
      <c r="D7" s="47">
        <v>0</v>
      </c>
      <c r="E7" s="48">
        <v>0</v>
      </c>
    </row>
    <row r="8" spans="1:9" s="54" customFormat="1" ht="18" customHeight="1" x14ac:dyDescent="0.25">
      <c r="A8" s="44">
        <v>2011</v>
      </c>
      <c r="B8" s="45">
        <v>3293751.37</v>
      </c>
      <c r="C8" s="46">
        <v>-9.7079954635342025E-2</v>
      </c>
      <c r="D8" s="47">
        <v>0</v>
      </c>
      <c r="E8" s="48">
        <v>0</v>
      </c>
    </row>
    <row r="9" spans="1:9" s="54" customFormat="1" ht="18" customHeight="1" x14ac:dyDescent="0.25">
      <c r="A9" s="44">
        <v>2012</v>
      </c>
      <c r="B9" s="45">
        <v>4047144.57</v>
      </c>
      <c r="C9" s="46">
        <v>0.22873408322863176</v>
      </c>
      <c r="D9" s="47">
        <v>0</v>
      </c>
      <c r="E9" s="48">
        <v>0</v>
      </c>
    </row>
    <row r="10" spans="1:9" s="54" customFormat="1" ht="18" customHeight="1" x14ac:dyDescent="0.25">
      <c r="A10" s="44">
        <v>2013</v>
      </c>
      <c r="B10" s="45">
        <v>5650866.3900000043</v>
      </c>
      <c r="C10" s="47">
        <v>0.39626007726232637</v>
      </c>
      <c r="D10" s="47">
        <v>0</v>
      </c>
      <c r="E10" s="48">
        <v>0</v>
      </c>
    </row>
    <row r="11" spans="1:9" s="54" customFormat="1" ht="18" customHeight="1" x14ac:dyDescent="0.25">
      <c r="A11" s="44">
        <v>2014</v>
      </c>
      <c r="B11" s="45">
        <v>5460691.6899999995</v>
      </c>
      <c r="C11" s="46">
        <v>-3.365407830851308E-2</v>
      </c>
      <c r="D11" s="47">
        <v>0</v>
      </c>
      <c r="E11" s="48">
        <v>0</v>
      </c>
      <c r="H11" s="146"/>
      <c r="I11" s="148"/>
    </row>
    <row r="12" spans="1:9" s="54" customFormat="1" ht="18" customHeight="1" x14ac:dyDescent="0.25">
      <c r="A12" s="44">
        <v>2015</v>
      </c>
      <c r="B12" s="45">
        <v>7300582.5899999999</v>
      </c>
      <c r="C12" s="46">
        <v>0.33693367149244802</v>
      </c>
      <c r="D12" s="47">
        <v>0</v>
      </c>
      <c r="E12" s="48">
        <v>0</v>
      </c>
      <c r="H12" s="146"/>
      <c r="I12" s="148"/>
    </row>
    <row r="13" spans="1:9" s="54" customFormat="1" ht="18" customHeight="1" x14ac:dyDescent="0.25">
      <c r="A13" s="44">
        <v>2016</v>
      </c>
      <c r="B13" s="45">
        <v>7431560.2699999996</v>
      </c>
      <c r="C13" s="46">
        <v>1.7940716153174829E-2</v>
      </c>
      <c r="D13" s="47">
        <v>0</v>
      </c>
      <c r="E13" s="48">
        <v>0</v>
      </c>
      <c r="H13" s="146"/>
      <c r="I13" s="148"/>
    </row>
    <row r="14" spans="1:9" s="54" customFormat="1" ht="18" customHeight="1" thickBot="1" x14ac:dyDescent="0.3">
      <c r="A14" s="49">
        <v>2017</v>
      </c>
      <c r="B14" s="50">
        <v>7943445.1999999993</v>
      </c>
      <c r="C14" s="51">
        <v>6.887987332436718E-2</v>
      </c>
      <c r="D14" s="56">
        <v>0</v>
      </c>
      <c r="E14" s="85">
        <v>0</v>
      </c>
      <c r="H14" s="146"/>
      <c r="I14" s="148"/>
    </row>
    <row r="15" spans="1:9" s="54" customFormat="1" ht="18" customHeight="1" thickTop="1" x14ac:dyDescent="0.25">
      <c r="A15" s="44">
        <v>2018</v>
      </c>
      <c r="B15" s="45">
        <v>8258291.9723062702</v>
      </c>
      <c r="C15" s="46">
        <v>3.963604763160844E-2</v>
      </c>
      <c r="D15" s="47">
        <v>-9.8039215686362979E-4</v>
      </c>
      <c r="E15" s="48">
        <v>-8104.310080778785</v>
      </c>
      <c r="H15" s="146"/>
      <c r="I15" s="148"/>
    </row>
    <row r="16" spans="1:9" s="54" customFormat="1" ht="18" customHeight="1" x14ac:dyDescent="0.25">
      <c r="A16" s="44">
        <v>2019</v>
      </c>
      <c r="B16" s="45">
        <v>8484712.4697536603</v>
      </c>
      <c r="C16" s="46">
        <v>2.7417351942348178E-2</v>
      </c>
      <c r="D16" s="47">
        <v>4.1248993616371799E-3</v>
      </c>
      <c r="E16" s="48">
        <v>34854.812456510961</v>
      </c>
      <c r="H16" s="146"/>
      <c r="I16" s="148"/>
    </row>
    <row r="17" spans="1:9" s="54" customFormat="1" ht="18" customHeight="1" x14ac:dyDescent="0.25">
      <c r="A17" s="44">
        <v>2020</v>
      </c>
      <c r="B17" s="45">
        <v>8743240.6720267292</v>
      </c>
      <c r="C17" s="46">
        <v>3.0469883710811718E-2</v>
      </c>
      <c r="D17" s="47">
        <v>3.991711216487337E-3</v>
      </c>
      <c r="E17" s="48">
        <v>34761.733059220016</v>
      </c>
      <c r="H17" s="146"/>
      <c r="I17" s="148"/>
    </row>
    <row r="18" spans="1:9" s="54" customFormat="1" ht="18" customHeight="1" x14ac:dyDescent="0.25">
      <c r="A18" s="44">
        <v>2021</v>
      </c>
      <c r="B18" s="45">
        <v>8518334.5128592663</v>
      </c>
      <c r="C18" s="46">
        <v>-2.5723432260881474E-2</v>
      </c>
      <c r="D18" s="47">
        <v>4.4854354492258608E-3</v>
      </c>
      <c r="E18" s="48">
        <v>38037.823390893638</v>
      </c>
      <c r="H18" s="146"/>
      <c r="I18" s="148"/>
    </row>
    <row r="19" spans="1:9" s="54" customFormat="1" ht="18" customHeight="1" x14ac:dyDescent="0.25">
      <c r="A19" s="44">
        <v>2022</v>
      </c>
      <c r="B19" s="45">
        <v>8844782.3308763951</v>
      </c>
      <c r="C19" s="46">
        <v>3.8322962959992157E-2</v>
      </c>
      <c r="D19" s="47">
        <v>5.4135461837001575E-3</v>
      </c>
      <c r="E19" s="48">
        <v>47623.823863048106</v>
      </c>
      <c r="H19" s="146"/>
      <c r="I19" s="148"/>
    </row>
    <row r="20" spans="1:9" s="54" customFormat="1" ht="18" customHeight="1" x14ac:dyDescent="0.25">
      <c r="A20" s="44">
        <v>2023</v>
      </c>
      <c r="B20" s="45">
        <v>8114542.1117729163</v>
      </c>
      <c r="C20" s="46">
        <v>-8.2561694769386351E-2</v>
      </c>
      <c r="D20" s="47">
        <v>5.5228952243597806E-3</v>
      </c>
      <c r="E20" s="48">
        <v>44569.612576525658</v>
      </c>
      <c r="H20" s="146"/>
      <c r="I20" s="148"/>
    </row>
    <row r="21" spans="1:9" s="54" customFormat="1" ht="18" customHeight="1" x14ac:dyDescent="0.3">
      <c r="A21" s="44">
        <v>2024</v>
      </c>
      <c r="B21" s="45">
        <v>8426386.9099742714</v>
      </c>
      <c r="C21" s="46">
        <v>3.8430362909684934E-2</v>
      </c>
      <c r="D21" s="47">
        <v>5.392055727916345E-3</v>
      </c>
      <c r="E21" s="48">
        <v>45191.870718205348</v>
      </c>
      <c r="H21" s="147"/>
      <c r="I21" s="148"/>
    </row>
    <row r="22" spans="1:9" s="54" customFormat="1" ht="18" customHeight="1" x14ac:dyDescent="0.3">
      <c r="A22" s="44">
        <v>2025</v>
      </c>
      <c r="B22" s="45">
        <v>8700387.5556951128</v>
      </c>
      <c r="C22" s="46">
        <v>3.251697894343164E-2</v>
      </c>
      <c r="D22" s="47">
        <v>5.4648392831151416E-3</v>
      </c>
      <c r="E22" s="48">
        <v>47287.799468541518</v>
      </c>
      <c r="H22" s="147"/>
      <c r="I22" s="148"/>
    </row>
    <row r="23" spans="1:9" s="54" customFormat="1" ht="18" customHeight="1" x14ac:dyDescent="0.3">
      <c r="A23" s="44">
        <v>2026</v>
      </c>
      <c r="B23" s="45">
        <v>8973994.1107439753</v>
      </c>
      <c r="C23" s="46">
        <v>3.1447628430042229E-2</v>
      </c>
      <c r="D23" s="47">
        <v>5.4635602441481801E-3</v>
      </c>
      <c r="E23" s="48">
        <v>48763.534943796694</v>
      </c>
      <c r="H23" s="147"/>
      <c r="I23" s="148"/>
    </row>
    <row r="24" spans="1:9" s="54" customFormat="1" ht="18" customHeight="1" x14ac:dyDescent="0.3">
      <c r="A24" s="44">
        <v>2027</v>
      </c>
      <c r="B24" s="45">
        <v>9268280.7764777727</v>
      </c>
      <c r="C24" s="46">
        <v>3.279327600421178E-2</v>
      </c>
      <c r="D24" s="47">
        <v>5.3484307247588792E-3</v>
      </c>
      <c r="E24" s="48">
        <v>49307.042370244861</v>
      </c>
      <c r="H24" s="147"/>
      <c r="I24" s="148"/>
    </row>
    <row r="25" spans="1:9" ht="21.75" customHeight="1" x14ac:dyDescent="0.3">
      <c r="A25" s="25" t="s">
        <v>4</v>
      </c>
      <c r="B25" s="3"/>
      <c r="C25" s="3"/>
    </row>
    <row r="26" spans="1:9" ht="21.75" customHeight="1" x14ac:dyDescent="0.3">
      <c r="A26" s="26" t="s">
        <v>94</v>
      </c>
      <c r="B26" s="3"/>
      <c r="C26" s="3"/>
    </row>
    <row r="27" spans="1:9" ht="21.75" customHeight="1" x14ac:dyDescent="0.3">
      <c r="A27" s="30" t="s">
        <v>211</v>
      </c>
      <c r="B27" s="3"/>
      <c r="C27" s="3"/>
    </row>
    <row r="28" spans="1:9" ht="21.75" customHeight="1" x14ac:dyDescent="0.3">
      <c r="A28" s="138" t="s">
        <v>266</v>
      </c>
      <c r="B28" s="3"/>
      <c r="C28" s="3"/>
    </row>
    <row r="29" spans="1:9" ht="21.75" customHeight="1" x14ac:dyDescent="0.3">
      <c r="A29" s="136"/>
      <c r="B29" s="3"/>
      <c r="C29" s="3"/>
    </row>
    <row r="30" spans="1:9" ht="21.75" customHeight="1" x14ac:dyDescent="0.3">
      <c r="A30" s="207" t="str">
        <f>Headings!F13</f>
        <v>Page 13</v>
      </c>
      <c r="B30" s="208"/>
      <c r="C30" s="208"/>
      <c r="D30" s="208"/>
      <c r="E30" s="215"/>
    </row>
    <row r="32" spans="1:9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4" t="str">
        <f>Headings!E14</f>
        <v>August 2018 Investment Pool Nominal Rate of Return Forecast</v>
      </c>
      <c r="B1" s="216"/>
      <c r="C1" s="216"/>
      <c r="D1" s="216"/>
    </row>
    <row r="2" spans="1:4" ht="21.75" customHeight="1" x14ac:dyDescent="0.3">
      <c r="A2" s="214" t="s">
        <v>95</v>
      </c>
      <c r="B2" s="215"/>
      <c r="C2" s="215"/>
      <c r="D2" s="215"/>
    </row>
    <row r="4" spans="1:4" ht="66" customHeight="1" x14ac:dyDescent="0.3">
      <c r="A4" s="21" t="s">
        <v>119</v>
      </c>
      <c r="B4" s="32" t="s">
        <v>91</v>
      </c>
      <c r="C4" s="32" t="s">
        <v>36</v>
      </c>
      <c r="D4" s="24" t="str">
        <f>Headings!E49</f>
        <v>% Change from July 2018 Forecast</v>
      </c>
    </row>
    <row r="5" spans="1:4" s="54" customFormat="1" ht="18" customHeight="1" x14ac:dyDescent="0.25">
      <c r="A5" s="39">
        <v>2008</v>
      </c>
      <c r="B5" s="42">
        <v>3.2959999999999996E-2</v>
      </c>
      <c r="C5" s="82" t="s">
        <v>89</v>
      </c>
      <c r="D5" s="52">
        <v>0</v>
      </c>
    </row>
    <row r="6" spans="1:4" s="54" customFormat="1" ht="18" customHeight="1" x14ac:dyDescent="0.25">
      <c r="A6" s="44">
        <v>2009</v>
      </c>
      <c r="B6" s="57">
        <v>1.755E-2</v>
      </c>
      <c r="C6" s="46">
        <v>-1.5409999999999997E-2</v>
      </c>
      <c r="D6" s="47">
        <v>0</v>
      </c>
    </row>
    <row r="7" spans="1:4" s="54" customFormat="1" ht="18" customHeight="1" x14ac:dyDescent="0.25">
      <c r="A7" s="44">
        <v>2010</v>
      </c>
      <c r="B7" s="57">
        <v>9.6100000000000005E-3</v>
      </c>
      <c r="C7" s="46">
        <v>-7.9399999999999991E-3</v>
      </c>
      <c r="D7" s="47">
        <v>0</v>
      </c>
    </row>
    <row r="8" spans="1:4" s="54" customFormat="1" ht="18" customHeight="1" x14ac:dyDescent="0.25">
      <c r="A8" s="44">
        <v>2011</v>
      </c>
      <c r="B8" s="57">
        <v>6.1999999999999998E-3</v>
      </c>
      <c r="C8" s="46">
        <v>-3.4100000000000007E-3</v>
      </c>
      <c r="D8" s="47">
        <v>0</v>
      </c>
    </row>
    <row r="9" spans="1:4" s="54" customFormat="1" ht="18" customHeight="1" x14ac:dyDescent="0.25">
      <c r="A9" s="44">
        <v>2012</v>
      </c>
      <c r="B9" s="57">
        <v>5.5999999999999904E-3</v>
      </c>
      <c r="C9" s="46">
        <v>-6.0000000000000938E-4</v>
      </c>
      <c r="D9" s="47">
        <v>0</v>
      </c>
    </row>
    <row r="10" spans="1:4" s="54" customFormat="1" ht="18" customHeight="1" x14ac:dyDescent="0.25">
      <c r="A10" s="44">
        <v>2013</v>
      </c>
      <c r="B10" s="57">
        <v>5.1000000000000004E-3</v>
      </c>
      <c r="C10" s="46">
        <v>-4.9999999999999004E-4</v>
      </c>
      <c r="D10" s="47">
        <v>0</v>
      </c>
    </row>
    <row r="11" spans="1:4" s="54" customFormat="1" ht="18" customHeight="1" x14ac:dyDescent="0.25">
      <c r="A11" s="44">
        <v>2014</v>
      </c>
      <c r="B11" s="57">
        <v>5.0556999999999894E-3</v>
      </c>
      <c r="C11" s="46">
        <v>-4.4300000000010997E-5</v>
      </c>
      <c r="D11" s="47">
        <v>0</v>
      </c>
    </row>
    <row r="12" spans="1:4" s="54" customFormat="1" ht="18" customHeight="1" x14ac:dyDescent="0.25">
      <c r="A12" s="44">
        <v>2015</v>
      </c>
      <c r="B12" s="57">
        <v>5.9749E-3</v>
      </c>
      <c r="C12" s="46">
        <v>9.1920000000001063E-4</v>
      </c>
      <c r="D12" s="47">
        <v>0</v>
      </c>
    </row>
    <row r="13" spans="1:4" s="54" customFormat="1" ht="18" customHeight="1" x14ac:dyDescent="0.25">
      <c r="A13" s="44">
        <v>2016</v>
      </c>
      <c r="B13" s="57">
        <v>8.2862999999999999E-3</v>
      </c>
      <c r="C13" s="46">
        <v>2.3113999999999999E-3</v>
      </c>
      <c r="D13" s="47">
        <v>0</v>
      </c>
    </row>
    <row r="14" spans="1:4" s="54" customFormat="1" ht="18" customHeight="1" thickBot="1" x14ac:dyDescent="0.3">
      <c r="A14" s="49">
        <v>2017</v>
      </c>
      <c r="B14" s="58">
        <v>1.1222000000000001E-2</v>
      </c>
      <c r="C14" s="51">
        <v>2.9357000000000012E-3</v>
      </c>
      <c r="D14" s="56">
        <v>0</v>
      </c>
    </row>
    <row r="15" spans="1:4" s="54" customFormat="1" ht="18" customHeight="1" thickTop="1" x14ac:dyDescent="0.25">
      <c r="A15" s="44">
        <v>2018</v>
      </c>
      <c r="B15" s="57">
        <v>1.7000000000000001E-2</v>
      </c>
      <c r="C15" s="46">
        <v>5.7780000000000001E-3</v>
      </c>
      <c r="D15" s="47">
        <v>0</v>
      </c>
    </row>
    <row r="16" spans="1:4" s="54" customFormat="1" ht="18" customHeight="1" x14ac:dyDescent="0.25">
      <c r="A16" s="44">
        <v>2019</v>
      </c>
      <c r="B16" s="57">
        <v>2.2000000000000002E-2</v>
      </c>
      <c r="C16" s="46">
        <v>5.000000000000001E-3</v>
      </c>
      <c r="D16" s="47">
        <v>0</v>
      </c>
    </row>
    <row r="17" spans="1:4" s="54" customFormat="1" ht="18" customHeight="1" x14ac:dyDescent="0.25">
      <c r="A17" s="44">
        <v>2020</v>
      </c>
      <c r="B17" s="57">
        <v>2.5000000000000001E-2</v>
      </c>
      <c r="C17" s="46">
        <v>2.9999999999999992E-3</v>
      </c>
      <c r="D17" s="47">
        <v>0</v>
      </c>
    </row>
    <row r="18" spans="1:4" s="54" customFormat="1" ht="18" customHeight="1" x14ac:dyDescent="0.25">
      <c r="A18" s="44">
        <v>2021</v>
      </c>
      <c r="B18" s="57">
        <v>2.7157867194913102E-2</v>
      </c>
      <c r="C18" s="46">
        <v>2.1578671949131004E-3</v>
      </c>
      <c r="D18" s="47">
        <v>-1.4011808408569831E-4</v>
      </c>
    </row>
    <row r="19" spans="1:4" s="54" customFormat="1" ht="18" customHeight="1" x14ac:dyDescent="0.25">
      <c r="A19" s="44">
        <v>2022</v>
      </c>
      <c r="B19" s="57">
        <v>2.95413537528182E-2</v>
      </c>
      <c r="C19" s="46">
        <v>2.3834865579050978E-3</v>
      </c>
      <c r="D19" s="47">
        <v>-2.4172218664589989E-4</v>
      </c>
    </row>
    <row r="20" spans="1:4" s="54" customFormat="1" ht="18" customHeight="1" x14ac:dyDescent="0.25">
      <c r="A20" s="44">
        <v>2023</v>
      </c>
      <c r="B20" s="57">
        <v>3.1417908676337002E-2</v>
      </c>
      <c r="C20" s="46">
        <v>1.8765549235188021E-3</v>
      </c>
      <c r="D20" s="47">
        <v>-3.2214229639869474E-4</v>
      </c>
    </row>
    <row r="21" spans="1:4" s="54" customFormat="1" ht="18" customHeight="1" x14ac:dyDescent="0.25">
      <c r="A21" s="44">
        <v>2024</v>
      </c>
      <c r="B21" s="57">
        <v>3.2614675930382801E-2</v>
      </c>
      <c r="C21" s="46">
        <v>1.1967672540457996E-3</v>
      </c>
      <c r="D21" s="47">
        <v>-3.8412075417330188E-4</v>
      </c>
    </row>
    <row r="22" spans="1:4" ht="18" customHeight="1" x14ac:dyDescent="0.3">
      <c r="A22" s="44">
        <v>2025</v>
      </c>
      <c r="B22" s="57">
        <v>3.34444443137095E-2</v>
      </c>
      <c r="C22" s="46">
        <v>8.2976838332669833E-4</v>
      </c>
      <c r="D22" s="47">
        <v>-4.3375928981040368E-4</v>
      </c>
    </row>
    <row r="23" spans="1:4" s="157" customFormat="1" ht="18" customHeight="1" x14ac:dyDescent="0.3">
      <c r="A23" s="44">
        <v>2026</v>
      </c>
      <c r="B23" s="57">
        <v>3.4166284662079403E-2</v>
      </c>
      <c r="C23" s="46">
        <v>7.2184034836990374E-4</v>
      </c>
      <c r="D23" s="47">
        <v>-3.7780317174019445E-4</v>
      </c>
    </row>
    <row r="24" spans="1:4" s="197" customFormat="1" ht="18" customHeight="1" x14ac:dyDescent="0.3">
      <c r="A24" s="44">
        <v>2027</v>
      </c>
      <c r="B24" s="57">
        <v>3.4673076208927803E-2</v>
      </c>
      <c r="C24" s="46">
        <v>5.0679154684839939E-4</v>
      </c>
      <c r="D24" s="47">
        <v>-2.6020582088949473E-4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26" t="s">
        <v>19</v>
      </c>
      <c r="B26" s="3"/>
      <c r="C26" s="3"/>
    </row>
    <row r="27" spans="1:4" ht="21.75" customHeight="1" x14ac:dyDescent="0.3">
      <c r="A27" s="26"/>
      <c r="B27" s="3"/>
      <c r="C27" s="3"/>
    </row>
    <row r="28" spans="1:4" ht="21.75" customHeight="1" x14ac:dyDescent="0.3">
      <c r="A28" s="139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07" t="str">
        <f>Headings!F14</f>
        <v>Page 14</v>
      </c>
      <c r="B30" s="208"/>
      <c r="C30" s="208"/>
      <c r="D30" s="208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4" t="str">
        <f>Headings!E15</f>
        <v>August 2018 Investment Pool Real Rate of Return Forecast</v>
      </c>
      <c r="B1" s="216"/>
      <c r="C1" s="216"/>
      <c r="D1" s="216"/>
    </row>
    <row r="2" spans="1:4" ht="21.75" customHeight="1" x14ac:dyDescent="0.3">
      <c r="A2" s="214" t="s">
        <v>95</v>
      </c>
      <c r="B2" s="215"/>
      <c r="C2" s="215"/>
      <c r="D2" s="215"/>
    </row>
    <row r="4" spans="1:4" ht="66" customHeight="1" x14ac:dyDescent="0.3">
      <c r="A4" s="21" t="s">
        <v>119</v>
      </c>
      <c r="B4" s="32" t="s">
        <v>91</v>
      </c>
      <c r="C4" s="32" t="s">
        <v>36</v>
      </c>
      <c r="D4" s="24" t="str">
        <f>Headings!E49</f>
        <v>% Change from July 2018 Forecast</v>
      </c>
    </row>
    <row r="5" spans="1:4" s="54" customFormat="1" ht="18" customHeight="1" x14ac:dyDescent="0.25">
      <c r="A5" s="39">
        <v>2008</v>
      </c>
      <c r="B5" s="42">
        <v>-8.69965708284548E-3</v>
      </c>
      <c r="C5" s="82" t="s">
        <v>89</v>
      </c>
      <c r="D5" s="52">
        <v>0</v>
      </c>
    </row>
    <row r="6" spans="1:4" s="54" customFormat="1" ht="18" customHeight="1" x14ac:dyDescent="0.25">
      <c r="A6" s="44">
        <v>2009</v>
      </c>
      <c r="B6" s="57">
        <v>1.1657044481214518E-2</v>
      </c>
      <c r="C6" s="46">
        <v>2.0356701564059998E-2</v>
      </c>
      <c r="D6" s="47">
        <v>0</v>
      </c>
    </row>
    <row r="7" spans="1:4" s="54" customFormat="1" ht="18" customHeight="1" x14ac:dyDescent="0.25">
      <c r="A7" s="44">
        <v>2010</v>
      </c>
      <c r="B7" s="57">
        <v>6.6483265032442063E-3</v>
      </c>
      <c r="C7" s="46">
        <v>-5.0087179779703117E-3</v>
      </c>
      <c r="D7" s="47">
        <v>0</v>
      </c>
    </row>
    <row r="8" spans="1:4" s="54" customFormat="1" ht="18" customHeight="1" x14ac:dyDescent="0.25">
      <c r="A8" s="44">
        <v>2011</v>
      </c>
      <c r="B8" s="57">
        <v>-2.0048131806757796E-2</v>
      </c>
      <c r="C8" s="46">
        <v>-2.6696458310002003E-2</v>
      </c>
      <c r="D8" s="47">
        <v>0</v>
      </c>
    </row>
    <row r="9" spans="1:4" s="54" customFormat="1" ht="18" customHeight="1" x14ac:dyDescent="0.25">
      <c r="A9" s="44">
        <v>2012</v>
      </c>
      <c r="B9" s="57">
        <v>-1.9251061119654134E-2</v>
      </c>
      <c r="C9" s="46">
        <v>7.9707068710366258E-4</v>
      </c>
      <c r="D9" s="47">
        <v>0</v>
      </c>
    </row>
    <row r="10" spans="1:4" s="54" customFormat="1" ht="18" customHeight="1" x14ac:dyDescent="0.25">
      <c r="A10" s="44">
        <v>2013</v>
      </c>
      <c r="B10" s="57">
        <v>-6.9663760592472146E-3</v>
      </c>
      <c r="C10" s="46">
        <v>1.2284685060406919E-2</v>
      </c>
      <c r="D10" s="47">
        <v>0</v>
      </c>
    </row>
    <row r="11" spans="1:4" s="54" customFormat="1" ht="18" customHeight="1" x14ac:dyDescent="0.25">
      <c r="A11" s="44">
        <v>2014</v>
      </c>
      <c r="B11" s="57">
        <v>-1.3144281885471898E-2</v>
      </c>
      <c r="C11" s="46">
        <v>-6.1779058262246833E-3</v>
      </c>
      <c r="D11" s="47">
        <v>0</v>
      </c>
    </row>
    <row r="12" spans="1:4" s="54" customFormat="1" ht="18" customHeight="1" x14ac:dyDescent="0.25">
      <c r="A12" s="44">
        <v>2015</v>
      </c>
      <c r="B12" s="57">
        <v>-7.5234077565325963E-3</v>
      </c>
      <c r="C12" s="46">
        <v>5.6208741289393016E-3</v>
      </c>
      <c r="D12" s="47">
        <v>0</v>
      </c>
    </row>
    <row r="13" spans="1:4" s="54" customFormat="1" ht="18" customHeight="1" x14ac:dyDescent="0.25">
      <c r="A13" s="44">
        <v>2016</v>
      </c>
      <c r="B13" s="57">
        <v>-1.3557806575488662E-2</v>
      </c>
      <c r="C13" s="46">
        <v>-6.034398818956066E-3</v>
      </c>
      <c r="D13" s="47">
        <v>0</v>
      </c>
    </row>
    <row r="14" spans="1:4" s="54" customFormat="1" ht="18" customHeight="1" thickBot="1" x14ac:dyDescent="0.3">
      <c r="A14" s="49">
        <v>2017</v>
      </c>
      <c r="B14" s="58">
        <v>-1.8737224587692447E-2</v>
      </c>
      <c r="C14" s="51">
        <v>-5.1794180122037847E-3</v>
      </c>
      <c r="D14" s="56">
        <v>0</v>
      </c>
    </row>
    <row r="15" spans="1:4" s="54" customFormat="1" ht="18" customHeight="1" thickTop="1" x14ac:dyDescent="0.25">
      <c r="A15" s="44">
        <v>2018</v>
      </c>
      <c r="B15" s="57">
        <v>-1.7966879830146665E-2</v>
      </c>
      <c r="C15" s="46">
        <v>7.7034475754578224E-4</v>
      </c>
      <c r="D15" s="47">
        <v>-1.6270912600191423E-4</v>
      </c>
    </row>
    <row r="16" spans="1:4" s="54" customFormat="1" ht="18" customHeight="1" x14ac:dyDescent="0.25">
      <c r="A16" s="44">
        <v>2019</v>
      </c>
      <c r="B16" s="57">
        <v>-9.4703231315792502E-3</v>
      </c>
      <c r="C16" s="46">
        <v>8.4965566985674146E-3</v>
      </c>
      <c r="D16" s="47">
        <v>-4.8387124150706118E-4</v>
      </c>
    </row>
    <row r="17" spans="1:4" s="54" customFormat="1" ht="18" customHeight="1" x14ac:dyDescent="0.25">
      <c r="A17" s="44">
        <v>2020</v>
      </c>
      <c r="B17" s="57">
        <v>-2.0600813763649306E-4</v>
      </c>
      <c r="C17" s="46">
        <v>9.2643149939427571E-3</v>
      </c>
      <c r="D17" s="47">
        <v>-3.3372724845692758E-4</v>
      </c>
    </row>
    <row r="18" spans="1:4" s="54" customFormat="1" ht="18" customHeight="1" x14ac:dyDescent="0.25">
      <c r="A18" s="44">
        <v>2021</v>
      </c>
      <c r="B18" s="57">
        <v>3.1508163283058277E-3</v>
      </c>
      <c r="C18" s="46">
        <v>3.3568244659423208E-3</v>
      </c>
      <c r="D18" s="47">
        <v>-1.282739201668992E-4</v>
      </c>
    </row>
    <row r="19" spans="1:4" s="54" customFormat="1" ht="18" customHeight="1" x14ac:dyDescent="0.25">
      <c r="A19" s="44">
        <v>2022</v>
      </c>
      <c r="B19" s="57">
        <v>5.8656551789231237E-3</v>
      </c>
      <c r="C19" s="46">
        <v>2.714838850617296E-3</v>
      </c>
      <c r="D19" s="47">
        <v>-1.9120211502454687E-4</v>
      </c>
    </row>
    <row r="20" spans="1:4" s="54" customFormat="1" ht="18" customHeight="1" x14ac:dyDescent="0.25">
      <c r="A20" s="44">
        <v>2023</v>
      </c>
      <c r="B20" s="57">
        <v>8.0279588832024018E-3</v>
      </c>
      <c r="C20" s="46">
        <v>2.1623037042792781E-3</v>
      </c>
      <c r="D20" s="47">
        <v>-3.5214725440080308E-4</v>
      </c>
    </row>
    <row r="21" spans="1:4" s="54" customFormat="1" ht="18" customHeight="1" x14ac:dyDescent="0.25">
      <c r="A21" s="44">
        <v>2024</v>
      </c>
      <c r="B21" s="57">
        <v>7.6161192588881654E-3</v>
      </c>
      <c r="C21" s="46">
        <v>-4.1183962431423637E-4</v>
      </c>
      <c r="D21" s="47">
        <v>-6.4445095369536354E-4</v>
      </c>
    </row>
    <row r="22" spans="1:4" ht="18" customHeight="1" x14ac:dyDescent="0.3">
      <c r="A22" s="44">
        <v>2025</v>
      </c>
      <c r="B22" s="57">
        <v>8.2269936769348018E-3</v>
      </c>
      <c r="C22" s="46">
        <v>6.1087441804663634E-4</v>
      </c>
      <c r="D22" s="47">
        <v>-7.7912874171914837E-4</v>
      </c>
    </row>
    <row r="23" spans="1:4" s="157" customFormat="1" ht="18" customHeight="1" x14ac:dyDescent="0.3">
      <c r="A23" s="44">
        <v>2026</v>
      </c>
      <c r="B23" s="57">
        <v>9.3497379439966277E-3</v>
      </c>
      <c r="C23" s="46">
        <v>1.122744267061826E-3</v>
      </c>
      <c r="D23" s="47">
        <v>-6.5160713027823114E-4</v>
      </c>
    </row>
    <row r="24" spans="1:4" s="197" customFormat="1" ht="18" customHeight="1" x14ac:dyDescent="0.3">
      <c r="A24" s="44">
        <v>2027</v>
      </c>
      <c r="B24" s="57">
        <v>1.0368590334664196E-2</v>
      </c>
      <c r="C24" s="46">
        <v>1.0188523906675684E-3</v>
      </c>
      <c r="D24" s="47">
        <v>-5.1349090715469003E-4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26" t="s">
        <v>43</v>
      </c>
      <c r="B26" s="3"/>
      <c r="C26" s="3"/>
    </row>
    <row r="27" spans="1:4" ht="21.75" customHeight="1" x14ac:dyDescent="0.3">
      <c r="A27" s="30" t="s">
        <v>212</v>
      </c>
      <c r="B27" s="3"/>
      <c r="C27" s="3"/>
    </row>
    <row r="28" spans="1:4" ht="21.75" customHeight="1" x14ac:dyDescent="0.3">
      <c r="A28" s="139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07" t="str">
        <f>Headings!F15</f>
        <v>Page 15</v>
      </c>
      <c r="B30" s="208"/>
      <c r="C30" s="208"/>
      <c r="D30" s="208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4" t="str">
        <f>Headings!E16</f>
        <v>August 2018 National CPI-U Forecast</v>
      </c>
      <c r="B1" s="216"/>
      <c r="C1" s="216"/>
      <c r="D1" s="216"/>
    </row>
    <row r="2" spans="1:4" ht="21.75" customHeight="1" x14ac:dyDescent="0.3">
      <c r="A2" s="214" t="s">
        <v>95</v>
      </c>
      <c r="B2" s="215"/>
      <c r="C2" s="215"/>
      <c r="D2" s="215"/>
    </row>
    <row r="4" spans="1:4" ht="66" customHeight="1" x14ac:dyDescent="0.3">
      <c r="A4" s="21" t="s">
        <v>119</v>
      </c>
      <c r="B4" s="32" t="s">
        <v>91</v>
      </c>
      <c r="C4" s="32" t="s">
        <v>36</v>
      </c>
      <c r="D4" s="24" t="str">
        <f>Headings!E49</f>
        <v>% Change from July 2018 Forecast</v>
      </c>
    </row>
    <row r="5" spans="1:4" s="54" customFormat="1" ht="18" customHeight="1" x14ac:dyDescent="0.25">
      <c r="A5" s="39">
        <v>2008</v>
      </c>
      <c r="B5" s="42">
        <v>3.8395501152684801E-2</v>
      </c>
      <c r="C5" s="82" t="s">
        <v>89</v>
      </c>
      <c r="D5" s="52">
        <v>0</v>
      </c>
    </row>
    <row r="6" spans="1:4" s="54" customFormat="1" ht="18" customHeight="1" x14ac:dyDescent="0.25">
      <c r="A6" s="44">
        <v>2009</v>
      </c>
      <c r="B6" s="57">
        <v>-3.5577767146764898E-3</v>
      </c>
      <c r="C6" s="46">
        <v>-4.1953277867361291E-2</v>
      </c>
      <c r="D6" s="47">
        <v>0</v>
      </c>
    </row>
    <row r="7" spans="1:4" s="54" customFormat="1" ht="18" customHeight="1" x14ac:dyDescent="0.25">
      <c r="A7" s="44">
        <v>2010</v>
      </c>
      <c r="B7" s="57">
        <v>1.64027650242148E-2</v>
      </c>
      <c r="C7" s="46">
        <v>1.996054173889129E-2</v>
      </c>
      <c r="D7" s="47">
        <v>0</v>
      </c>
    </row>
    <row r="8" spans="1:4" s="54" customFormat="1" ht="18" customHeight="1" x14ac:dyDescent="0.25">
      <c r="A8" s="44">
        <v>2011</v>
      </c>
      <c r="B8" s="57">
        <v>3.1565285981582696E-2</v>
      </c>
      <c r="C8" s="46">
        <v>1.5162520957367896E-2</v>
      </c>
      <c r="D8" s="47">
        <v>0</v>
      </c>
    </row>
    <row r="9" spans="1:4" s="54" customFormat="1" ht="18" customHeight="1" x14ac:dyDescent="0.25">
      <c r="A9" s="44">
        <v>2012</v>
      </c>
      <c r="B9" s="57">
        <v>2.0694499397614301E-2</v>
      </c>
      <c r="C9" s="46">
        <v>-1.0870786583968395E-2</v>
      </c>
      <c r="D9" s="47">
        <v>0</v>
      </c>
    </row>
    <row r="10" spans="1:4" s="54" customFormat="1" ht="18" customHeight="1" x14ac:dyDescent="0.25">
      <c r="A10" s="44">
        <v>2013</v>
      </c>
      <c r="B10" s="57">
        <v>1.46475953204352E-2</v>
      </c>
      <c r="C10" s="46">
        <v>-6.0469040771791004E-3</v>
      </c>
      <c r="D10" s="47">
        <v>0</v>
      </c>
    </row>
    <row r="11" spans="1:4" s="54" customFormat="1" ht="18" customHeight="1" x14ac:dyDescent="0.25">
      <c r="A11" s="44">
        <v>2014</v>
      </c>
      <c r="B11" s="57">
        <v>1.62218778572869E-2</v>
      </c>
      <c r="C11" s="46">
        <v>1.5742825368517E-3</v>
      </c>
      <c r="D11" s="47">
        <v>0</v>
      </c>
    </row>
    <row r="12" spans="1:4" s="54" customFormat="1" ht="18" customHeight="1" x14ac:dyDescent="0.25">
      <c r="A12" s="44">
        <v>2015</v>
      </c>
      <c r="B12" s="57">
        <v>1.1869762097864701E-3</v>
      </c>
      <c r="C12" s="46">
        <v>-1.503490164750043E-2</v>
      </c>
      <c r="D12" s="47">
        <v>0</v>
      </c>
    </row>
    <row r="13" spans="1:4" s="54" customFormat="1" ht="18" customHeight="1" x14ac:dyDescent="0.25">
      <c r="A13" s="44">
        <v>2016</v>
      </c>
      <c r="B13" s="57">
        <v>1.26151288726126E-2</v>
      </c>
      <c r="C13" s="46">
        <v>1.142815266282613E-2</v>
      </c>
      <c r="D13" s="47">
        <v>0</v>
      </c>
    </row>
    <row r="14" spans="1:4" s="54" customFormat="1" ht="18" customHeight="1" thickBot="1" x14ac:dyDescent="0.3">
      <c r="A14" s="49">
        <v>2017</v>
      </c>
      <c r="B14" s="58">
        <v>2.1303545313261698E-2</v>
      </c>
      <c r="C14" s="51">
        <v>8.688416440649098E-3</v>
      </c>
      <c r="D14" s="56">
        <v>0</v>
      </c>
    </row>
    <row r="15" spans="1:4" s="54" customFormat="1" ht="18" customHeight="1" thickTop="1" x14ac:dyDescent="0.25">
      <c r="A15" s="44">
        <v>2018</v>
      </c>
      <c r="B15" s="57">
        <v>2.6906676931012501E-2</v>
      </c>
      <c r="C15" s="46">
        <v>5.6031316177508027E-3</v>
      </c>
      <c r="D15" s="47">
        <v>7.7305977987600014E-4</v>
      </c>
    </row>
    <row r="16" spans="1:4" s="54" customFormat="1" ht="18" customHeight="1" x14ac:dyDescent="0.25">
      <c r="A16" s="44">
        <v>2019</v>
      </c>
      <c r="B16" s="57">
        <v>2.3618822684451101E-2</v>
      </c>
      <c r="C16" s="46">
        <v>-3.2878542465613995E-3</v>
      </c>
      <c r="D16" s="47">
        <v>1.3902591721366986E-3</v>
      </c>
    </row>
    <row r="17" spans="1:4" s="54" customFormat="1" ht="18" customHeight="1" x14ac:dyDescent="0.25">
      <c r="A17" s="44">
        <v>2020</v>
      </c>
      <c r="B17" s="57">
        <v>2.2922278715712799E-2</v>
      </c>
      <c r="C17" s="46">
        <v>-6.9654396873830224E-4</v>
      </c>
      <c r="D17" s="47">
        <v>2.4543722666459794E-4</v>
      </c>
    </row>
    <row r="18" spans="1:4" s="54" customFormat="1" ht="18" customHeight="1" x14ac:dyDescent="0.25">
      <c r="A18" s="44">
        <v>2021</v>
      </c>
      <c r="B18" s="57">
        <v>2.2604991441866604E-2</v>
      </c>
      <c r="C18" s="46">
        <v>-3.1728727384619515E-4</v>
      </c>
      <c r="D18" s="47">
        <v>-2.5751905763319802E-4</v>
      </c>
    </row>
    <row r="19" spans="1:4" s="54" customFormat="1" ht="18" customHeight="1" x14ac:dyDescent="0.25">
      <c r="A19" s="44">
        <v>2022</v>
      </c>
      <c r="B19" s="57">
        <v>2.3685701655149497E-2</v>
      </c>
      <c r="C19" s="46">
        <v>1.0807102132828934E-3</v>
      </c>
      <c r="D19" s="47">
        <v>-4.2656474200399724E-5</v>
      </c>
    </row>
    <row r="20" spans="1:4" s="54" customFormat="1" ht="18" customHeight="1" x14ac:dyDescent="0.25">
      <c r="A20" s="44">
        <v>2023</v>
      </c>
      <c r="B20" s="57">
        <v>2.4435092025621802E-2</v>
      </c>
      <c r="C20" s="46">
        <v>7.493903704723047E-4</v>
      </c>
      <c r="D20" s="47">
        <v>1.9635440659650227E-4</v>
      </c>
    </row>
    <row r="21" spans="1:4" s="54" customFormat="1" ht="18" customHeight="1" x14ac:dyDescent="0.25">
      <c r="A21" s="44">
        <v>2024</v>
      </c>
      <c r="B21" s="57">
        <v>2.5459217787544102E-2</v>
      </c>
      <c r="C21" s="46">
        <v>1.0241257619223003E-3</v>
      </c>
      <c r="D21" s="47">
        <v>6.425969908733023E-4</v>
      </c>
    </row>
    <row r="22" spans="1:4" ht="18" customHeight="1" x14ac:dyDescent="0.3">
      <c r="A22" s="44">
        <v>2025</v>
      </c>
      <c r="B22" s="57">
        <v>2.5297022517632103E-2</v>
      </c>
      <c r="C22" s="46">
        <v>-1.621952699119994E-4</v>
      </c>
      <c r="D22" s="47">
        <v>5.4278234609750342E-4</v>
      </c>
    </row>
    <row r="23" spans="1:4" s="157" customFormat="1" ht="18" customHeight="1" x14ac:dyDescent="0.3">
      <c r="A23" s="44">
        <v>2026</v>
      </c>
      <c r="B23" s="57">
        <v>2.4471813446276101E-2</v>
      </c>
      <c r="C23" s="46">
        <v>-8.2520907135600133E-4</v>
      </c>
      <c r="D23" s="47">
        <v>3.728811460373023E-4</v>
      </c>
    </row>
    <row r="24" spans="1:4" s="197" customFormat="1" ht="18" customHeight="1" x14ac:dyDescent="0.3">
      <c r="A24" s="44">
        <v>2027</v>
      </c>
      <c r="B24" s="57">
        <v>2.3805591341268501E-2</v>
      </c>
      <c r="C24" s="46">
        <v>-6.6622210500760087E-4</v>
      </c>
      <c r="D24" s="47">
        <v>3.7786084767630138E-4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26" t="s">
        <v>144</v>
      </c>
      <c r="B26" s="3"/>
      <c r="C26" s="3"/>
    </row>
    <row r="27" spans="1:4" ht="21.75" customHeight="1" x14ac:dyDescent="0.3">
      <c r="A27" s="30"/>
      <c r="B27" s="3"/>
      <c r="C27" s="3"/>
    </row>
    <row r="28" spans="1:4" ht="21.75" customHeight="1" x14ac:dyDescent="0.3">
      <c r="A28" s="139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07" t="str">
        <f>Headings!F16</f>
        <v>Page 16</v>
      </c>
      <c r="B30" s="208"/>
      <c r="C30" s="208"/>
      <c r="D30" s="208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5" ht="23.25" x14ac:dyDescent="0.3">
      <c r="A1" s="214" t="str">
        <f>Headings!E17</f>
        <v>August 2018 National CPI-W Forecast</v>
      </c>
      <c r="B1" s="216"/>
      <c r="C1" s="216"/>
      <c r="D1" s="216"/>
    </row>
    <row r="2" spans="1:5" ht="21.75" customHeight="1" x14ac:dyDescent="0.3">
      <c r="A2" s="214" t="s">
        <v>95</v>
      </c>
      <c r="B2" s="215"/>
      <c r="C2" s="215"/>
      <c r="D2" s="215"/>
    </row>
    <row r="4" spans="1:5" ht="66" customHeight="1" x14ac:dyDescent="0.3">
      <c r="A4" s="21" t="s">
        <v>119</v>
      </c>
      <c r="B4" s="32" t="s">
        <v>91</v>
      </c>
      <c r="C4" s="32" t="s">
        <v>36</v>
      </c>
      <c r="D4" s="24" t="str">
        <f>Headings!E49</f>
        <v>% Change from July 2018 Forecast</v>
      </c>
    </row>
    <row r="5" spans="1:5" s="54" customFormat="1" ht="18" customHeight="1" x14ac:dyDescent="0.25">
      <c r="A5" s="39">
        <v>2008</v>
      </c>
      <c r="B5" s="42">
        <v>4.0864637736909896E-2</v>
      </c>
      <c r="C5" s="82" t="s">
        <v>89</v>
      </c>
      <c r="D5" s="93">
        <v>0</v>
      </c>
    </row>
    <row r="6" spans="1:5" s="54" customFormat="1" ht="18" customHeight="1" x14ac:dyDescent="0.25">
      <c r="A6" s="44">
        <v>2009</v>
      </c>
      <c r="B6" s="57">
        <v>-6.7423822452180506E-3</v>
      </c>
      <c r="C6" s="46">
        <v>-4.7607019982127949E-2</v>
      </c>
      <c r="D6" s="83">
        <v>0</v>
      </c>
    </row>
    <row r="7" spans="1:5" s="54" customFormat="1" ht="18" customHeight="1" x14ac:dyDescent="0.25">
      <c r="A7" s="44">
        <v>2010</v>
      </c>
      <c r="B7" s="57">
        <v>2.0688832705242501E-2</v>
      </c>
      <c r="C7" s="46">
        <v>2.7431214950460553E-2</v>
      </c>
      <c r="D7" s="83">
        <v>0</v>
      </c>
    </row>
    <row r="8" spans="1:5" s="54" customFormat="1" ht="18" customHeight="1" x14ac:dyDescent="0.25">
      <c r="A8" s="44">
        <v>2011</v>
      </c>
      <c r="B8" s="57">
        <v>3.5556884940200997E-2</v>
      </c>
      <c r="C8" s="46">
        <v>1.4868052234958497E-2</v>
      </c>
      <c r="D8" s="83">
        <v>0</v>
      </c>
    </row>
    <row r="9" spans="1:5" s="54" customFormat="1" ht="18" customHeight="1" x14ac:dyDescent="0.25">
      <c r="A9" s="44">
        <v>2012</v>
      </c>
      <c r="B9" s="57">
        <v>2.10041746586935E-2</v>
      </c>
      <c r="C9" s="46">
        <v>-1.4552710281507498E-2</v>
      </c>
      <c r="D9" s="83">
        <v>0</v>
      </c>
    </row>
    <row r="10" spans="1:5" s="54" customFormat="1" ht="18" customHeight="1" x14ac:dyDescent="0.25">
      <c r="A10" s="44">
        <v>2013</v>
      </c>
      <c r="B10" s="57">
        <v>1.3680827833743602E-2</v>
      </c>
      <c r="C10" s="46">
        <v>-7.323346824949898E-3</v>
      </c>
      <c r="D10" s="83">
        <v>0</v>
      </c>
    </row>
    <row r="11" spans="1:5" s="54" customFormat="1" ht="18" customHeight="1" x14ac:dyDescent="0.25">
      <c r="A11" s="44">
        <v>2014</v>
      </c>
      <c r="B11" s="57">
        <v>1.50311349880516E-2</v>
      </c>
      <c r="C11" s="46">
        <v>1.3503071543079989E-3</v>
      </c>
      <c r="D11" s="83">
        <v>0</v>
      </c>
      <c r="E11" s="59"/>
    </row>
    <row r="12" spans="1:5" s="54" customFormat="1" ht="18" customHeight="1" x14ac:dyDescent="0.25">
      <c r="A12" s="44">
        <v>2015</v>
      </c>
      <c r="B12" s="57">
        <v>-4.1285211645779498E-3</v>
      </c>
      <c r="C12" s="46">
        <v>-1.9159656152629552E-2</v>
      </c>
      <c r="D12" s="83">
        <v>0</v>
      </c>
    </row>
    <row r="13" spans="1:5" s="54" customFormat="1" ht="18" customHeight="1" x14ac:dyDescent="0.25">
      <c r="A13" s="44">
        <v>2016</v>
      </c>
      <c r="B13" s="57">
        <v>9.7752469695009305E-3</v>
      </c>
      <c r="C13" s="46">
        <v>1.390376813407888E-2</v>
      </c>
      <c r="D13" s="83">
        <v>0</v>
      </c>
    </row>
    <row r="14" spans="1:5" s="54" customFormat="1" ht="18" customHeight="1" thickBot="1" x14ac:dyDescent="0.3">
      <c r="A14" s="49">
        <v>2017</v>
      </c>
      <c r="B14" s="58">
        <v>2.12537808233224E-2</v>
      </c>
      <c r="C14" s="51">
        <v>1.1478533853821469E-2</v>
      </c>
      <c r="D14" s="95">
        <v>0</v>
      </c>
    </row>
    <row r="15" spans="1:5" s="54" customFormat="1" ht="18" customHeight="1" thickTop="1" x14ac:dyDescent="0.25">
      <c r="A15" s="44">
        <v>2018</v>
      </c>
      <c r="B15" s="57">
        <v>2.7119439527536402E-2</v>
      </c>
      <c r="C15" s="46">
        <v>5.8656587042140024E-3</v>
      </c>
      <c r="D15" s="83">
        <v>6.544800314863021E-4</v>
      </c>
    </row>
    <row r="16" spans="1:5" s="54" customFormat="1" ht="18" customHeight="1" x14ac:dyDescent="0.25">
      <c r="A16" s="44">
        <v>2019</v>
      </c>
      <c r="B16" s="57">
        <v>2.4538501673623401E-2</v>
      </c>
      <c r="C16" s="46">
        <v>-2.5809378539130012E-3</v>
      </c>
      <c r="D16" s="83">
        <v>1.4167714754975032E-3</v>
      </c>
    </row>
    <row r="17" spans="1:4" s="54" customFormat="1" ht="18" customHeight="1" x14ac:dyDescent="0.25">
      <c r="A17" s="44">
        <v>2020</v>
      </c>
      <c r="B17" s="57">
        <v>2.3669879642815597E-2</v>
      </c>
      <c r="C17" s="46">
        <v>-8.6862203080780367E-4</v>
      </c>
      <c r="D17" s="83">
        <v>2.256637120009973E-4</v>
      </c>
    </row>
    <row r="18" spans="1:4" s="54" customFormat="1" ht="18" customHeight="1" x14ac:dyDescent="0.25">
      <c r="A18" s="44">
        <v>2021</v>
      </c>
      <c r="B18" s="57">
        <v>2.3388237351904401E-2</v>
      </c>
      <c r="C18" s="46">
        <v>-2.8164229091119652E-4</v>
      </c>
      <c r="D18" s="83">
        <v>-1.9312061047360024E-4</v>
      </c>
    </row>
    <row r="19" spans="1:4" s="54" customFormat="1" ht="18" customHeight="1" x14ac:dyDescent="0.25">
      <c r="A19" s="44">
        <v>2022</v>
      </c>
      <c r="B19" s="57">
        <v>2.4183601282233801E-2</v>
      </c>
      <c r="C19" s="46">
        <v>7.9536393032940064E-4</v>
      </c>
      <c r="D19" s="83">
        <v>-1.6451368787199355E-5</v>
      </c>
    </row>
    <row r="20" spans="1:4" s="54" customFormat="1" ht="18" customHeight="1" x14ac:dyDescent="0.25">
      <c r="A20" s="44">
        <v>2023</v>
      </c>
      <c r="B20" s="57">
        <v>2.4593438654139699E-2</v>
      </c>
      <c r="C20" s="46">
        <v>4.0983737190589814E-4</v>
      </c>
      <c r="D20" s="83">
        <v>1.6806671888749958E-4</v>
      </c>
    </row>
    <row r="21" spans="1:4" s="54" customFormat="1" ht="18" customHeight="1" x14ac:dyDescent="0.25">
      <c r="A21" s="44">
        <v>2024</v>
      </c>
      <c r="B21" s="57">
        <v>2.5902275767061601E-2</v>
      </c>
      <c r="C21" s="46">
        <v>1.3088371129219012E-3</v>
      </c>
      <c r="D21" s="83">
        <v>5.8334614855309885E-4</v>
      </c>
    </row>
    <row r="22" spans="1:4" ht="18" customHeight="1" x14ac:dyDescent="0.3">
      <c r="A22" s="44">
        <v>2025</v>
      </c>
      <c r="B22" s="57">
        <v>2.57316361148008E-2</v>
      </c>
      <c r="C22" s="46">
        <v>-1.7063965226080113E-4</v>
      </c>
      <c r="D22" s="83">
        <v>5.0120852289139983E-4</v>
      </c>
    </row>
    <row r="23" spans="1:4" s="157" customFormat="1" ht="18" customHeight="1" x14ac:dyDescent="0.3">
      <c r="A23" s="44">
        <v>2026</v>
      </c>
      <c r="B23" s="57">
        <v>2.5000095734157401E-2</v>
      </c>
      <c r="C23" s="46">
        <v>-7.3154038064339802E-4</v>
      </c>
      <c r="D23" s="83">
        <v>3.7703240125510143E-4</v>
      </c>
    </row>
    <row r="24" spans="1:4" s="197" customFormat="1" ht="18" customHeight="1" x14ac:dyDescent="0.3">
      <c r="A24" s="44">
        <v>2027</v>
      </c>
      <c r="B24" s="57">
        <v>2.4355739408507202E-2</v>
      </c>
      <c r="C24" s="46">
        <v>-6.4435632565019996E-4</v>
      </c>
      <c r="D24" s="83">
        <v>4.1034989417830167E-4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30" t="s">
        <v>179</v>
      </c>
      <c r="B26" s="3"/>
      <c r="C26" s="3"/>
    </row>
    <row r="27" spans="1:4" ht="21.75" customHeight="1" x14ac:dyDescent="0.3">
      <c r="A27" s="30"/>
      <c r="B27" s="3"/>
      <c r="C27" s="3"/>
    </row>
    <row r="28" spans="1:4" ht="21.75" customHeight="1" x14ac:dyDescent="0.3">
      <c r="A28" s="139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07" t="str">
        <f>Headings!F17</f>
        <v>Page 17</v>
      </c>
      <c r="B30" s="208"/>
      <c r="C30" s="208"/>
      <c r="D30" s="208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4" t="str">
        <f>Headings!E18</f>
        <v>August 2018 Seattle Annual CPI-U Forecast</v>
      </c>
      <c r="B1" s="216"/>
      <c r="C1" s="216"/>
      <c r="D1" s="216"/>
    </row>
    <row r="2" spans="1:4" ht="21.75" customHeight="1" x14ac:dyDescent="0.3">
      <c r="A2" s="214" t="s">
        <v>95</v>
      </c>
      <c r="B2" s="215"/>
      <c r="C2" s="215"/>
      <c r="D2" s="215"/>
    </row>
    <row r="4" spans="1:4" ht="66" customHeight="1" x14ac:dyDescent="0.3">
      <c r="A4" s="21" t="s">
        <v>119</v>
      </c>
      <c r="B4" s="32" t="s">
        <v>91</v>
      </c>
      <c r="C4" s="32" t="s">
        <v>36</v>
      </c>
      <c r="D4" s="24" t="str">
        <f>Headings!E49</f>
        <v>% Change from July 2018 Forecast</v>
      </c>
    </row>
    <row r="5" spans="1:4" s="54" customFormat="1" ht="18" customHeight="1" x14ac:dyDescent="0.25">
      <c r="A5" s="39">
        <v>2008</v>
      </c>
      <c r="B5" s="42">
        <v>4.20252624550208E-2</v>
      </c>
      <c r="C5" s="82" t="s">
        <v>89</v>
      </c>
      <c r="D5" s="52">
        <v>0</v>
      </c>
    </row>
    <row r="6" spans="1:4" s="54" customFormat="1" ht="18" customHeight="1" x14ac:dyDescent="0.25">
      <c r="A6" s="44">
        <v>2009</v>
      </c>
      <c r="B6" s="57">
        <v>5.8250526212737493E-3</v>
      </c>
      <c r="C6" s="46">
        <v>-3.6200209833747048E-2</v>
      </c>
      <c r="D6" s="47">
        <v>0</v>
      </c>
    </row>
    <row r="7" spans="1:4" s="54" customFormat="1" ht="18" customHeight="1" x14ac:dyDescent="0.25">
      <c r="A7" s="44">
        <v>2010</v>
      </c>
      <c r="B7" s="57">
        <v>2.9421133664857503E-3</v>
      </c>
      <c r="C7" s="46">
        <v>-2.882939254787999E-3</v>
      </c>
      <c r="D7" s="47">
        <v>0</v>
      </c>
    </row>
    <row r="8" spans="1:4" s="54" customFormat="1" ht="18" customHeight="1" x14ac:dyDescent="0.25">
      <c r="A8" s="44">
        <v>2011</v>
      </c>
      <c r="B8" s="57">
        <v>2.67851234930058E-2</v>
      </c>
      <c r="C8" s="46">
        <v>2.3843010126520049E-2</v>
      </c>
      <c r="D8" s="47">
        <v>0</v>
      </c>
    </row>
    <row r="9" spans="1:4" s="54" customFormat="1" ht="18" customHeight="1" x14ac:dyDescent="0.25">
      <c r="A9" s="44">
        <v>2012</v>
      </c>
      <c r="B9" s="57">
        <v>2.53388610830667E-2</v>
      </c>
      <c r="C9" s="46">
        <v>-1.4462624099391003E-3</v>
      </c>
      <c r="D9" s="47">
        <v>0</v>
      </c>
    </row>
    <row r="10" spans="1:4" s="54" customFormat="1" ht="18" customHeight="1" x14ac:dyDescent="0.25">
      <c r="A10" s="44">
        <v>2013</v>
      </c>
      <c r="B10" s="57">
        <v>1.2151024666579899E-2</v>
      </c>
      <c r="C10" s="46">
        <v>-1.3187836416486801E-2</v>
      </c>
      <c r="D10" s="47">
        <v>0</v>
      </c>
    </row>
    <row r="11" spans="1:4" s="54" customFormat="1" ht="18" customHeight="1" x14ac:dyDescent="0.25">
      <c r="A11" s="44">
        <v>2014</v>
      </c>
      <c r="B11" s="57">
        <v>1.8442393909663398E-2</v>
      </c>
      <c r="C11" s="47">
        <v>6.2913692430834993E-3</v>
      </c>
      <c r="D11" s="47">
        <v>0</v>
      </c>
    </row>
    <row r="12" spans="1:4" s="54" customFormat="1" ht="18" customHeight="1" x14ac:dyDescent="0.25">
      <c r="A12" s="44">
        <v>2015</v>
      </c>
      <c r="B12" s="57">
        <v>1.36006308481493E-2</v>
      </c>
      <c r="C12" s="46">
        <v>-4.8417630615140983E-3</v>
      </c>
      <c r="D12" s="47">
        <v>0</v>
      </c>
    </row>
    <row r="13" spans="1:4" s="54" customFormat="1" ht="18" customHeight="1" x14ac:dyDescent="0.25">
      <c r="A13" s="44">
        <v>2016</v>
      </c>
      <c r="B13" s="57">
        <v>2.2144335188720003E-2</v>
      </c>
      <c r="C13" s="46">
        <v>8.5437043405707028E-3</v>
      </c>
      <c r="D13" s="47">
        <v>0</v>
      </c>
    </row>
    <row r="14" spans="1:4" s="54" customFormat="1" ht="18" customHeight="1" thickBot="1" x14ac:dyDescent="0.3">
      <c r="A14" s="49">
        <v>2017</v>
      </c>
      <c r="B14" s="58">
        <v>3.0531296344248098E-2</v>
      </c>
      <c r="C14" s="51">
        <v>8.3869611555280957E-3</v>
      </c>
      <c r="D14" s="56">
        <v>0</v>
      </c>
    </row>
    <row r="15" spans="1:4" s="54" customFormat="1" ht="18" customHeight="1" thickTop="1" x14ac:dyDescent="0.25">
      <c r="A15" s="44">
        <v>2018</v>
      </c>
      <c r="B15" s="57">
        <v>3.6516860919794898E-2</v>
      </c>
      <c r="C15" s="46">
        <v>5.9855645755468E-3</v>
      </c>
      <c r="D15" s="47">
        <v>3.0102903006980208E-4</v>
      </c>
    </row>
    <row r="16" spans="1:4" s="54" customFormat="1" ht="18" customHeight="1" x14ac:dyDescent="0.25">
      <c r="A16" s="44">
        <v>2019</v>
      </c>
      <c r="B16" s="57">
        <v>3.3949524482603702E-2</v>
      </c>
      <c r="C16" s="46">
        <v>-2.5673364371911964E-3</v>
      </c>
      <c r="D16" s="47">
        <v>7.3677238811999807E-4</v>
      </c>
    </row>
    <row r="17" spans="1:4" s="54" customFormat="1" ht="18" customHeight="1" x14ac:dyDescent="0.25">
      <c r="A17" s="44">
        <v>2020</v>
      </c>
      <c r="B17" s="57">
        <v>2.6394682208083799E-2</v>
      </c>
      <c r="C17" s="46">
        <v>-7.5548422745199025E-3</v>
      </c>
      <c r="D17" s="47">
        <v>4.8683319738640138E-4</v>
      </c>
    </row>
    <row r="18" spans="1:4" s="54" customFormat="1" ht="18" customHeight="1" x14ac:dyDescent="0.25">
      <c r="A18" s="44">
        <v>2021</v>
      </c>
      <c r="B18" s="57">
        <v>2.5587063782267098E-2</v>
      </c>
      <c r="C18" s="46">
        <v>-8.0761842581670087E-4</v>
      </c>
      <c r="D18" s="47">
        <v>-3.2070876803600573E-5</v>
      </c>
    </row>
    <row r="19" spans="1:4" s="54" customFormat="1" ht="18" customHeight="1" x14ac:dyDescent="0.25">
      <c r="A19" s="44">
        <v>2022</v>
      </c>
      <c r="B19" s="57">
        <v>2.5273107628108197E-2</v>
      </c>
      <c r="C19" s="46">
        <v>-3.1395615415890157E-4</v>
      </c>
      <c r="D19" s="47">
        <v>-5.8487609256304557E-5</v>
      </c>
    </row>
    <row r="20" spans="1:4" s="54" customFormat="1" ht="18" customHeight="1" x14ac:dyDescent="0.25">
      <c r="A20" s="44">
        <v>2023</v>
      </c>
      <c r="B20" s="57">
        <v>2.5129770829095198E-2</v>
      </c>
      <c r="C20" s="46">
        <v>-1.4333679901299898E-4</v>
      </c>
      <c r="D20" s="47">
        <v>7.1827544379097358E-5</v>
      </c>
    </row>
    <row r="21" spans="1:4" s="54" customFormat="1" ht="18" customHeight="1" x14ac:dyDescent="0.25">
      <c r="A21" s="44">
        <v>2024</v>
      </c>
      <c r="B21" s="57">
        <v>2.7952614745093501E-2</v>
      </c>
      <c r="C21" s="46">
        <v>2.8228439159983035E-3</v>
      </c>
      <c r="D21" s="47">
        <v>4.535633165760021E-4</v>
      </c>
    </row>
    <row r="22" spans="1:4" ht="18" customHeight="1" x14ac:dyDescent="0.3">
      <c r="A22" s="44">
        <v>2025</v>
      </c>
      <c r="B22" s="57">
        <v>2.8178529551433802E-2</v>
      </c>
      <c r="C22" s="46">
        <v>2.2591480634030076E-4</v>
      </c>
      <c r="D22" s="47">
        <v>5.4659020147710194E-4</v>
      </c>
    </row>
    <row r="23" spans="1:4" s="157" customFormat="1" ht="18" customHeight="1" x14ac:dyDescent="0.3">
      <c r="A23" s="44">
        <v>2026</v>
      </c>
      <c r="B23" s="57">
        <v>2.7536657196775099E-2</v>
      </c>
      <c r="C23" s="46">
        <v>-6.4187235465870338E-4</v>
      </c>
      <c r="D23" s="47">
        <v>4.3264990670859732E-4</v>
      </c>
    </row>
    <row r="24" spans="1:4" s="197" customFormat="1" ht="18" customHeight="1" x14ac:dyDescent="0.3">
      <c r="A24" s="44">
        <v>2027</v>
      </c>
      <c r="B24" s="57">
        <v>2.6781269485985502E-2</v>
      </c>
      <c r="C24" s="46">
        <v>-7.5538771078959704E-4</v>
      </c>
      <c r="D24" s="47">
        <v>4.1037211465340048E-4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30" t="s">
        <v>250</v>
      </c>
      <c r="B26" s="3"/>
      <c r="C26" s="3"/>
    </row>
    <row r="27" spans="1:4" ht="21.75" customHeight="1" x14ac:dyDescent="0.3">
      <c r="A27" s="139"/>
      <c r="B27" s="3"/>
      <c r="C27" s="3"/>
    </row>
    <row r="28" spans="1:4" ht="21.75" customHeight="1" x14ac:dyDescent="0.3">
      <c r="A28" s="139"/>
      <c r="B28" s="3"/>
      <c r="C28" s="3"/>
    </row>
    <row r="29" spans="1:4" ht="21.75" customHeight="1" x14ac:dyDescent="0.3">
      <c r="A29" s="136"/>
    </row>
    <row r="30" spans="1:4" ht="21.75" customHeight="1" x14ac:dyDescent="0.3">
      <c r="A30" s="207" t="str">
        <f>Headings!F18</f>
        <v>Page 18</v>
      </c>
      <c r="B30" s="208"/>
      <c r="C30" s="208"/>
      <c r="D30" s="208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4" t="str">
        <f>Headings!E19</f>
        <v>August 2018 June-June Seattle CPI-W Forecast</v>
      </c>
      <c r="B1" s="216"/>
      <c r="C1" s="216"/>
      <c r="D1" s="216"/>
    </row>
    <row r="2" spans="1:4" ht="21.75" customHeight="1" x14ac:dyDescent="0.3">
      <c r="A2" s="214" t="s">
        <v>95</v>
      </c>
      <c r="B2" s="215"/>
      <c r="C2" s="215"/>
      <c r="D2" s="215"/>
    </row>
    <row r="4" spans="1:4" ht="66" customHeight="1" x14ac:dyDescent="0.3">
      <c r="A4" s="21" t="s">
        <v>119</v>
      </c>
      <c r="B4" s="32" t="s">
        <v>91</v>
      </c>
      <c r="C4" s="32" t="s">
        <v>36</v>
      </c>
      <c r="D4" s="36" t="str">
        <f>Headings!E49</f>
        <v>% Change from July 2018 Forecast</v>
      </c>
    </row>
    <row r="5" spans="1:4" s="54" customFormat="1" ht="18" customHeight="1" x14ac:dyDescent="0.25">
      <c r="A5" s="39">
        <v>2008</v>
      </c>
      <c r="B5" s="42">
        <v>6.1900000000000004E-2</v>
      </c>
      <c r="C5" s="82" t="s">
        <v>89</v>
      </c>
      <c r="D5" s="93">
        <v>0</v>
      </c>
    </row>
    <row r="6" spans="1:4" s="54" customFormat="1" ht="18" customHeight="1" x14ac:dyDescent="0.25">
      <c r="A6" s="44">
        <v>2009</v>
      </c>
      <c r="B6" s="57">
        <v>-7.0999999999999995E-3</v>
      </c>
      <c r="C6" s="46">
        <v>-6.9000000000000006E-2</v>
      </c>
      <c r="D6" s="83">
        <v>0</v>
      </c>
    </row>
    <row r="7" spans="1:4" s="54" customFormat="1" ht="18" customHeight="1" x14ac:dyDescent="0.25">
      <c r="A7" s="44">
        <v>2010</v>
      </c>
      <c r="B7" s="57">
        <v>-5.9999999999999995E-4</v>
      </c>
      <c r="C7" s="46">
        <v>6.4999999999999997E-3</v>
      </c>
      <c r="D7" s="83">
        <v>0</v>
      </c>
    </row>
    <row r="8" spans="1:4" s="54" customFormat="1" ht="18" customHeight="1" x14ac:dyDescent="0.25">
      <c r="A8" s="44">
        <v>2011</v>
      </c>
      <c r="B8" s="57">
        <v>3.7000000000000005E-2</v>
      </c>
      <c r="C8" s="46">
        <v>3.7600000000000008E-2</v>
      </c>
      <c r="D8" s="83">
        <v>0</v>
      </c>
    </row>
    <row r="9" spans="1:4" s="54" customFormat="1" ht="18" customHeight="1" x14ac:dyDescent="0.25">
      <c r="A9" s="44">
        <v>2012</v>
      </c>
      <c r="B9" s="57">
        <v>2.6699999999999998E-2</v>
      </c>
      <c r="C9" s="46">
        <v>-1.0300000000000007E-2</v>
      </c>
      <c r="D9" s="83">
        <v>0</v>
      </c>
    </row>
    <row r="10" spans="1:4" s="54" customFormat="1" ht="18" customHeight="1" x14ac:dyDescent="0.25">
      <c r="A10" s="44">
        <v>2013</v>
      </c>
      <c r="B10" s="57">
        <v>1.1599999999999999E-2</v>
      </c>
      <c r="C10" s="46">
        <v>-1.5099999999999999E-2</v>
      </c>
      <c r="D10" s="83">
        <v>0</v>
      </c>
    </row>
    <row r="11" spans="1:4" s="54" customFormat="1" ht="18" customHeight="1" x14ac:dyDescent="0.25">
      <c r="A11" s="44">
        <v>2014</v>
      </c>
      <c r="B11" s="57">
        <v>2.23E-2</v>
      </c>
      <c r="C11" s="46">
        <v>1.0700000000000001E-2</v>
      </c>
      <c r="D11" s="83">
        <v>0</v>
      </c>
    </row>
    <row r="12" spans="1:4" s="54" customFormat="1" ht="18" customHeight="1" x14ac:dyDescent="0.25">
      <c r="A12" s="44">
        <v>2015</v>
      </c>
      <c r="B12" s="57">
        <v>1.0800000000000001E-2</v>
      </c>
      <c r="C12" s="47">
        <v>-1.15E-2</v>
      </c>
      <c r="D12" s="83">
        <v>0</v>
      </c>
    </row>
    <row r="13" spans="1:4" s="54" customFormat="1" ht="18" customHeight="1" x14ac:dyDescent="0.25">
      <c r="A13" s="44">
        <v>2016</v>
      </c>
      <c r="B13" s="57">
        <v>1.9900000000000001E-2</v>
      </c>
      <c r="C13" s="46">
        <v>9.1000000000000004E-3</v>
      </c>
      <c r="D13" s="83">
        <v>0</v>
      </c>
    </row>
    <row r="14" spans="1:4" s="54" customFormat="1" ht="18" customHeight="1" x14ac:dyDescent="0.25">
      <c r="A14" s="44">
        <v>2017</v>
      </c>
      <c r="B14" s="57">
        <v>3.0299999999999997E-2</v>
      </c>
      <c r="C14" s="46">
        <v>1.0399999999999996E-2</v>
      </c>
      <c r="D14" s="83">
        <v>0</v>
      </c>
    </row>
    <row r="15" spans="1:4" s="54" customFormat="1" ht="18" customHeight="1" thickBot="1" x14ac:dyDescent="0.3">
      <c r="A15" s="49">
        <v>2018</v>
      </c>
      <c r="B15" s="58">
        <v>3.6495E-2</v>
      </c>
      <c r="C15" s="51">
        <v>6.1950000000000026E-3</v>
      </c>
      <c r="D15" s="95">
        <v>-4.9999999999980616E-6</v>
      </c>
    </row>
    <row r="16" spans="1:4" s="54" customFormat="1" ht="18" customHeight="1" thickTop="1" x14ac:dyDescent="0.25">
      <c r="A16" s="44">
        <v>2019</v>
      </c>
      <c r="B16" s="57">
        <v>3.4063801861224902E-2</v>
      </c>
      <c r="C16" s="46">
        <v>-2.431198138775098E-3</v>
      </c>
      <c r="D16" s="83">
        <v>6.9941745385399684E-4</v>
      </c>
    </row>
    <row r="17" spans="1:8" s="54" customFormat="1" ht="18" customHeight="1" x14ac:dyDescent="0.25">
      <c r="A17" s="44">
        <v>2020</v>
      </c>
      <c r="B17" s="57">
        <v>2.9117291742965498E-2</v>
      </c>
      <c r="C17" s="46">
        <v>-4.9465101182594035E-3</v>
      </c>
      <c r="D17" s="83">
        <v>1.7246946023859872E-4</v>
      </c>
    </row>
    <row r="18" spans="1:8" s="54" customFormat="1" ht="18" customHeight="1" x14ac:dyDescent="0.25">
      <c r="A18" s="44">
        <v>2021</v>
      </c>
      <c r="B18" s="57">
        <v>2.63102472689987E-2</v>
      </c>
      <c r="C18" s="46">
        <v>-2.807044473966798E-3</v>
      </c>
      <c r="D18" s="83">
        <v>-1.0448601115110173E-4</v>
      </c>
    </row>
    <row r="19" spans="1:8" s="54" customFormat="1" ht="18" customHeight="1" x14ac:dyDescent="0.25">
      <c r="A19" s="44">
        <v>2022</v>
      </c>
      <c r="B19" s="57">
        <v>2.6037589523473202E-2</v>
      </c>
      <c r="C19" s="46">
        <v>-2.7265774552549804E-4</v>
      </c>
      <c r="D19" s="83">
        <v>-1.5202037944098135E-5</v>
      </c>
      <c r="H19" s="29" t="s">
        <v>23</v>
      </c>
    </row>
    <row r="20" spans="1:8" s="54" customFormat="1" ht="18" customHeight="1" x14ac:dyDescent="0.25">
      <c r="A20" s="44">
        <v>2023</v>
      </c>
      <c r="B20" s="57">
        <v>2.5552696504595497E-2</v>
      </c>
      <c r="C20" s="46">
        <v>-4.8489301887770508E-4</v>
      </c>
      <c r="D20" s="83">
        <v>1.0074809579929678E-4</v>
      </c>
    </row>
    <row r="21" spans="1:8" s="54" customFormat="1" ht="18" customHeight="1" x14ac:dyDescent="0.25">
      <c r="A21" s="44">
        <v>2024</v>
      </c>
      <c r="B21" s="57">
        <v>2.7883501630887601E-2</v>
      </c>
      <c r="C21" s="46">
        <v>2.3308051262921035E-3</v>
      </c>
      <c r="D21" s="83">
        <v>5.3287284382690439E-4</v>
      </c>
    </row>
    <row r="22" spans="1:8" ht="18" customHeight="1" x14ac:dyDescent="0.3">
      <c r="A22" s="44">
        <v>2025</v>
      </c>
      <c r="B22" s="57">
        <v>2.7433478946108401E-2</v>
      </c>
      <c r="C22" s="46">
        <v>-4.5002268477919993E-4</v>
      </c>
      <c r="D22" s="83">
        <v>4.6950571821000042E-4</v>
      </c>
    </row>
    <row r="23" spans="1:8" s="157" customFormat="1" ht="18" customHeight="1" x14ac:dyDescent="0.3">
      <c r="A23" s="44">
        <v>2026</v>
      </c>
      <c r="B23" s="57">
        <v>2.6477539667159097E-2</v>
      </c>
      <c r="C23" s="46">
        <v>-9.5593927894930403E-4</v>
      </c>
      <c r="D23" s="83">
        <v>3.5402434750109527E-4</v>
      </c>
    </row>
    <row r="24" spans="1:8" s="197" customFormat="1" ht="18" customHeight="1" x14ac:dyDescent="0.3">
      <c r="A24" s="44">
        <v>2027</v>
      </c>
      <c r="B24" s="57">
        <v>2.5625089695049202E-2</v>
      </c>
      <c r="C24" s="46">
        <v>-8.5244997210989423E-4</v>
      </c>
      <c r="D24" s="83">
        <v>3.8053781228900366E-4</v>
      </c>
    </row>
    <row r="25" spans="1:8" ht="21.75" customHeight="1" x14ac:dyDescent="0.3">
      <c r="A25" s="25" t="s">
        <v>4</v>
      </c>
      <c r="B25" s="3"/>
      <c r="C25" s="3"/>
    </row>
    <row r="26" spans="1:8" ht="21.75" customHeight="1" x14ac:dyDescent="0.3">
      <c r="A26" s="30" t="s">
        <v>251</v>
      </c>
      <c r="B26" s="3"/>
      <c r="C26" s="3"/>
    </row>
    <row r="27" spans="1:8" ht="21.75" customHeight="1" x14ac:dyDescent="0.3">
      <c r="A27" s="30" t="s">
        <v>213</v>
      </c>
      <c r="B27" s="3"/>
      <c r="C27" s="3"/>
    </row>
    <row r="28" spans="1:8" ht="21.75" customHeight="1" x14ac:dyDescent="0.3">
      <c r="A28" s="139"/>
      <c r="B28" s="3"/>
      <c r="C28" s="3"/>
    </row>
    <row r="29" spans="1:8" ht="21.75" customHeight="1" x14ac:dyDescent="0.3">
      <c r="A29" s="3"/>
      <c r="B29" s="19"/>
      <c r="C29" s="19"/>
    </row>
    <row r="30" spans="1:8" ht="21.75" customHeight="1" x14ac:dyDescent="0.3">
      <c r="A30" s="207" t="str">
        <f>Headings!F19</f>
        <v>Page 19</v>
      </c>
      <c r="B30" s="208"/>
      <c r="C30" s="208"/>
      <c r="D30" s="208"/>
    </row>
    <row r="32" spans="1:8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4" t="str">
        <f>Headings!E2</f>
        <v>August 2018 Countywide Assessed Value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s="22" customFormat="1" ht="66" customHeight="1" x14ac:dyDescent="0.3">
      <c r="A4" s="21" t="s">
        <v>119</v>
      </c>
      <c r="B4" s="32" t="s">
        <v>91</v>
      </c>
      <c r="C4" s="32" t="s">
        <v>36</v>
      </c>
      <c r="D4" s="24" t="str">
        <f>Headings!E49</f>
        <v>% Change from July 2018 Forecast</v>
      </c>
      <c r="E4" s="36" t="str">
        <f>Headings!F49</f>
        <v>$ Change from July 2018 Forecast</v>
      </c>
    </row>
    <row r="5" spans="1:5" ht="18" customHeight="1" x14ac:dyDescent="0.3">
      <c r="A5" s="39">
        <v>2008</v>
      </c>
      <c r="B5" s="40">
        <v>340995439590</v>
      </c>
      <c r="C5" s="82" t="s">
        <v>89</v>
      </c>
      <c r="D5" s="52">
        <v>0</v>
      </c>
      <c r="E5" s="43">
        <v>0</v>
      </c>
    </row>
    <row r="6" spans="1:5" ht="18" customHeight="1" x14ac:dyDescent="0.3">
      <c r="A6" s="44">
        <v>2009</v>
      </c>
      <c r="B6" s="45">
        <v>386889727940</v>
      </c>
      <c r="C6" s="46">
        <v>0.13458915581153086</v>
      </c>
      <c r="D6" s="47">
        <v>0</v>
      </c>
      <c r="E6" s="48">
        <v>0</v>
      </c>
    </row>
    <row r="7" spans="1:5" ht="18" customHeight="1" x14ac:dyDescent="0.3">
      <c r="A7" s="44">
        <v>2010</v>
      </c>
      <c r="B7" s="45">
        <v>341971517510</v>
      </c>
      <c r="C7" s="46">
        <v>-0.11610080905783582</v>
      </c>
      <c r="D7" s="47">
        <v>0</v>
      </c>
      <c r="E7" s="48">
        <v>0</v>
      </c>
    </row>
    <row r="8" spans="1:5" ht="18" customHeight="1" x14ac:dyDescent="0.3">
      <c r="A8" s="44">
        <v>2011</v>
      </c>
      <c r="B8" s="45">
        <v>330414998630</v>
      </c>
      <c r="C8" s="46">
        <v>-3.3793805297431145E-2</v>
      </c>
      <c r="D8" s="47">
        <v>0</v>
      </c>
      <c r="E8" s="48">
        <v>0</v>
      </c>
    </row>
    <row r="9" spans="1:5" ht="18" customHeight="1" x14ac:dyDescent="0.3">
      <c r="A9" s="44">
        <v>2012</v>
      </c>
      <c r="B9" s="45">
        <v>319460937270</v>
      </c>
      <c r="C9" s="46">
        <v>-3.3152433773947387E-2</v>
      </c>
      <c r="D9" s="47">
        <v>0</v>
      </c>
      <c r="E9" s="48">
        <v>0</v>
      </c>
    </row>
    <row r="10" spans="1:5" ht="18" customHeight="1" x14ac:dyDescent="0.3">
      <c r="A10" s="44">
        <v>2013</v>
      </c>
      <c r="B10" s="45">
        <v>314746206667</v>
      </c>
      <c r="C10" s="47">
        <v>-1.4758394698551891E-2</v>
      </c>
      <c r="D10" s="47">
        <v>0</v>
      </c>
      <c r="E10" s="48">
        <v>0</v>
      </c>
    </row>
    <row r="11" spans="1:5" ht="18" customHeight="1" x14ac:dyDescent="0.3">
      <c r="A11" s="44">
        <v>2014</v>
      </c>
      <c r="B11" s="45">
        <v>340643616342</v>
      </c>
      <c r="C11" s="46">
        <v>8.228029163318662E-2</v>
      </c>
      <c r="D11" s="47">
        <v>0</v>
      </c>
      <c r="E11" s="48">
        <v>0</v>
      </c>
    </row>
    <row r="12" spans="1:5" ht="18" customHeight="1" x14ac:dyDescent="0.3">
      <c r="A12" s="44">
        <v>2015</v>
      </c>
      <c r="B12" s="45">
        <v>388118855592</v>
      </c>
      <c r="C12" s="46">
        <v>0.13936923216061592</v>
      </c>
      <c r="D12" s="47">
        <v>0</v>
      </c>
      <c r="E12" s="48">
        <v>0</v>
      </c>
    </row>
    <row r="13" spans="1:5" ht="18" customHeight="1" x14ac:dyDescent="0.3">
      <c r="A13" s="44">
        <v>2016</v>
      </c>
      <c r="B13" s="45">
        <v>426335605836</v>
      </c>
      <c r="C13" s="46">
        <v>9.8466615814652325E-2</v>
      </c>
      <c r="D13" s="47">
        <v>0</v>
      </c>
      <c r="E13" s="48">
        <v>0</v>
      </c>
    </row>
    <row r="14" spans="1:5" ht="18" customHeight="1" x14ac:dyDescent="0.3">
      <c r="A14" s="44">
        <v>2017</v>
      </c>
      <c r="B14" s="45">
        <v>471456288020</v>
      </c>
      <c r="C14" s="46">
        <v>0.1058337177715265</v>
      </c>
      <c r="D14" s="47">
        <v>0</v>
      </c>
      <c r="E14" s="48">
        <v>0</v>
      </c>
    </row>
    <row r="15" spans="1:5" ht="18" customHeight="1" thickBot="1" x14ac:dyDescent="0.35">
      <c r="A15" s="49">
        <v>2018</v>
      </c>
      <c r="B15" s="50">
        <v>534662434752.99994</v>
      </c>
      <c r="C15" s="51">
        <v>0.13406576248765312</v>
      </c>
      <c r="D15" s="56">
        <v>0</v>
      </c>
      <c r="E15" s="85">
        <v>0</v>
      </c>
    </row>
    <row r="16" spans="1:5" ht="18" customHeight="1" thickTop="1" x14ac:dyDescent="0.3">
      <c r="A16" s="44">
        <v>2019</v>
      </c>
      <c r="B16" s="45">
        <v>597760518060.25891</v>
      </c>
      <c r="C16" s="46">
        <v>0.11801480561545086</v>
      </c>
      <c r="D16" s="47">
        <v>5.7019861794005422E-3</v>
      </c>
      <c r="E16" s="48">
        <v>3389097624.7539062</v>
      </c>
    </row>
    <row r="17" spans="1:5" ht="18" customHeight="1" x14ac:dyDescent="0.3">
      <c r="A17" s="44">
        <v>2020</v>
      </c>
      <c r="B17" s="45">
        <v>646003549172.828</v>
      </c>
      <c r="C17" s="46">
        <v>8.0706285636124697E-2</v>
      </c>
      <c r="D17" s="47">
        <v>4.2786592071397678E-3</v>
      </c>
      <c r="E17" s="48">
        <v>2752253080.5299072</v>
      </c>
    </row>
    <row r="18" spans="1:5" ht="18" customHeight="1" x14ac:dyDescent="0.3">
      <c r="A18" s="44">
        <v>2021</v>
      </c>
      <c r="B18" s="45">
        <v>684596035903.005</v>
      </c>
      <c r="C18" s="46">
        <v>5.9740363314710221E-2</v>
      </c>
      <c r="D18" s="47">
        <v>1.6432997668245353E-3</v>
      </c>
      <c r="E18" s="48">
        <v>1123150832.6669922</v>
      </c>
    </row>
    <row r="19" spans="1:5" ht="18" customHeight="1" x14ac:dyDescent="0.3">
      <c r="A19" s="44">
        <v>2022</v>
      </c>
      <c r="B19" s="45">
        <v>719529606162.302</v>
      </c>
      <c r="C19" s="46">
        <v>5.1028005461963399E-2</v>
      </c>
      <c r="D19" s="47">
        <v>3.2373063976631755E-4</v>
      </c>
      <c r="E19" s="48">
        <v>232858396.33605957</v>
      </c>
    </row>
    <row r="20" spans="1:5" ht="18" customHeight="1" x14ac:dyDescent="0.3">
      <c r="A20" s="44">
        <v>2023</v>
      </c>
      <c r="B20" s="45">
        <v>747211511230.58301</v>
      </c>
      <c r="C20" s="46">
        <v>3.8472225230488766E-2</v>
      </c>
      <c r="D20" s="47">
        <v>3.9604108265312021E-4</v>
      </c>
      <c r="E20" s="48">
        <v>295809303.24194336</v>
      </c>
    </row>
    <row r="21" spans="1:5" ht="18" customHeight="1" x14ac:dyDescent="0.3">
      <c r="A21" s="44">
        <v>2024</v>
      </c>
      <c r="B21" s="45">
        <v>778086063528.04102</v>
      </c>
      <c r="C21" s="46">
        <v>4.1319695739979512E-2</v>
      </c>
      <c r="D21" s="47">
        <v>1.1164474112002054E-3</v>
      </c>
      <c r="E21" s="48">
        <v>867723403.76904297</v>
      </c>
    </row>
    <row r="22" spans="1:5" ht="18" customHeight="1" x14ac:dyDescent="0.3">
      <c r="A22" s="44">
        <v>2025</v>
      </c>
      <c r="B22" s="45">
        <v>814337811484.00208</v>
      </c>
      <c r="C22" s="46">
        <v>4.6590923106354598E-2</v>
      </c>
      <c r="D22" s="47">
        <v>1.8596238674519761E-3</v>
      </c>
      <c r="E22" s="48">
        <v>1511551113.8760986</v>
      </c>
    </row>
    <row r="23" spans="1:5" s="157" customFormat="1" ht="18" customHeight="1" x14ac:dyDescent="0.3">
      <c r="A23" s="44">
        <v>2026</v>
      </c>
      <c r="B23" s="45">
        <v>844711132706.36707</v>
      </c>
      <c r="C23" s="46">
        <v>3.7298183621136793E-2</v>
      </c>
      <c r="D23" s="47">
        <v>5.1910824621903551E-4</v>
      </c>
      <c r="E23" s="48">
        <v>438269005.6060791</v>
      </c>
    </row>
    <row r="24" spans="1:5" s="197" customFormat="1" ht="18" customHeight="1" x14ac:dyDescent="0.3">
      <c r="A24" s="44">
        <v>2027</v>
      </c>
      <c r="B24" s="45">
        <v>877909360431.20593</v>
      </c>
      <c r="C24" s="46">
        <v>3.9301278791573635E-2</v>
      </c>
      <c r="D24" s="47">
        <v>8.217699992008054E-4</v>
      </c>
      <c r="E24" s="48">
        <v>720847203.81384277</v>
      </c>
    </row>
    <row r="25" spans="1:5" s="116" customFormat="1" ht="21.75" customHeight="1" x14ac:dyDescent="0.3">
      <c r="A25" s="25" t="s">
        <v>4</v>
      </c>
      <c r="B25" s="113"/>
      <c r="C25" s="46"/>
      <c r="D25" s="46"/>
      <c r="E25" s="78"/>
    </row>
    <row r="26" spans="1:5" ht="21.75" customHeight="1" x14ac:dyDescent="0.3">
      <c r="A26" s="29" t="s">
        <v>174</v>
      </c>
      <c r="B26" s="3"/>
      <c r="C26" s="3"/>
    </row>
    <row r="27" spans="1:5" ht="21.75" customHeight="1" x14ac:dyDescent="0.3">
      <c r="A27" s="23" t="s">
        <v>204</v>
      </c>
      <c r="B27" s="3"/>
      <c r="C27" s="3"/>
      <c r="D27" s="116"/>
      <c r="E27" s="116"/>
    </row>
    <row r="28" spans="1:5" ht="21.75" customHeight="1" x14ac:dyDescent="0.3">
      <c r="A28" s="28"/>
      <c r="B28" s="3"/>
      <c r="C28" s="3"/>
      <c r="D28" s="116"/>
      <c r="E28" s="116"/>
    </row>
    <row r="29" spans="1:5" ht="21.75" customHeight="1" x14ac:dyDescent="0.3">
      <c r="A29" s="23"/>
      <c r="B29" s="116"/>
      <c r="C29" s="116"/>
      <c r="D29" s="116"/>
      <c r="E29" s="116"/>
    </row>
    <row r="30" spans="1:5" ht="21.75" customHeight="1" x14ac:dyDescent="0.3">
      <c r="A30" s="207" t="str">
        <f>Headings!F2</f>
        <v>Page 2</v>
      </c>
      <c r="B30" s="207"/>
      <c r="C30" s="207"/>
      <c r="D30" s="207"/>
      <c r="E30" s="207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1.625" style="92" customWidth="1"/>
    <col min="2" max="3" width="22.75" style="92" customWidth="1"/>
    <col min="4" max="4" width="16.75" style="1" customWidth="1"/>
    <col min="5" max="16384" width="10.75" style="1"/>
  </cols>
  <sheetData>
    <row r="1" spans="1:9" ht="23.25" x14ac:dyDescent="0.35">
      <c r="A1" s="214" t="str">
        <f>Headings!E20</f>
        <v>August 2018 Outyear COLA Comparison Forecast</v>
      </c>
      <c r="B1" s="214"/>
      <c r="C1" s="214"/>
      <c r="D1" s="217"/>
    </row>
    <row r="2" spans="1:9" ht="21.75" customHeight="1" x14ac:dyDescent="0.3">
      <c r="A2" s="214" t="s">
        <v>95</v>
      </c>
      <c r="B2" s="214"/>
      <c r="C2" s="214"/>
      <c r="D2" s="218"/>
    </row>
    <row r="3" spans="1:9" ht="21.75" customHeight="1" x14ac:dyDescent="0.3">
      <c r="A3" s="219"/>
      <c r="B3" s="219"/>
      <c r="C3" s="219"/>
      <c r="D3" s="218"/>
    </row>
    <row r="4" spans="1:9" ht="66" customHeight="1" x14ac:dyDescent="0.3">
      <c r="A4" s="4" t="s">
        <v>90</v>
      </c>
      <c r="B4" s="18" t="s">
        <v>107</v>
      </c>
      <c r="C4" s="91"/>
      <c r="D4" s="91"/>
    </row>
    <row r="5" spans="1:9" s="61" customFormat="1" ht="18" customHeight="1" x14ac:dyDescent="0.25">
      <c r="A5" s="60">
        <v>2015</v>
      </c>
      <c r="B5" s="42">
        <v>1.4772499999999999E-2</v>
      </c>
      <c r="C5" s="46"/>
      <c r="D5" s="100"/>
    </row>
    <row r="6" spans="1:9" s="61" customFormat="1" ht="18" customHeight="1" x14ac:dyDescent="0.25">
      <c r="A6" s="53">
        <v>2016</v>
      </c>
      <c r="B6" s="57">
        <v>1.0500000000000001E-2</v>
      </c>
      <c r="C6" s="46"/>
      <c r="D6" s="100"/>
    </row>
    <row r="7" spans="1:9" s="61" customFormat="1" ht="18" customHeight="1" x14ac:dyDescent="0.25">
      <c r="A7" s="53">
        <v>2017</v>
      </c>
      <c r="B7" s="57">
        <v>1.78E-2</v>
      </c>
      <c r="C7" s="46"/>
      <c r="D7" s="100"/>
    </row>
    <row r="8" spans="1:9" s="61" customFormat="1" ht="18" customHeight="1" x14ac:dyDescent="0.25">
      <c r="A8" s="53">
        <v>2018</v>
      </c>
      <c r="B8" s="57">
        <v>2.7E-2</v>
      </c>
      <c r="C8" s="46"/>
      <c r="D8" s="100"/>
    </row>
    <row r="9" spans="1:9" s="61" customFormat="1" ht="18" customHeight="1" thickBot="1" x14ac:dyDescent="0.3">
      <c r="A9" s="70">
        <v>2019</v>
      </c>
      <c r="B9" s="58">
        <v>3.32E-2</v>
      </c>
      <c r="C9" s="46"/>
      <c r="D9" s="100"/>
      <c r="I9" s="145"/>
    </row>
    <row r="10" spans="1:9" s="61" customFormat="1" ht="18" customHeight="1" thickTop="1" x14ac:dyDescent="0.25">
      <c r="A10" s="53">
        <v>2020</v>
      </c>
      <c r="B10" s="57">
        <v>3.2599999999999997E-2</v>
      </c>
      <c r="C10" s="46"/>
      <c r="D10" s="100"/>
      <c r="G10" s="145"/>
      <c r="H10" s="145"/>
      <c r="I10" s="145"/>
    </row>
    <row r="11" spans="1:9" s="61" customFormat="1" ht="18" customHeight="1" x14ac:dyDescent="0.25">
      <c r="A11" s="53">
        <v>2021</v>
      </c>
      <c r="B11" s="57">
        <v>2.9899999999999999E-2</v>
      </c>
      <c r="C11" s="46"/>
      <c r="D11" s="100"/>
      <c r="G11" s="145"/>
      <c r="H11" s="145"/>
      <c r="I11" s="145"/>
    </row>
    <row r="12" spans="1:9" s="61" customFormat="1" ht="18" customHeight="1" x14ac:dyDescent="0.25">
      <c r="A12" s="53">
        <v>2022</v>
      </c>
      <c r="B12" s="57">
        <v>2.6100000000000002E-2</v>
      </c>
      <c r="C12" s="46"/>
      <c r="D12" s="100"/>
      <c r="G12" s="145"/>
      <c r="H12" s="145"/>
    </row>
    <row r="13" spans="1:9" s="61" customFormat="1" ht="18" customHeight="1" x14ac:dyDescent="0.25">
      <c r="A13" s="44"/>
      <c r="B13" s="46"/>
      <c r="C13" s="46"/>
      <c r="D13" s="100"/>
      <c r="H13" s="145"/>
    </row>
    <row r="14" spans="1:9" s="61" customFormat="1" ht="17.25" customHeight="1" x14ac:dyDescent="0.25">
      <c r="A14" s="25" t="s">
        <v>4</v>
      </c>
      <c r="B14" s="46"/>
      <c r="C14" s="46"/>
      <c r="D14" s="100"/>
    </row>
    <row r="15" spans="1:9" s="61" customFormat="1" ht="21.75" customHeight="1" x14ac:dyDescent="0.25">
      <c r="A15" s="30" t="s">
        <v>181</v>
      </c>
      <c r="B15" s="46"/>
      <c r="C15" s="46"/>
      <c r="D15" s="100"/>
    </row>
    <row r="16" spans="1:9" s="61" customFormat="1" ht="21.75" customHeight="1" x14ac:dyDescent="0.25">
      <c r="A16" s="30" t="s">
        <v>182</v>
      </c>
      <c r="B16" s="46"/>
      <c r="C16" s="46"/>
      <c r="D16" s="100"/>
    </row>
    <row r="17" spans="1:5" s="61" customFormat="1" ht="21.75" customHeight="1" x14ac:dyDescent="0.25">
      <c r="A17" s="30" t="s">
        <v>183</v>
      </c>
      <c r="B17" s="46"/>
      <c r="C17" s="46"/>
      <c r="D17" s="100"/>
    </row>
    <row r="18" spans="1:5" s="61" customFormat="1" ht="21.75" customHeight="1" x14ac:dyDescent="0.25">
      <c r="A18" s="30" t="s">
        <v>189</v>
      </c>
      <c r="B18" s="46"/>
      <c r="C18" s="46"/>
      <c r="D18" s="100"/>
    </row>
    <row r="19" spans="1:5" ht="21.75" customHeight="1" x14ac:dyDescent="0.3">
      <c r="A19" s="30" t="s">
        <v>214</v>
      </c>
      <c r="B19" s="3"/>
      <c r="C19" s="3"/>
    </row>
    <row r="20" spans="1:5" ht="18" customHeight="1" x14ac:dyDescent="0.3">
      <c r="A20" s="99"/>
      <c r="B20" s="15"/>
      <c r="C20" s="15"/>
      <c r="D20" s="14"/>
    </row>
    <row r="21" spans="1:5" ht="18" customHeight="1" x14ac:dyDescent="0.3">
      <c r="B21" s="15"/>
      <c r="C21" s="15"/>
      <c r="D21" s="14"/>
    </row>
    <row r="22" spans="1:5" ht="18" customHeight="1" x14ac:dyDescent="0.3">
      <c r="B22" s="15"/>
      <c r="C22" s="15"/>
      <c r="D22" s="14"/>
    </row>
    <row r="23" spans="1:5" ht="18" customHeight="1" x14ac:dyDescent="0.3">
      <c r="B23" s="15"/>
      <c r="C23" s="15"/>
      <c r="D23" s="14"/>
    </row>
    <row r="24" spans="1:5" ht="18" customHeight="1" x14ac:dyDescent="0.3">
      <c r="B24" s="16"/>
      <c r="C24" s="16"/>
      <c r="D24" s="14"/>
    </row>
    <row r="25" spans="1:5" ht="18" customHeight="1" x14ac:dyDescent="0.3">
      <c r="A25" s="17"/>
      <c r="B25" s="16"/>
      <c r="C25" s="16"/>
      <c r="D25" s="14"/>
    </row>
    <row r="26" spans="1:5" ht="18" customHeight="1" x14ac:dyDescent="0.3">
      <c r="A26" s="27"/>
      <c r="B26" s="16"/>
      <c r="C26" s="16"/>
      <c r="D26" s="14"/>
    </row>
    <row r="27" spans="1:5" ht="18" customHeight="1" x14ac:dyDescent="0.3">
      <c r="A27" s="14"/>
      <c r="B27" s="16"/>
      <c r="C27" s="16"/>
      <c r="D27" s="14"/>
    </row>
    <row r="28" spans="1:5" ht="18" customHeight="1" x14ac:dyDescent="0.3">
      <c r="A28" s="17"/>
      <c r="B28" s="16"/>
      <c r="C28" s="16"/>
      <c r="D28" s="14"/>
    </row>
    <row r="29" spans="1:5" ht="18" customHeight="1" x14ac:dyDescent="0.3">
      <c r="A29" s="81"/>
      <c r="B29" s="16"/>
      <c r="C29" s="16"/>
      <c r="D29" s="14"/>
    </row>
    <row r="30" spans="1:5" ht="21.75" customHeight="1" x14ac:dyDescent="0.3">
      <c r="A30" s="220" t="str">
        <f>Headings!F20</f>
        <v>Page 20</v>
      </c>
      <c r="B30" s="215"/>
      <c r="C30" s="215"/>
      <c r="D30" s="215"/>
    </row>
    <row r="31" spans="1:5" ht="21.75" customHeight="1" x14ac:dyDescent="0.3">
      <c r="A31" s="1"/>
      <c r="B31" s="1"/>
      <c r="C31" s="1"/>
      <c r="E31" s="90"/>
    </row>
  </sheetData>
  <mergeCells count="4">
    <mergeCell ref="A1:D1"/>
    <mergeCell ref="A2:D2"/>
    <mergeCell ref="A3:D3"/>
    <mergeCell ref="A30:D30"/>
  </mergeCells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4" t="str">
        <f>Headings!E21</f>
        <v>August 2018 Pharmaceuticals PPI Forecast</v>
      </c>
      <c r="B1" s="216"/>
      <c r="C1" s="216"/>
      <c r="D1" s="216"/>
    </row>
    <row r="2" spans="1:4" ht="21.75" customHeight="1" x14ac:dyDescent="0.3">
      <c r="A2" s="214" t="s">
        <v>95</v>
      </c>
      <c r="B2" s="215"/>
      <c r="C2" s="215"/>
      <c r="D2" s="215"/>
    </row>
    <row r="4" spans="1:4" ht="66" customHeight="1" x14ac:dyDescent="0.3">
      <c r="A4" s="21" t="s">
        <v>119</v>
      </c>
      <c r="B4" s="32" t="s">
        <v>91</v>
      </c>
      <c r="C4" s="32" t="s">
        <v>36</v>
      </c>
      <c r="D4" s="24" t="str">
        <f>Headings!E49</f>
        <v>% Change from July 2018 Forecast</v>
      </c>
    </row>
    <row r="5" spans="1:4" s="54" customFormat="1" ht="18" customHeight="1" x14ac:dyDescent="0.25">
      <c r="A5" s="39">
        <v>2008</v>
      </c>
      <c r="B5" s="42">
        <v>6.8686868686868893E-2</v>
      </c>
      <c r="C5" s="82" t="s">
        <v>89</v>
      </c>
      <c r="D5" s="52">
        <v>0</v>
      </c>
    </row>
    <row r="6" spans="1:4" s="54" customFormat="1" ht="18" customHeight="1" x14ac:dyDescent="0.25">
      <c r="A6" s="44">
        <v>2009</v>
      </c>
      <c r="B6" s="57">
        <v>6.7422810333963801E-2</v>
      </c>
      <c r="C6" s="46">
        <v>-1.2640583529050925E-3</v>
      </c>
      <c r="D6" s="47">
        <v>0</v>
      </c>
    </row>
    <row r="7" spans="1:4" s="54" customFormat="1" ht="18" customHeight="1" x14ac:dyDescent="0.25">
      <c r="A7" s="44">
        <v>2010</v>
      </c>
      <c r="B7" s="57">
        <v>-5.9031877213722096E-4</v>
      </c>
      <c r="C7" s="46">
        <v>-6.8013129106101022E-2</v>
      </c>
      <c r="D7" s="47">
        <v>0</v>
      </c>
    </row>
    <row r="8" spans="1:4" s="54" customFormat="1" ht="18" customHeight="1" x14ac:dyDescent="0.25">
      <c r="A8" s="44">
        <v>2011</v>
      </c>
      <c r="B8" s="57">
        <v>-5.0206733608978101E-2</v>
      </c>
      <c r="C8" s="46">
        <v>-4.9616414836840879E-2</v>
      </c>
      <c r="D8" s="47">
        <v>0</v>
      </c>
    </row>
    <row r="9" spans="1:4" s="54" customFormat="1" ht="18" customHeight="1" x14ac:dyDescent="0.25">
      <c r="A9" s="44">
        <v>2012</v>
      </c>
      <c r="B9" s="57">
        <v>3.2398753894080798E-2</v>
      </c>
      <c r="C9" s="46">
        <v>8.2605487503058905E-2</v>
      </c>
      <c r="D9" s="47">
        <v>0</v>
      </c>
    </row>
    <row r="10" spans="1:4" s="54" customFormat="1" ht="18" customHeight="1" x14ac:dyDescent="0.25">
      <c r="A10" s="44">
        <v>2013</v>
      </c>
      <c r="B10" s="57">
        <v>4.8854041013268901E-2</v>
      </c>
      <c r="C10" s="47">
        <v>1.6455287119188103E-2</v>
      </c>
      <c r="D10" s="47">
        <v>0</v>
      </c>
    </row>
    <row r="11" spans="1:4" s="54" customFormat="1" ht="18" customHeight="1" x14ac:dyDescent="0.25">
      <c r="A11" s="44">
        <v>2014</v>
      </c>
      <c r="B11" s="57">
        <v>2.8562392179413299E-2</v>
      </c>
      <c r="C11" s="47">
        <v>-2.0291648833855602E-2</v>
      </c>
      <c r="D11" s="47">
        <v>0</v>
      </c>
    </row>
    <row r="12" spans="1:4" s="54" customFormat="1" ht="18" customHeight="1" x14ac:dyDescent="0.25">
      <c r="A12" s="44">
        <v>2015</v>
      </c>
      <c r="B12" s="57">
        <v>-4.17013758826391E-2</v>
      </c>
      <c r="C12" s="46">
        <v>-7.0263768062052395E-2</v>
      </c>
      <c r="D12" s="47">
        <v>0</v>
      </c>
    </row>
    <row r="13" spans="1:4" s="54" customFormat="1" ht="18" customHeight="1" x14ac:dyDescent="0.25">
      <c r="A13" s="44">
        <v>2016</v>
      </c>
      <c r="B13" s="57">
        <v>-1.4682299999999999E-2</v>
      </c>
      <c r="C13" s="46">
        <v>2.7019075882639101E-2</v>
      </c>
      <c r="D13" s="47">
        <v>0</v>
      </c>
    </row>
    <row r="14" spans="1:4" s="54" customFormat="1" ht="18" customHeight="1" thickBot="1" x14ac:dyDescent="0.3">
      <c r="A14" s="49">
        <v>2017</v>
      </c>
      <c r="B14" s="58">
        <v>-2.3190400000000003E-2</v>
      </c>
      <c r="C14" s="51">
        <v>-8.5081000000000045E-3</v>
      </c>
      <c r="D14" s="56">
        <v>0</v>
      </c>
    </row>
    <row r="15" spans="1:4" s="54" customFormat="1" ht="18" customHeight="1" thickTop="1" x14ac:dyDescent="0.25">
      <c r="A15" s="44">
        <v>2018</v>
      </c>
      <c r="B15" s="57">
        <v>3.3607584701079399E-2</v>
      </c>
      <c r="C15" s="46">
        <v>5.6797984701079399E-2</v>
      </c>
      <c r="D15" s="47">
        <v>3.5287493392313005E-3</v>
      </c>
    </row>
    <row r="16" spans="1:4" s="54" customFormat="1" ht="18" customHeight="1" x14ac:dyDescent="0.25">
      <c r="A16" s="44">
        <v>2019</v>
      </c>
      <c r="B16" s="57">
        <v>4.6894778473086297E-2</v>
      </c>
      <c r="C16" s="46">
        <v>1.3287193772006899E-2</v>
      </c>
      <c r="D16" s="47">
        <v>4.8895258192204957E-3</v>
      </c>
    </row>
    <row r="17" spans="1:4" s="54" customFormat="1" ht="18" customHeight="1" x14ac:dyDescent="0.25">
      <c r="A17" s="44">
        <v>2020</v>
      </c>
      <c r="B17" s="57">
        <v>5.8367931315075304E-2</v>
      </c>
      <c r="C17" s="46">
        <v>1.1473152841989007E-2</v>
      </c>
      <c r="D17" s="47">
        <v>1.3747387652888049E-3</v>
      </c>
    </row>
    <row r="18" spans="1:4" s="54" customFormat="1" ht="18" customHeight="1" x14ac:dyDescent="0.25">
      <c r="A18" s="44">
        <v>2021</v>
      </c>
      <c r="B18" s="57">
        <v>5.0833908158584497E-2</v>
      </c>
      <c r="C18" s="46">
        <v>-7.5340231564908072E-3</v>
      </c>
      <c r="D18" s="47">
        <v>-2.278961679384045E-4</v>
      </c>
    </row>
    <row r="19" spans="1:4" s="54" customFormat="1" ht="18" customHeight="1" x14ac:dyDescent="0.25">
      <c r="A19" s="44">
        <v>2022</v>
      </c>
      <c r="B19" s="57">
        <v>5.88598334006281E-2</v>
      </c>
      <c r="C19" s="46">
        <v>8.0259252420436036E-3</v>
      </c>
      <c r="D19" s="47">
        <v>-4.7317658665689544E-4</v>
      </c>
    </row>
    <row r="20" spans="1:4" s="54" customFormat="1" ht="18" customHeight="1" x14ac:dyDescent="0.25">
      <c r="A20" s="44">
        <v>2023</v>
      </c>
      <c r="B20" s="57">
        <v>6.2979788276287002E-2</v>
      </c>
      <c r="C20" s="46">
        <v>4.1199548756589016E-3</v>
      </c>
      <c r="D20" s="47">
        <v>7.9339224645605388E-5</v>
      </c>
    </row>
    <row r="21" spans="1:4" s="54" customFormat="1" ht="18" customHeight="1" x14ac:dyDescent="0.25">
      <c r="A21" s="44">
        <v>2024</v>
      </c>
      <c r="B21" s="57">
        <v>6.0269299760844497E-2</v>
      </c>
      <c r="C21" s="46">
        <v>-2.7104885154425051E-3</v>
      </c>
      <c r="D21" s="47">
        <v>9.1380440147450365E-4</v>
      </c>
    </row>
    <row r="22" spans="1:4" ht="18" customHeight="1" x14ac:dyDescent="0.3">
      <c r="A22" s="44">
        <v>2025</v>
      </c>
      <c r="B22" s="57">
        <v>5.3564027675780099E-2</v>
      </c>
      <c r="C22" s="46">
        <v>-6.7052720850643982E-3</v>
      </c>
      <c r="D22" s="47">
        <v>1.3398828161075987E-3</v>
      </c>
    </row>
    <row r="23" spans="1:4" s="157" customFormat="1" ht="18" customHeight="1" x14ac:dyDescent="0.3">
      <c r="A23" s="44">
        <v>2026</v>
      </c>
      <c r="B23" s="57">
        <v>4.7817053702520596E-2</v>
      </c>
      <c r="C23" s="46">
        <v>-5.7469739732595032E-3</v>
      </c>
      <c r="D23" s="47">
        <v>9.6594230263149367E-4</v>
      </c>
    </row>
    <row r="24" spans="1:4" s="197" customFormat="1" ht="18" customHeight="1" x14ac:dyDescent="0.3">
      <c r="A24" s="44">
        <v>2027</v>
      </c>
      <c r="B24" s="57">
        <v>4.30013734815455E-2</v>
      </c>
      <c r="C24" s="46">
        <v>-4.8156802209750951E-3</v>
      </c>
      <c r="D24" s="47">
        <v>8.4680260751070213E-4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30" t="s">
        <v>102</v>
      </c>
      <c r="B26" s="3"/>
      <c r="C26" s="3"/>
    </row>
    <row r="27" spans="1:4" ht="21.75" customHeight="1" x14ac:dyDescent="0.3">
      <c r="A27" s="139"/>
      <c r="B27" s="3"/>
      <c r="C27" s="3"/>
    </row>
    <row r="28" spans="1:4" ht="21.75" customHeight="1" x14ac:dyDescent="0.3">
      <c r="A28" s="139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07" t="str">
        <f>Headings!F21</f>
        <v>Page 21</v>
      </c>
      <c r="B30" s="208"/>
      <c r="C30" s="208"/>
      <c r="D30" s="208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4" t="str">
        <f>Headings!E22</f>
        <v>August 2018 Transportation CPI Forecast</v>
      </c>
      <c r="B1" s="214"/>
      <c r="C1" s="214"/>
      <c r="D1" s="214"/>
    </row>
    <row r="2" spans="1:4" ht="21.75" customHeight="1" x14ac:dyDescent="0.3">
      <c r="A2" s="214" t="s">
        <v>95</v>
      </c>
      <c r="B2" s="214"/>
      <c r="C2" s="214"/>
      <c r="D2" s="214"/>
    </row>
    <row r="4" spans="1:4" ht="66" customHeight="1" x14ac:dyDescent="0.3">
      <c r="A4" s="21" t="s">
        <v>119</v>
      </c>
      <c r="B4" s="32" t="s">
        <v>91</v>
      </c>
      <c r="C4" s="32" t="s">
        <v>36</v>
      </c>
      <c r="D4" s="24" t="str">
        <f>Headings!E49</f>
        <v>% Change from July 2018 Forecast</v>
      </c>
    </row>
    <row r="5" spans="1:4" s="54" customFormat="1" ht="18" customHeight="1" x14ac:dyDescent="0.25">
      <c r="A5" s="39">
        <v>2008</v>
      </c>
      <c r="B5" s="42">
        <v>5.88458784240804E-2</v>
      </c>
      <c r="C5" s="82" t="s">
        <v>89</v>
      </c>
      <c r="D5" s="52">
        <v>0</v>
      </c>
    </row>
    <row r="6" spans="1:4" s="54" customFormat="1" ht="18" customHeight="1" x14ac:dyDescent="0.25">
      <c r="A6" s="44">
        <v>2009</v>
      </c>
      <c r="B6" s="57">
        <v>-8.3339157382280205E-2</v>
      </c>
      <c r="C6" s="46">
        <v>-0.1421850358063606</v>
      </c>
      <c r="D6" s="47">
        <v>0</v>
      </c>
    </row>
    <row r="7" spans="1:4" s="54" customFormat="1" ht="18" customHeight="1" x14ac:dyDescent="0.25">
      <c r="A7" s="44">
        <v>2010</v>
      </c>
      <c r="B7" s="57">
        <v>7.8902701916152507E-2</v>
      </c>
      <c r="C7" s="46">
        <v>0.16224185929843271</v>
      </c>
      <c r="D7" s="47">
        <v>0</v>
      </c>
    </row>
    <row r="8" spans="1:4" s="54" customFormat="1" ht="18" customHeight="1" x14ac:dyDescent="0.25">
      <c r="A8" s="44">
        <v>2011</v>
      </c>
      <c r="B8" s="57">
        <v>9.8089368484598399E-2</v>
      </c>
      <c r="C8" s="46">
        <v>1.9186666568445893E-2</v>
      </c>
      <c r="D8" s="47">
        <v>0</v>
      </c>
    </row>
    <row r="9" spans="1:4" s="54" customFormat="1" ht="18" customHeight="1" x14ac:dyDescent="0.25">
      <c r="A9" s="44">
        <v>2012</v>
      </c>
      <c r="B9" s="57">
        <v>2.3409663819381001E-2</v>
      </c>
      <c r="C9" s="46">
        <v>-7.4679704665217395E-2</v>
      </c>
      <c r="D9" s="47">
        <v>0</v>
      </c>
    </row>
    <row r="10" spans="1:4" s="54" customFormat="1" ht="18" customHeight="1" x14ac:dyDescent="0.25">
      <c r="A10" s="44">
        <v>2013</v>
      </c>
      <c r="B10" s="57">
        <v>1.6870848668859499E-4</v>
      </c>
      <c r="C10" s="46">
        <v>-2.3240955332692406E-2</v>
      </c>
      <c r="D10" s="47">
        <v>0</v>
      </c>
    </row>
    <row r="11" spans="1:4" s="54" customFormat="1" ht="18" customHeight="1" x14ac:dyDescent="0.25">
      <c r="A11" s="44">
        <v>2014</v>
      </c>
      <c r="B11" s="57">
        <v>-6.6007562232389605E-3</v>
      </c>
      <c r="C11" s="46">
        <v>-6.7694647099275553E-3</v>
      </c>
      <c r="D11" s="47">
        <v>0</v>
      </c>
    </row>
    <row r="12" spans="1:4" s="54" customFormat="1" ht="18" customHeight="1" x14ac:dyDescent="0.25">
      <c r="A12" s="44">
        <v>2015</v>
      </c>
      <c r="B12" s="57">
        <v>-7.8136173329613007E-2</v>
      </c>
      <c r="C12" s="46">
        <v>-7.1535417106374052E-2</v>
      </c>
      <c r="D12" s="47">
        <v>0</v>
      </c>
    </row>
    <row r="13" spans="1:4" s="54" customFormat="1" ht="18" customHeight="1" x14ac:dyDescent="0.25">
      <c r="A13" s="44">
        <v>2016</v>
      </c>
      <c r="B13" s="57">
        <v>-2.0962835299244399E-2</v>
      </c>
      <c r="C13" s="46">
        <v>5.7173338030368608E-2</v>
      </c>
      <c r="D13" s="47">
        <v>0</v>
      </c>
    </row>
    <row r="14" spans="1:4" s="54" customFormat="1" ht="18" customHeight="1" thickBot="1" x14ac:dyDescent="0.3">
      <c r="A14" s="49">
        <v>2017</v>
      </c>
      <c r="B14" s="58">
        <v>3.4231501550205004E-2</v>
      </c>
      <c r="C14" s="51">
        <v>5.5194336849449403E-2</v>
      </c>
      <c r="D14" s="56">
        <v>0</v>
      </c>
    </row>
    <row r="15" spans="1:4" s="54" customFormat="1" ht="18" customHeight="1" thickTop="1" x14ac:dyDescent="0.25">
      <c r="A15" s="44">
        <v>2018</v>
      </c>
      <c r="B15" s="57">
        <v>5.6396438900335105E-2</v>
      </c>
      <c r="C15" s="46">
        <v>2.2164937350130101E-2</v>
      </c>
      <c r="D15" s="47">
        <v>2.0075571366617098E-3</v>
      </c>
    </row>
    <row r="16" spans="1:4" s="54" customFormat="1" ht="18" customHeight="1" x14ac:dyDescent="0.25">
      <c r="A16" s="44">
        <v>2019</v>
      </c>
      <c r="B16" s="57">
        <v>2.8556742947394298E-2</v>
      </c>
      <c r="C16" s="46">
        <v>-2.7839695952940807E-2</v>
      </c>
      <c r="D16" s="47">
        <v>8.189933608721698E-3</v>
      </c>
    </row>
    <row r="17" spans="1:4" s="54" customFormat="1" ht="18" customHeight="1" x14ac:dyDescent="0.25">
      <c r="A17" s="44">
        <v>2020</v>
      </c>
      <c r="B17" s="57">
        <v>1.4494657970053799E-2</v>
      </c>
      <c r="C17" s="46">
        <v>-1.4062084977340499E-2</v>
      </c>
      <c r="D17" s="47">
        <v>-9.7851833269799876E-5</v>
      </c>
    </row>
    <row r="18" spans="1:4" s="54" customFormat="1" ht="18" customHeight="1" x14ac:dyDescent="0.25">
      <c r="A18" s="44">
        <v>2021</v>
      </c>
      <c r="B18" s="57">
        <v>8.8886279475812596E-3</v>
      </c>
      <c r="C18" s="46">
        <v>-5.6060300224725391E-3</v>
      </c>
      <c r="D18" s="47">
        <v>-5.4668427225133993E-4</v>
      </c>
    </row>
    <row r="19" spans="1:4" s="54" customFormat="1" ht="18" customHeight="1" x14ac:dyDescent="0.25">
      <c r="A19" s="44">
        <v>2022</v>
      </c>
      <c r="B19" s="57">
        <v>1.48433363874145E-2</v>
      </c>
      <c r="C19" s="46">
        <v>5.9547084398332405E-3</v>
      </c>
      <c r="D19" s="47">
        <v>3.3862550990480106E-4</v>
      </c>
    </row>
    <row r="20" spans="1:4" s="54" customFormat="1" ht="18" customHeight="1" x14ac:dyDescent="0.25">
      <c r="A20" s="44">
        <v>2023</v>
      </c>
      <c r="B20" s="57">
        <v>1.70057773907221E-2</v>
      </c>
      <c r="C20" s="46">
        <v>2.1624410033076E-3</v>
      </c>
      <c r="D20" s="47">
        <v>2.8327781239580185E-4</v>
      </c>
    </row>
    <row r="21" spans="1:4" s="54" customFormat="1" ht="18" customHeight="1" x14ac:dyDescent="0.25">
      <c r="A21" s="44">
        <v>2024</v>
      </c>
      <c r="B21" s="57">
        <v>1.8711881627351601E-2</v>
      </c>
      <c r="C21" s="46">
        <v>1.7061042366295007E-3</v>
      </c>
      <c r="D21" s="47">
        <v>1.7934310095140196E-4</v>
      </c>
    </row>
    <row r="22" spans="1:4" ht="18" customHeight="1" x14ac:dyDescent="0.3">
      <c r="A22" s="44">
        <v>2025</v>
      </c>
      <c r="B22" s="57">
        <v>2.1830569912842001E-2</v>
      </c>
      <c r="C22" s="46">
        <v>3.1186882854904001E-3</v>
      </c>
      <c r="D22" s="47">
        <v>-8.4518064517900143E-5</v>
      </c>
    </row>
    <row r="23" spans="1:4" s="157" customFormat="1" ht="18" customHeight="1" x14ac:dyDescent="0.3">
      <c r="A23" s="44">
        <v>2026</v>
      </c>
      <c r="B23" s="57">
        <v>2.0117500924986799E-2</v>
      </c>
      <c r="C23" s="46">
        <v>-1.713068987855202E-3</v>
      </c>
      <c r="D23" s="47">
        <v>1.3259988095003228E-6</v>
      </c>
    </row>
    <row r="24" spans="1:4" s="197" customFormat="1" ht="18" customHeight="1" x14ac:dyDescent="0.3">
      <c r="A24" s="44">
        <v>2027</v>
      </c>
      <c r="B24" s="57">
        <v>1.8372696652835502E-2</v>
      </c>
      <c r="C24" s="46">
        <v>-1.7448042721512971E-3</v>
      </c>
      <c r="D24" s="47">
        <v>1.0383991825470285E-4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30" t="s">
        <v>58</v>
      </c>
      <c r="B26" s="3"/>
      <c r="C26" s="3"/>
    </row>
    <row r="27" spans="1:4" ht="21.75" customHeight="1" x14ac:dyDescent="0.3">
      <c r="A27" s="139"/>
      <c r="B27" s="3"/>
      <c r="C27" s="3"/>
    </row>
    <row r="28" spans="1:4" ht="21.75" customHeight="1" x14ac:dyDescent="0.3">
      <c r="A28" s="139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07" t="str">
        <f>Headings!F22</f>
        <v>Page 22</v>
      </c>
      <c r="B30" s="208"/>
      <c r="C30" s="208"/>
      <c r="D30" s="208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28" customWidth="1"/>
    <col min="5" max="5" width="17.75" style="19" customWidth="1"/>
    <col min="6" max="16384" width="10.75" style="19"/>
  </cols>
  <sheetData>
    <row r="1" spans="1:5" ht="23.25" x14ac:dyDescent="0.3">
      <c r="A1" s="214" t="str">
        <f>Headings!E23</f>
        <v>August 2018 Retail Gas Forecast</v>
      </c>
      <c r="B1" s="221"/>
      <c r="C1" s="221"/>
      <c r="D1" s="221"/>
      <c r="E1" s="221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ht="66" customHeight="1" x14ac:dyDescent="0.3">
      <c r="A4" s="38" t="s">
        <v>86</v>
      </c>
      <c r="B4" s="32" t="s">
        <v>91</v>
      </c>
      <c r="C4" s="32" t="s">
        <v>6</v>
      </c>
      <c r="D4" s="36" t="str">
        <f>Headings!E49</f>
        <v>% Change from July 2018 Forecast</v>
      </c>
      <c r="E4" s="36" t="str">
        <f>Headings!F49</f>
        <v>$ Change from July 2018 Forecast</v>
      </c>
    </row>
    <row r="5" spans="1:5" s="54" customFormat="1" ht="18" customHeight="1" x14ac:dyDescent="0.25">
      <c r="A5" s="60" t="s">
        <v>21</v>
      </c>
      <c r="B5" s="62">
        <v>2.2543333333333302</v>
      </c>
      <c r="C5" s="42">
        <v>-0.11894215737363112</v>
      </c>
      <c r="D5" s="63">
        <v>0</v>
      </c>
      <c r="E5" s="117">
        <v>0</v>
      </c>
    </row>
    <row r="6" spans="1:5" s="54" customFormat="1" ht="18" customHeight="1" x14ac:dyDescent="0.25">
      <c r="A6" s="53" t="s">
        <v>126</v>
      </c>
      <c r="B6" s="64">
        <v>2.48366666666666</v>
      </c>
      <c r="C6" s="57">
        <v>-0.16952741863575604</v>
      </c>
      <c r="D6" s="65">
        <v>0</v>
      </c>
      <c r="E6" s="66">
        <v>0</v>
      </c>
    </row>
    <row r="7" spans="1:5" s="54" customFormat="1" ht="18" customHeight="1" x14ac:dyDescent="0.25">
      <c r="A7" s="53" t="s">
        <v>127</v>
      </c>
      <c r="B7" s="64">
        <v>2.6269999999999998</v>
      </c>
      <c r="C7" s="57">
        <v>-0.12617806852200819</v>
      </c>
      <c r="D7" s="65">
        <v>0</v>
      </c>
      <c r="E7" s="66">
        <v>0</v>
      </c>
    </row>
    <row r="8" spans="1:5" s="54" customFormat="1" ht="18" customHeight="1" x14ac:dyDescent="0.25">
      <c r="A8" s="53" t="s">
        <v>20</v>
      </c>
      <c r="B8" s="64">
        <v>2.6389999999999998</v>
      </c>
      <c r="C8" s="57">
        <v>6.0975609756098947E-2</v>
      </c>
      <c r="D8" s="65">
        <v>0</v>
      </c>
      <c r="E8" s="66">
        <v>0</v>
      </c>
    </row>
    <row r="9" spans="1:5" s="54" customFormat="1" ht="18" customHeight="1" x14ac:dyDescent="0.25">
      <c r="A9" s="53" t="s">
        <v>149</v>
      </c>
      <c r="B9" s="64">
        <v>2.75633333333333</v>
      </c>
      <c r="C9" s="57">
        <v>0.22268224160875372</v>
      </c>
      <c r="D9" s="65">
        <v>0</v>
      </c>
      <c r="E9" s="66">
        <v>0</v>
      </c>
    </row>
    <row r="10" spans="1:5" s="54" customFormat="1" ht="18" customHeight="1" x14ac:dyDescent="0.25">
      <c r="A10" s="53" t="s">
        <v>150</v>
      </c>
      <c r="B10" s="64">
        <v>2.8660000000000001</v>
      </c>
      <c r="C10" s="57">
        <v>0.15393906858140149</v>
      </c>
      <c r="D10" s="65">
        <v>0</v>
      </c>
      <c r="E10" s="66">
        <v>0</v>
      </c>
    </row>
    <row r="11" spans="1:5" s="54" customFormat="1" ht="18" customHeight="1" x14ac:dyDescent="0.25">
      <c r="A11" s="53" t="s">
        <v>151</v>
      </c>
      <c r="B11" s="64">
        <v>2.9073333333333302</v>
      </c>
      <c r="C11" s="57">
        <v>0.10671234614896474</v>
      </c>
      <c r="D11" s="65">
        <v>0</v>
      </c>
      <c r="E11" s="66">
        <v>0</v>
      </c>
    </row>
    <row r="12" spans="1:5" s="54" customFormat="1" ht="18" customHeight="1" x14ac:dyDescent="0.25">
      <c r="A12" s="53" t="s">
        <v>152</v>
      </c>
      <c r="B12" s="64">
        <v>2.9740000000000002</v>
      </c>
      <c r="C12" s="57">
        <v>0.12694202349374772</v>
      </c>
      <c r="D12" s="65">
        <v>0</v>
      </c>
      <c r="E12" s="66">
        <v>0</v>
      </c>
    </row>
    <row r="13" spans="1:5" s="54" customFormat="1" ht="18" customHeight="1" x14ac:dyDescent="0.25">
      <c r="A13" s="53" t="s">
        <v>159</v>
      </c>
      <c r="B13" s="64">
        <v>3.0456666666666599</v>
      </c>
      <c r="C13" s="57">
        <v>0.10497037126617381</v>
      </c>
      <c r="D13" s="65">
        <v>0</v>
      </c>
      <c r="E13" s="66">
        <v>0</v>
      </c>
    </row>
    <row r="14" spans="1:5" s="54" customFormat="1" ht="18" customHeight="1" thickBot="1" x14ac:dyDescent="0.3">
      <c r="A14" s="70" t="s">
        <v>160</v>
      </c>
      <c r="B14" s="71">
        <v>3.3596666666666599</v>
      </c>
      <c r="C14" s="58">
        <v>0.17224936031635019</v>
      </c>
      <c r="D14" s="144">
        <v>3.9702233250515917E-4</v>
      </c>
      <c r="E14" s="171">
        <v>1.3333333333300779E-3</v>
      </c>
    </row>
    <row r="15" spans="1:5" s="54" customFormat="1" ht="18" customHeight="1" thickTop="1" x14ac:dyDescent="0.25">
      <c r="A15" s="53" t="s">
        <v>161</v>
      </c>
      <c r="B15" s="64">
        <v>3.4544365747674499</v>
      </c>
      <c r="C15" s="57">
        <v>0.18818043158706277</v>
      </c>
      <c r="D15" s="65">
        <v>-1.6952103456971401E-2</v>
      </c>
      <c r="E15" s="66">
        <v>-5.9569799606850271E-2</v>
      </c>
    </row>
    <row r="16" spans="1:5" s="54" customFormat="1" ht="18" customHeight="1" x14ac:dyDescent="0.25">
      <c r="A16" s="53" t="s">
        <v>162</v>
      </c>
      <c r="B16" s="64">
        <v>3.2159638792432998</v>
      </c>
      <c r="C16" s="57">
        <v>8.1359744197478046E-2</v>
      </c>
      <c r="D16" s="65">
        <v>5.0570736016959383E-3</v>
      </c>
      <c r="E16" s="66">
        <v>1.6181534825129962E-2</v>
      </c>
    </row>
    <row r="17" spans="1:5" s="54" customFormat="1" ht="18" customHeight="1" x14ac:dyDescent="0.25">
      <c r="A17" s="53" t="s">
        <v>170</v>
      </c>
      <c r="B17" s="64">
        <v>2.9771306328526799</v>
      </c>
      <c r="C17" s="57">
        <v>-2.2502801952713147E-2</v>
      </c>
      <c r="D17" s="65">
        <v>1.7682298539667851E-2</v>
      </c>
      <c r="E17" s="66">
        <v>5.1727845435880049E-2</v>
      </c>
    </row>
    <row r="18" spans="1:5" s="54" customFormat="1" ht="18" customHeight="1" x14ac:dyDescent="0.25">
      <c r="A18" s="53" t="s">
        <v>171</v>
      </c>
      <c r="B18" s="64">
        <v>3.4230222614036498</v>
      </c>
      <c r="C18" s="57">
        <v>1.8857702570787893E-2</v>
      </c>
      <c r="D18" s="65">
        <v>2.6965298755460942E-2</v>
      </c>
      <c r="E18" s="66">
        <v>8.9879198486259693E-2</v>
      </c>
    </row>
    <row r="19" spans="1:5" s="54" customFormat="1" ht="18" customHeight="1" x14ac:dyDescent="0.25">
      <c r="A19" s="53" t="s">
        <v>172</v>
      </c>
      <c r="B19" s="64">
        <v>3.3928660338794701</v>
      </c>
      <c r="C19" s="57">
        <v>-1.7823613071293654E-2</v>
      </c>
      <c r="D19" s="65">
        <v>1.7806684151922658E-2</v>
      </c>
      <c r="E19" s="66">
        <v>5.9358711998850122E-2</v>
      </c>
    </row>
    <row r="20" spans="1:5" s="54" customFormat="1" ht="18" customHeight="1" x14ac:dyDescent="0.25">
      <c r="A20" s="53" t="s">
        <v>173</v>
      </c>
      <c r="B20" s="64">
        <v>3.2390216046615401</v>
      </c>
      <c r="C20" s="57">
        <v>7.1697712673519653E-3</v>
      </c>
      <c r="D20" s="65">
        <v>1.4624769008889649E-2</v>
      </c>
      <c r="E20" s="66">
        <v>4.6687153940910164E-2</v>
      </c>
    </row>
    <row r="21" spans="1:5" s="54" customFormat="1" ht="18" customHeight="1" x14ac:dyDescent="0.25">
      <c r="A21" s="53" t="s">
        <v>239</v>
      </c>
      <c r="B21" s="64">
        <v>3.1365100731874498</v>
      </c>
      <c r="C21" s="57">
        <v>5.3534580772511386E-2</v>
      </c>
      <c r="D21" s="65">
        <v>3.1691640270332E-2</v>
      </c>
      <c r="E21" s="66">
        <v>9.6347731302429906E-2</v>
      </c>
    </row>
    <row r="22" spans="1:5" s="54" customFormat="1" ht="18" customHeight="1" x14ac:dyDescent="0.25">
      <c r="A22" s="53" t="s">
        <v>240</v>
      </c>
      <c r="B22" s="64">
        <v>3.5108456381395201</v>
      </c>
      <c r="C22" s="57">
        <v>2.5656677061707933E-2</v>
      </c>
      <c r="D22" s="65">
        <v>1.8839611355098596E-2</v>
      </c>
      <c r="E22" s="66">
        <v>6.4919901634290067E-2</v>
      </c>
    </row>
    <row r="23" spans="1:5" s="54" customFormat="1" ht="18" customHeight="1" x14ac:dyDescent="0.25">
      <c r="A23" s="53" t="s">
        <v>241</v>
      </c>
      <c r="B23" s="64">
        <v>3.4521797590277399</v>
      </c>
      <c r="C23" s="57">
        <v>1.748189423218971E-2</v>
      </c>
      <c r="D23" s="65">
        <v>1.3824127867937186E-2</v>
      </c>
      <c r="E23" s="66">
        <v>4.707263626903968E-2</v>
      </c>
    </row>
    <row r="24" spans="1:5" s="54" customFormat="1" ht="18" customHeight="1" x14ac:dyDescent="0.25">
      <c r="A24" s="53" t="s">
        <v>242</v>
      </c>
      <c r="B24" s="64">
        <v>3.21202910417919</v>
      </c>
      <c r="C24" s="57">
        <v>-8.3335351772594324E-3</v>
      </c>
      <c r="D24" s="65">
        <v>1.3126207175334415E-2</v>
      </c>
      <c r="E24" s="66">
        <v>4.1615505724809765E-2</v>
      </c>
    </row>
    <row r="25" spans="1:5" ht="21.75" customHeight="1" x14ac:dyDescent="0.3">
      <c r="A25" s="25" t="s">
        <v>4</v>
      </c>
      <c r="C25" s="19"/>
      <c r="D25" s="19"/>
    </row>
    <row r="26" spans="1:5" ht="21.75" customHeight="1" x14ac:dyDescent="0.3">
      <c r="A26" s="34" t="s">
        <v>139</v>
      </c>
      <c r="B26" s="3"/>
    </row>
    <row r="27" spans="1:5" ht="21.75" customHeight="1" x14ac:dyDescent="0.3">
      <c r="A27" s="30" t="s">
        <v>232</v>
      </c>
      <c r="B27" s="3"/>
      <c r="C27" s="3"/>
    </row>
    <row r="28" spans="1:5" ht="21.75" customHeight="1" x14ac:dyDescent="0.3">
      <c r="A28" s="136"/>
      <c r="C28" s="3"/>
    </row>
    <row r="29" spans="1:5" ht="21.75" customHeight="1" x14ac:dyDescent="0.3">
      <c r="A29" s="3"/>
      <c r="B29" s="19"/>
      <c r="C29" s="19"/>
      <c r="D29" s="19"/>
    </row>
    <row r="30" spans="1:5" ht="21.75" customHeight="1" x14ac:dyDescent="0.3">
      <c r="A30" s="220" t="str">
        <f>Headings!F23</f>
        <v>Page 23</v>
      </c>
      <c r="B30" s="208"/>
      <c r="C30" s="208"/>
      <c r="D30" s="208"/>
      <c r="E30" s="215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8.75" style="2" customWidth="1"/>
    <col min="3" max="3" width="13.25" style="2" customWidth="1"/>
    <col min="4" max="4" width="18.625" style="1" customWidth="1"/>
    <col min="5" max="5" width="13.25" style="1" customWidth="1"/>
    <col min="6" max="16384" width="10.75" style="1"/>
  </cols>
  <sheetData>
    <row r="1" spans="1:14" ht="23.25" x14ac:dyDescent="0.35">
      <c r="A1" s="214" t="s">
        <v>261</v>
      </c>
      <c r="B1" s="214"/>
      <c r="C1" s="214"/>
      <c r="D1" s="217"/>
      <c r="E1" s="216"/>
    </row>
    <row r="2" spans="1:14" ht="21.75" customHeight="1" x14ac:dyDescent="0.3">
      <c r="A2" s="214" t="s">
        <v>95</v>
      </c>
      <c r="B2" s="214"/>
      <c r="C2" s="214"/>
      <c r="D2" s="218"/>
      <c r="E2" s="215"/>
    </row>
    <row r="3" spans="1:14" ht="21.75" customHeight="1" x14ac:dyDescent="0.3">
      <c r="A3" s="219"/>
      <c r="B3" s="219"/>
      <c r="C3" s="219"/>
      <c r="D3" s="218"/>
    </row>
    <row r="4" spans="1:14" s="22" customFormat="1" ht="66" customHeight="1" x14ac:dyDescent="0.3">
      <c r="A4" s="21" t="s">
        <v>90</v>
      </c>
      <c r="B4" s="32" t="s">
        <v>87</v>
      </c>
      <c r="C4" s="32" t="s">
        <v>33</v>
      </c>
      <c r="D4" s="32" t="s">
        <v>88</v>
      </c>
      <c r="E4" s="33" t="s">
        <v>33</v>
      </c>
    </row>
    <row r="5" spans="1:14" s="67" customFormat="1" ht="18" customHeight="1" x14ac:dyDescent="0.2">
      <c r="A5" s="39">
        <v>2008</v>
      </c>
      <c r="B5" s="62">
        <v>2.9878223643554573</v>
      </c>
      <c r="C5" s="42" t="s">
        <v>89</v>
      </c>
      <c r="D5" s="87" t="s">
        <v>89</v>
      </c>
      <c r="E5" s="88" t="s">
        <v>89</v>
      </c>
    </row>
    <row r="6" spans="1:14" s="67" customFormat="1" ht="18" customHeight="1" x14ac:dyDescent="0.2">
      <c r="A6" s="44">
        <v>2009</v>
      </c>
      <c r="B6" s="64">
        <v>1.7451995225294417</v>
      </c>
      <c r="C6" s="57">
        <v>-0.4158958232090475</v>
      </c>
      <c r="D6" s="68" t="s">
        <v>89</v>
      </c>
      <c r="E6" s="83" t="s">
        <v>89</v>
      </c>
    </row>
    <row r="7" spans="1:14" s="61" customFormat="1" ht="18" customHeight="1" x14ac:dyDescent="0.25">
      <c r="A7" s="44">
        <v>2010</v>
      </c>
      <c r="B7" s="64">
        <v>2.3091057264464925</v>
      </c>
      <c r="C7" s="57">
        <v>0.32311847249404546</v>
      </c>
      <c r="D7" s="68" t="s">
        <v>89</v>
      </c>
      <c r="E7" s="83" t="s">
        <v>89</v>
      </c>
    </row>
    <row r="8" spans="1:14" s="61" customFormat="1" ht="18" customHeight="1" x14ac:dyDescent="0.25">
      <c r="A8" s="44">
        <v>2011</v>
      </c>
      <c r="B8" s="64">
        <v>3.1120411597542237</v>
      </c>
      <c r="C8" s="57">
        <v>0.34772571221473569</v>
      </c>
      <c r="D8" s="68" t="s">
        <v>89</v>
      </c>
      <c r="E8" s="83" t="s">
        <v>89</v>
      </c>
    </row>
    <row r="9" spans="1:14" s="61" customFormat="1" ht="18" customHeight="1" x14ac:dyDescent="0.25">
      <c r="A9" s="53">
        <v>2012</v>
      </c>
      <c r="B9" s="64">
        <v>3.2200291935483878</v>
      </c>
      <c r="C9" s="57">
        <v>3.4700066050120215E-2</v>
      </c>
      <c r="D9" s="64" t="s">
        <v>89</v>
      </c>
      <c r="E9" s="83" t="s">
        <v>89</v>
      </c>
    </row>
    <row r="10" spans="1:14" s="61" customFormat="1" ht="18" customHeight="1" x14ac:dyDescent="0.25">
      <c r="A10" s="53">
        <v>2013</v>
      </c>
      <c r="B10" s="64">
        <v>3.0727322832955708</v>
      </c>
      <c r="C10" s="57">
        <v>-4.5743967336674851E-2</v>
      </c>
      <c r="D10" s="64" t="s">
        <v>89</v>
      </c>
      <c r="E10" s="83" t="s">
        <v>89</v>
      </c>
      <c r="M10" s="94"/>
      <c r="N10" s="94"/>
    </row>
    <row r="11" spans="1:14" s="61" customFormat="1" ht="18" customHeight="1" x14ac:dyDescent="0.25">
      <c r="A11" s="53">
        <v>2014</v>
      </c>
      <c r="B11" s="118">
        <v>2.8801839505785964</v>
      </c>
      <c r="C11" s="57">
        <v>-6.2663556393680375E-2</v>
      </c>
      <c r="D11" s="118">
        <v>2.8242224104958393</v>
      </c>
      <c r="E11" s="83" t="s">
        <v>89</v>
      </c>
      <c r="M11" s="94"/>
      <c r="N11" s="94"/>
    </row>
    <row r="12" spans="1:14" s="61" customFormat="1" ht="18" customHeight="1" x14ac:dyDescent="0.25">
      <c r="A12" s="53">
        <v>2015</v>
      </c>
      <c r="B12" s="118">
        <v>1.7715901884504606</v>
      </c>
      <c r="C12" s="57">
        <v>-0.38490380515641431</v>
      </c>
      <c r="D12" s="118">
        <v>2.1089905463641303</v>
      </c>
      <c r="E12" s="47">
        <v>-0.25324912849414649</v>
      </c>
      <c r="M12" s="94"/>
      <c r="N12" s="94"/>
    </row>
    <row r="13" spans="1:14" s="61" customFormat="1" ht="18" customHeight="1" x14ac:dyDescent="0.25">
      <c r="A13" s="53">
        <v>2016</v>
      </c>
      <c r="B13" s="118">
        <v>1.4279053011080214</v>
      </c>
      <c r="C13" s="57">
        <v>-0.19399796272469017</v>
      </c>
      <c r="D13" s="118">
        <v>1.8130092214897344</v>
      </c>
      <c r="E13" s="47">
        <v>-0.14034265131470758</v>
      </c>
      <c r="M13" s="94"/>
      <c r="N13" s="94"/>
    </row>
    <row r="14" spans="1:14" s="61" customFormat="1" ht="18" customHeight="1" thickBot="1" x14ac:dyDescent="0.3">
      <c r="A14" s="53">
        <v>2017</v>
      </c>
      <c r="B14" s="118">
        <v>1.8102133466781876</v>
      </c>
      <c r="C14" s="57">
        <v>0.26774047639819254</v>
      </c>
      <c r="D14" s="118">
        <v>2.1067205148272401</v>
      </c>
      <c r="E14" s="47">
        <v>0.16200209566290313</v>
      </c>
      <c r="M14" s="94"/>
      <c r="N14" s="94"/>
    </row>
    <row r="15" spans="1:14" s="61" customFormat="1" ht="18" customHeight="1" thickTop="1" x14ac:dyDescent="0.25">
      <c r="A15" s="204">
        <v>2018</v>
      </c>
      <c r="B15" s="205">
        <v>2.29</v>
      </c>
      <c r="C15" s="161">
        <v>0.26504425801645959</v>
      </c>
      <c r="D15" s="205">
        <v>2.4900000000000002</v>
      </c>
      <c r="E15" s="163">
        <v>0.18193181415152759</v>
      </c>
    </row>
    <row r="16" spans="1:14" s="61" customFormat="1" ht="18" customHeight="1" x14ac:dyDescent="0.25">
      <c r="A16" s="53">
        <v>2019</v>
      </c>
      <c r="B16" s="64">
        <v>2.42</v>
      </c>
      <c r="C16" s="57">
        <v>5.6768558951965087E-2</v>
      </c>
      <c r="D16" s="64">
        <v>2.4900000000000002</v>
      </c>
      <c r="E16" s="47">
        <v>0</v>
      </c>
    </row>
    <row r="17" spans="1:7" s="61" customFormat="1" ht="18" customHeight="1" x14ac:dyDescent="0.25">
      <c r="A17" s="53">
        <v>2020</v>
      </c>
      <c r="B17" s="64">
        <v>2.52</v>
      </c>
      <c r="C17" s="57">
        <v>4.1322314049586861E-2</v>
      </c>
      <c r="D17" s="64">
        <v>2.5299999999999998</v>
      </c>
      <c r="E17" s="47">
        <v>1.6064257028112205E-2</v>
      </c>
    </row>
    <row r="18" spans="1:7" s="61" customFormat="1" ht="18" customHeight="1" x14ac:dyDescent="0.25">
      <c r="A18" s="53">
        <v>2021</v>
      </c>
      <c r="B18" s="64">
        <v>2.5099999999999998</v>
      </c>
      <c r="C18" s="57">
        <v>-3.9682539682540652E-3</v>
      </c>
      <c r="D18" s="64">
        <v>2.5099999999999998</v>
      </c>
      <c r="E18" s="47">
        <v>-7.905138339920903E-3</v>
      </c>
    </row>
    <row r="19" spans="1:7" s="61" customFormat="1" ht="18" customHeight="1" x14ac:dyDescent="0.25">
      <c r="A19" s="53">
        <v>2022</v>
      </c>
      <c r="B19" s="57" t="s">
        <v>89</v>
      </c>
      <c r="C19" s="57" t="s">
        <v>89</v>
      </c>
      <c r="D19" s="68" t="s">
        <v>89</v>
      </c>
      <c r="E19" s="69" t="s">
        <v>89</v>
      </c>
    </row>
    <row r="20" spans="1:7" s="61" customFormat="1" ht="18" customHeight="1" x14ac:dyDescent="0.25">
      <c r="A20" s="53">
        <v>2023</v>
      </c>
      <c r="B20" s="57" t="s">
        <v>89</v>
      </c>
      <c r="C20" s="57" t="s">
        <v>89</v>
      </c>
      <c r="D20" s="68" t="s">
        <v>89</v>
      </c>
      <c r="E20" s="69" t="s">
        <v>89</v>
      </c>
    </row>
    <row r="21" spans="1:7" s="61" customFormat="1" ht="18" customHeight="1" x14ac:dyDescent="0.25">
      <c r="A21" s="53">
        <v>2024</v>
      </c>
      <c r="B21" s="57" t="s">
        <v>89</v>
      </c>
      <c r="C21" s="57" t="s">
        <v>89</v>
      </c>
      <c r="D21" s="68" t="s">
        <v>89</v>
      </c>
      <c r="E21" s="69" t="s">
        <v>89</v>
      </c>
    </row>
    <row r="22" spans="1:7" ht="18" customHeight="1" x14ac:dyDescent="0.3">
      <c r="A22" s="53">
        <v>2025</v>
      </c>
      <c r="B22" s="57" t="s">
        <v>89</v>
      </c>
      <c r="C22" s="57" t="s">
        <v>89</v>
      </c>
      <c r="D22" s="68" t="s">
        <v>89</v>
      </c>
      <c r="E22" s="69" t="s">
        <v>89</v>
      </c>
    </row>
    <row r="23" spans="1:7" ht="18" customHeight="1" x14ac:dyDescent="0.3">
      <c r="A23" s="53">
        <v>2026</v>
      </c>
      <c r="B23" s="57" t="s">
        <v>89</v>
      </c>
      <c r="C23" s="57" t="s">
        <v>89</v>
      </c>
      <c r="D23" s="68" t="s">
        <v>89</v>
      </c>
      <c r="E23" s="69" t="s">
        <v>89</v>
      </c>
    </row>
    <row r="24" spans="1:7" ht="18" customHeight="1" x14ac:dyDescent="0.3">
      <c r="A24" s="53">
        <v>2027</v>
      </c>
      <c r="B24" s="57" t="s">
        <v>89</v>
      </c>
      <c r="C24" s="57" t="s">
        <v>89</v>
      </c>
      <c r="D24" s="68" t="s">
        <v>89</v>
      </c>
      <c r="E24" s="69" t="s">
        <v>89</v>
      </c>
    </row>
    <row r="25" spans="1:7" ht="21.75" customHeight="1" x14ac:dyDescent="0.3">
      <c r="A25" s="25" t="s">
        <v>4</v>
      </c>
      <c r="B25" s="1"/>
      <c r="C25" s="1"/>
    </row>
    <row r="26" spans="1:7" ht="21.75" customHeight="1" x14ac:dyDescent="0.3">
      <c r="A26" s="30" t="s">
        <v>245</v>
      </c>
      <c r="D26" s="2"/>
      <c r="E26" s="2"/>
      <c r="F26" s="2"/>
      <c r="G26" s="2"/>
    </row>
    <row r="27" spans="1:7" ht="21.75" customHeight="1" x14ac:dyDescent="0.3">
      <c r="A27" s="30" t="s">
        <v>244</v>
      </c>
      <c r="D27" s="2"/>
      <c r="E27" s="2"/>
      <c r="F27" s="2"/>
      <c r="G27" s="2"/>
    </row>
    <row r="28" spans="1:7" ht="21.75" customHeight="1" x14ac:dyDescent="0.3">
      <c r="A28" s="30" t="s">
        <v>247</v>
      </c>
      <c r="B28" s="1"/>
      <c r="C28" s="1"/>
    </row>
    <row r="29" spans="1:7" ht="21.75" customHeight="1" x14ac:dyDescent="0.3">
      <c r="A29" s="30" t="s">
        <v>246</v>
      </c>
      <c r="B29" s="1"/>
      <c r="C29" s="1"/>
    </row>
    <row r="30" spans="1:7" ht="21.75" customHeight="1" x14ac:dyDescent="0.3">
      <c r="A30" s="220" t="str">
        <f>Headings!F24</f>
        <v>Page 24</v>
      </c>
      <c r="B30" s="208"/>
      <c r="C30" s="208"/>
      <c r="D30" s="208"/>
      <c r="E30" s="215"/>
    </row>
  </sheetData>
  <mergeCells count="4">
    <mergeCell ref="A30:E30"/>
    <mergeCell ref="A3:D3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28" customWidth="1"/>
    <col min="5" max="5" width="17.75" style="19" customWidth="1"/>
    <col min="6" max="16384" width="10.75" style="19"/>
  </cols>
  <sheetData>
    <row r="1" spans="1:5" ht="23.25" x14ac:dyDescent="0.3">
      <c r="A1" s="214" t="str">
        <f>Headings!E25</f>
        <v>August 2018 Recorded Documents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ht="66" customHeight="1" x14ac:dyDescent="0.3">
      <c r="A4" s="21" t="s">
        <v>86</v>
      </c>
      <c r="B4" s="32" t="s">
        <v>91</v>
      </c>
      <c r="C4" s="32" t="s">
        <v>6</v>
      </c>
      <c r="D4" s="24" t="str">
        <f>Headings!E49</f>
        <v>% Change from July 2018 Forecast</v>
      </c>
      <c r="E4" s="36" t="str">
        <f>Headings!F50</f>
        <v># Change from July 2018 Forecast</v>
      </c>
    </row>
    <row r="5" spans="1:5" s="54" customFormat="1" ht="18" customHeight="1" x14ac:dyDescent="0.25">
      <c r="A5" s="60" t="s">
        <v>21</v>
      </c>
      <c r="B5" s="72">
        <v>109857.999999999</v>
      </c>
      <c r="C5" s="41">
        <v>-8.4379323565202169E-2</v>
      </c>
      <c r="D5" s="63">
        <v>0</v>
      </c>
      <c r="E5" s="198">
        <v>0</v>
      </c>
    </row>
    <row r="6" spans="1:5" s="54" customFormat="1" ht="18" customHeight="1" x14ac:dyDescent="0.25">
      <c r="A6" s="53" t="s">
        <v>126</v>
      </c>
      <c r="B6" s="73">
        <v>131992</v>
      </c>
      <c r="C6" s="46">
        <v>-2.2665175893908263E-2</v>
      </c>
      <c r="D6" s="65">
        <v>0</v>
      </c>
      <c r="E6" s="168">
        <v>0</v>
      </c>
    </row>
    <row r="7" spans="1:5" s="54" customFormat="1" ht="18" customHeight="1" x14ac:dyDescent="0.25">
      <c r="A7" s="53" t="s">
        <v>127</v>
      </c>
      <c r="B7" s="73">
        <v>147050.99999999901</v>
      </c>
      <c r="C7" s="46">
        <v>5.0589412016861068E-2</v>
      </c>
      <c r="D7" s="65">
        <v>0</v>
      </c>
      <c r="E7" s="168">
        <v>0</v>
      </c>
    </row>
    <row r="8" spans="1:5" s="54" customFormat="1" ht="18" customHeight="1" x14ac:dyDescent="0.25">
      <c r="A8" s="53" t="s">
        <v>20</v>
      </c>
      <c r="B8" s="73">
        <v>143599</v>
      </c>
      <c r="C8" s="46">
        <v>0.21340329885756781</v>
      </c>
      <c r="D8" s="65">
        <v>0</v>
      </c>
      <c r="E8" s="74">
        <v>0</v>
      </c>
    </row>
    <row r="9" spans="1:5" s="54" customFormat="1" ht="18" customHeight="1" x14ac:dyDescent="0.25">
      <c r="A9" s="53" t="s">
        <v>149</v>
      </c>
      <c r="B9" s="73">
        <v>121244</v>
      </c>
      <c r="C9" s="46">
        <v>0.10364288445084657</v>
      </c>
      <c r="D9" s="65">
        <v>0</v>
      </c>
      <c r="E9" s="74">
        <v>0</v>
      </c>
    </row>
    <row r="10" spans="1:5" s="54" customFormat="1" ht="18" customHeight="1" x14ac:dyDescent="0.25">
      <c r="A10" s="53" t="s">
        <v>150</v>
      </c>
      <c r="B10" s="73">
        <v>123668</v>
      </c>
      <c r="C10" s="46">
        <v>-6.3064428147160401E-2</v>
      </c>
      <c r="D10" s="65">
        <v>0</v>
      </c>
      <c r="E10" s="74">
        <v>0</v>
      </c>
    </row>
    <row r="11" spans="1:5" s="54" customFormat="1" ht="18" customHeight="1" x14ac:dyDescent="0.25">
      <c r="A11" s="53" t="s">
        <v>151</v>
      </c>
      <c r="B11" s="73">
        <v>126429.999999999</v>
      </c>
      <c r="C11" s="46">
        <v>-0.14023026024984631</v>
      </c>
      <c r="D11" s="65">
        <v>0</v>
      </c>
      <c r="E11" s="74">
        <v>0</v>
      </c>
    </row>
    <row r="12" spans="1:5" s="54" customFormat="1" ht="18" customHeight="1" x14ac:dyDescent="0.25">
      <c r="A12" s="53" t="s">
        <v>152</v>
      </c>
      <c r="B12" s="73">
        <v>120427</v>
      </c>
      <c r="C12" s="46">
        <v>-0.16136602622580942</v>
      </c>
      <c r="D12" s="65">
        <v>0</v>
      </c>
      <c r="E12" s="74">
        <v>0</v>
      </c>
    </row>
    <row r="13" spans="1:5" s="54" customFormat="1" ht="18" customHeight="1" x14ac:dyDescent="0.25">
      <c r="A13" s="53" t="s">
        <v>159</v>
      </c>
      <c r="B13" s="73">
        <v>106172.999999999</v>
      </c>
      <c r="C13" s="46">
        <v>-0.12430305829567656</v>
      </c>
      <c r="D13" s="65">
        <v>0</v>
      </c>
      <c r="E13" s="74">
        <v>0</v>
      </c>
    </row>
    <row r="14" spans="1:5" s="54" customFormat="1" ht="18" customHeight="1" thickBot="1" x14ac:dyDescent="0.3">
      <c r="A14" s="70" t="s">
        <v>160</v>
      </c>
      <c r="B14" s="172">
        <v>114493.999999999</v>
      </c>
      <c r="C14" s="51">
        <v>-7.418248859851384E-2</v>
      </c>
      <c r="D14" s="144">
        <v>0</v>
      </c>
      <c r="E14" s="173">
        <v>0</v>
      </c>
    </row>
    <row r="15" spans="1:5" s="54" customFormat="1" ht="18" customHeight="1" thickTop="1" x14ac:dyDescent="0.25">
      <c r="A15" s="53" t="s">
        <v>161</v>
      </c>
      <c r="B15" s="73">
        <v>123172.75030616199</v>
      </c>
      <c r="C15" s="46">
        <v>-2.5763265790057943E-2</v>
      </c>
      <c r="D15" s="65">
        <v>-1.3566838321134034E-3</v>
      </c>
      <c r="E15" s="74">
        <v>-167.3334975480102</v>
      </c>
    </row>
    <row r="16" spans="1:5" s="54" customFormat="1" ht="18" customHeight="1" x14ac:dyDescent="0.25">
      <c r="A16" s="53" t="s">
        <v>162</v>
      </c>
      <c r="B16" s="73">
        <v>123679.66334074301</v>
      </c>
      <c r="C16" s="46">
        <v>2.7009419322435946E-2</v>
      </c>
      <c r="D16" s="65">
        <v>1.4212775589239612E-4</v>
      </c>
      <c r="E16" s="74">
        <v>17.575814989002538</v>
      </c>
    </row>
    <row r="17" spans="1:5" s="54" customFormat="1" ht="18" customHeight="1" x14ac:dyDescent="0.25">
      <c r="A17" s="53" t="s">
        <v>170</v>
      </c>
      <c r="B17" s="73">
        <v>107380.564496251</v>
      </c>
      <c r="C17" s="46">
        <v>1.1373555388394463E-2</v>
      </c>
      <c r="D17" s="65">
        <v>4.1298439483528071E-5</v>
      </c>
      <c r="E17" s="74">
        <v>4.4344666079996387</v>
      </c>
    </row>
    <row r="18" spans="1:5" s="54" customFormat="1" ht="18" customHeight="1" x14ac:dyDescent="0.25">
      <c r="A18" s="53" t="s">
        <v>171</v>
      </c>
      <c r="B18" s="73">
        <v>123899.802002221</v>
      </c>
      <c r="C18" s="46">
        <v>8.2151047235855978E-2</v>
      </c>
      <c r="D18" s="65">
        <v>2.6371557468898521E-2</v>
      </c>
      <c r="E18" s="74">
        <v>3183.4774893260037</v>
      </c>
    </row>
    <row r="19" spans="1:5" s="54" customFormat="1" ht="18" customHeight="1" x14ac:dyDescent="0.25">
      <c r="A19" s="53" t="s">
        <v>172</v>
      </c>
      <c r="B19" s="73">
        <v>125029.660123775</v>
      </c>
      <c r="C19" s="46">
        <v>1.5075654420295237E-2</v>
      </c>
      <c r="D19" s="65">
        <v>2.1986181466486787E-3</v>
      </c>
      <c r="E19" s="74">
        <v>274.28942191699753</v>
      </c>
    </row>
    <row r="20" spans="1:5" s="54" customFormat="1" ht="18" customHeight="1" x14ac:dyDescent="0.25">
      <c r="A20" s="53" t="s">
        <v>173</v>
      </c>
      <c r="B20" s="73">
        <v>121549.899210887</v>
      </c>
      <c r="C20" s="46">
        <v>-1.722000264496526E-2</v>
      </c>
      <c r="D20" s="65">
        <v>-2.2893969554118376E-2</v>
      </c>
      <c r="E20" s="74">
        <v>-2847.9608201480005</v>
      </c>
    </row>
    <row r="21" spans="1:5" s="54" customFormat="1" ht="18" customHeight="1" x14ac:dyDescent="0.25">
      <c r="A21" s="53" t="s">
        <v>239</v>
      </c>
      <c r="B21" s="73">
        <v>111218.34354414399</v>
      </c>
      <c r="C21" s="46">
        <v>3.5739978327521182E-2</v>
      </c>
      <c r="D21" s="65">
        <v>9.0027086096422515E-4</v>
      </c>
      <c r="E21" s="74">
        <v>100.03657388499414</v>
      </c>
    </row>
    <row r="22" spans="1:5" s="54" customFormat="1" ht="18" customHeight="1" x14ac:dyDescent="0.25">
      <c r="A22" s="53" t="s">
        <v>240</v>
      </c>
      <c r="B22" s="73">
        <v>126708.99751872401</v>
      </c>
      <c r="C22" s="46">
        <v>2.267312353293871E-2</v>
      </c>
      <c r="D22" s="65">
        <v>1.0327924356177132E-3</v>
      </c>
      <c r="E22" s="74">
        <v>130.72907815899816</v>
      </c>
    </row>
    <row r="23" spans="1:5" s="54" customFormat="1" ht="18" customHeight="1" x14ac:dyDescent="0.25">
      <c r="A23" s="53" t="s">
        <v>241</v>
      </c>
      <c r="B23" s="73">
        <v>127007.18545860201</v>
      </c>
      <c r="C23" s="46">
        <v>1.5816449735761351E-2</v>
      </c>
      <c r="D23" s="65">
        <v>1.2280228733136944E-3</v>
      </c>
      <c r="E23" s="74">
        <v>155.77643179699953</v>
      </c>
    </row>
    <row r="24" spans="1:5" s="54" customFormat="1" ht="18" customHeight="1" x14ac:dyDescent="0.25">
      <c r="A24" s="53" t="s">
        <v>242</v>
      </c>
      <c r="B24" s="73">
        <v>122744.50339856801</v>
      </c>
      <c r="C24" s="46">
        <v>9.8280969004209684E-3</v>
      </c>
      <c r="D24" s="65">
        <v>1.256490719053982E-3</v>
      </c>
      <c r="E24" s="74">
        <v>154.03378731101111</v>
      </c>
    </row>
    <row r="25" spans="1:5" ht="21.75" customHeight="1" x14ac:dyDescent="0.3">
      <c r="A25" s="25" t="s">
        <v>4</v>
      </c>
      <c r="B25" s="19"/>
      <c r="C25" s="19"/>
      <c r="D25" s="19"/>
    </row>
    <row r="26" spans="1:5" ht="21.75" customHeight="1" x14ac:dyDescent="0.3">
      <c r="A26" s="26" t="s">
        <v>65</v>
      </c>
    </row>
    <row r="27" spans="1:5" ht="21.75" customHeight="1" x14ac:dyDescent="0.3">
      <c r="A27" s="26"/>
      <c r="B27" s="3"/>
      <c r="C27" s="3"/>
    </row>
    <row r="28" spans="1:5" ht="21.75" customHeight="1" x14ac:dyDescent="0.3">
      <c r="A28" s="3"/>
      <c r="B28" s="19"/>
      <c r="C28" s="19"/>
      <c r="D28" s="19"/>
    </row>
    <row r="29" spans="1:5" ht="21.75" customHeight="1" x14ac:dyDescent="0.3">
      <c r="A29" s="136"/>
    </row>
    <row r="30" spans="1:5" ht="21.75" customHeight="1" x14ac:dyDescent="0.3">
      <c r="A30" s="220" t="str">
        <f>Headings!F25</f>
        <v>Page 25</v>
      </c>
      <c r="B30" s="208"/>
      <c r="C30" s="208"/>
      <c r="D30" s="208"/>
      <c r="E30" s="215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26" customWidth="1"/>
    <col min="2" max="2" width="20.75" style="126" customWidth="1"/>
    <col min="3" max="3" width="10.75" style="126" customWidth="1"/>
    <col min="4" max="5" width="17.75" style="127" customWidth="1"/>
    <col min="6" max="16384" width="10.75" style="127"/>
  </cols>
  <sheetData>
    <row r="1" spans="1:5" ht="23.25" x14ac:dyDescent="0.3">
      <c r="A1" s="214" t="str">
        <f>Headings!E26</f>
        <v>August 2018 Gambling Tax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ht="66" customHeight="1" x14ac:dyDescent="0.3">
      <c r="A4" s="21" t="s">
        <v>119</v>
      </c>
      <c r="B4" s="32" t="s">
        <v>91</v>
      </c>
      <c r="C4" s="32" t="s">
        <v>36</v>
      </c>
      <c r="D4" s="24" t="str">
        <f>Headings!E49</f>
        <v>% Change from July 2018 Forecast</v>
      </c>
      <c r="E4" s="36" t="str">
        <f>Headings!F49</f>
        <v>$ Change from July 2018 Forecast</v>
      </c>
    </row>
    <row r="5" spans="1:5" s="54" customFormat="1" ht="18" customHeight="1" x14ac:dyDescent="0.25">
      <c r="A5" s="39">
        <v>2008</v>
      </c>
      <c r="B5" s="40">
        <v>3791148.31</v>
      </c>
      <c r="C5" s="82" t="s">
        <v>89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3096005.4100000006</v>
      </c>
      <c r="C6" s="46">
        <v>-0.18335945817957189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3123193.0600000005</v>
      </c>
      <c r="C7" s="46">
        <v>8.7815253526963843E-3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2405747.1</v>
      </c>
      <c r="C8" s="46">
        <v>-0.22971553349955265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1826238.15</v>
      </c>
      <c r="C9" s="46">
        <v>-0.24088523269964668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2102641.6899999995</v>
      </c>
      <c r="C10" s="47">
        <v>0.15135131198524121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2521819.6599999997</v>
      </c>
      <c r="C11" s="46">
        <v>0.19935777550382361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2437669.41</v>
      </c>
      <c r="C12" s="46">
        <v>-3.3368861118324156E-2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2609974.0699999998</v>
      </c>
      <c r="C13" s="46">
        <v>7.0684178622892002E-2</v>
      </c>
      <c r="D13" s="47">
        <v>0</v>
      </c>
      <c r="E13" s="48">
        <v>0</v>
      </c>
    </row>
    <row r="14" spans="1:5" s="54" customFormat="1" ht="18" customHeight="1" thickBot="1" x14ac:dyDescent="0.3">
      <c r="A14" s="49">
        <v>2017</v>
      </c>
      <c r="B14" s="50">
        <v>2731608.1999999997</v>
      </c>
      <c r="C14" s="51">
        <v>4.6603577942825991E-2</v>
      </c>
      <c r="D14" s="56">
        <v>0</v>
      </c>
      <c r="E14" s="85">
        <v>0</v>
      </c>
    </row>
    <row r="15" spans="1:5" s="54" customFormat="1" ht="18" customHeight="1" thickTop="1" x14ac:dyDescent="0.25">
      <c r="A15" s="44">
        <v>2018</v>
      </c>
      <c r="B15" s="45">
        <v>2680474.7518869699</v>
      </c>
      <c r="C15" s="46">
        <v>-1.8719173603677808E-2</v>
      </c>
      <c r="D15" s="47">
        <v>7.6236705047425524E-3</v>
      </c>
      <c r="E15" s="48">
        <v>20280.444875249173</v>
      </c>
    </row>
    <row r="16" spans="1:5" s="54" customFormat="1" ht="18" customHeight="1" x14ac:dyDescent="0.25">
      <c r="A16" s="44">
        <v>2019</v>
      </c>
      <c r="B16" s="45">
        <v>2876033.7974274741</v>
      </c>
      <c r="C16" s="46">
        <v>7.2956869078075304E-2</v>
      </c>
      <c r="D16" s="47">
        <v>3.4196080314335742E-2</v>
      </c>
      <c r="E16" s="48">
        <v>95097.13350845594</v>
      </c>
    </row>
    <row r="17" spans="1:5" s="54" customFormat="1" ht="18" customHeight="1" x14ac:dyDescent="0.25">
      <c r="A17" s="44">
        <v>2020</v>
      </c>
      <c r="B17" s="45">
        <v>2904207.818852671</v>
      </c>
      <c r="C17" s="46">
        <v>9.7961371143822085E-3</v>
      </c>
      <c r="D17" s="47">
        <v>3.7723044434421205E-2</v>
      </c>
      <c r="E17" s="48">
        <v>105573.0246957005</v>
      </c>
    </row>
    <row r="18" spans="1:5" s="54" customFormat="1" ht="18" customHeight="1" x14ac:dyDescent="0.25">
      <c r="A18" s="44">
        <v>2021</v>
      </c>
      <c r="B18" s="45">
        <v>2514539.7688664957</v>
      </c>
      <c r="C18" s="46">
        <v>-0.13417361094362612</v>
      </c>
      <c r="D18" s="47">
        <v>2.8170337602245965E-2</v>
      </c>
      <c r="E18" s="48">
        <v>68894.648690639064</v>
      </c>
    </row>
    <row r="19" spans="1:5" s="54" customFormat="1" ht="18" customHeight="1" x14ac:dyDescent="0.25">
      <c r="A19" s="44">
        <v>2022</v>
      </c>
      <c r="B19" s="45">
        <v>2518910.8554357579</v>
      </c>
      <c r="C19" s="46">
        <v>1.7383246920101847E-3</v>
      </c>
      <c r="D19" s="47">
        <v>4.5382535596256712E-2</v>
      </c>
      <c r="E19" s="48">
        <v>109351.89528052416</v>
      </c>
    </row>
    <row r="20" spans="1:5" s="54" customFormat="1" ht="18" customHeight="1" x14ac:dyDescent="0.25">
      <c r="A20" s="44">
        <v>2023</v>
      </c>
      <c r="B20" s="45">
        <v>207168.47716452891</v>
      </c>
      <c r="C20" s="46">
        <v>-0.91775474041986693</v>
      </c>
      <c r="D20" s="47">
        <v>6.5592813868388111E-2</v>
      </c>
      <c r="E20" s="48">
        <v>12752.30386804085</v>
      </c>
    </row>
    <row r="21" spans="1:5" s="54" customFormat="1" ht="18" customHeight="1" x14ac:dyDescent="0.25">
      <c r="A21" s="44">
        <v>2024</v>
      </c>
      <c r="B21" s="45">
        <v>211626.22857719046</v>
      </c>
      <c r="C21" s="46">
        <v>2.1517517885316639E-2</v>
      </c>
      <c r="D21" s="47">
        <v>8.2817148165252874E-2</v>
      </c>
      <c r="E21" s="48">
        <v>16185.817483060498</v>
      </c>
    </row>
    <row r="22" spans="1:5" s="54" customFormat="1" ht="18" customHeight="1" x14ac:dyDescent="0.25">
      <c r="A22" s="44">
        <v>2025</v>
      </c>
      <c r="B22" s="45">
        <v>215986.15001175477</v>
      </c>
      <c r="C22" s="46">
        <v>2.0601989951231525E-2</v>
      </c>
      <c r="D22" s="47">
        <v>9.4387326139786731E-2</v>
      </c>
      <c r="E22" s="48">
        <v>18628.098750690813</v>
      </c>
    </row>
    <row r="23" spans="1:5" s="54" customFormat="1" ht="18" customHeight="1" x14ac:dyDescent="0.25">
      <c r="A23" s="44">
        <v>2026</v>
      </c>
      <c r="B23" s="45">
        <v>219666.26989506479</v>
      </c>
      <c r="C23" s="46">
        <v>1.7038684578199792E-2</v>
      </c>
      <c r="D23" s="47">
        <v>0.10731399401494013</v>
      </c>
      <c r="E23" s="48">
        <v>21288.690380702581</v>
      </c>
    </row>
    <row r="24" spans="1:5" s="54" customFormat="1" ht="18" customHeight="1" x14ac:dyDescent="0.25">
      <c r="A24" s="44">
        <v>2027</v>
      </c>
      <c r="B24" s="45">
        <v>223409.11310063215</v>
      </c>
      <c r="C24" s="46">
        <v>1.7038770710475104E-2</v>
      </c>
      <c r="D24" s="47">
        <v>0.12039224001730298</v>
      </c>
      <c r="E24" s="48">
        <v>24006.524327630759</v>
      </c>
    </row>
    <row r="25" spans="1:5" ht="21.75" customHeight="1" x14ac:dyDescent="0.3">
      <c r="A25" s="25" t="s">
        <v>4</v>
      </c>
      <c r="B25" s="3"/>
      <c r="C25" s="3"/>
    </row>
    <row r="26" spans="1:5" s="29" customFormat="1" ht="21.75" customHeight="1" x14ac:dyDescent="0.25">
      <c r="A26" s="26" t="s">
        <v>133</v>
      </c>
      <c r="B26" s="30"/>
      <c r="C26" s="30"/>
    </row>
    <row r="27" spans="1:5" ht="21.75" customHeight="1" x14ac:dyDescent="0.3">
      <c r="A27" s="138" t="s">
        <v>267</v>
      </c>
      <c r="B27" s="3"/>
      <c r="C27" s="3"/>
    </row>
    <row r="28" spans="1:5" ht="21.75" customHeight="1" x14ac:dyDescent="0.3">
      <c r="A28" s="140"/>
      <c r="B28" s="3"/>
      <c r="C28" s="3"/>
    </row>
    <row r="29" spans="1:5" ht="21.75" customHeight="1" x14ac:dyDescent="0.3">
      <c r="A29" s="138"/>
    </row>
    <row r="30" spans="1:5" ht="21.75" customHeight="1" x14ac:dyDescent="0.3">
      <c r="A30" s="207" t="str">
        <f>Headings!F26</f>
        <v>Page 26</v>
      </c>
      <c r="B30" s="208"/>
      <c r="C30" s="208"/>
      <c r="D30" s="208"/>
      <c r="E30" s="21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28" customWidth="1"/>
    <col min="5" max="5" width="17.75" style="19" customWidth="1"/>
    <col min="6" max="16384" width="10.75" style="19"/>
  </cols>
  <sheetData>
    <row r="1" spans="1:5" ht="23.25" x14ac:dyDescent="0.3">
      <c r="A1" s="214" t="str">
        <f>Headings!E27</f>
        <v>August 2018 E-911 Tax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ht="66" customHeight="1" x14ac:dyDescent="0.3">
      <c r="A4" s="21" t="s">
        <v>86</v>
      </c>
      <c r="B4" s="32" t="s">
        <v>91</v>
      </c>
      <c r="C4" s="32" t="s">
        <v>6</v>
      </c>
      <c r="D4" s="21" t="str">
        <f>Headings!E49</f>
        <v>% Change from July 2018 Forecast</v>
      </c>
      <c r="E4" s="33" t="str">
        <f>Headings!F49</f>
        <v>$ Change from July 2018 Forecast</v>
      </c>
    </row>
    <row r="5" spans="1:5" s="54" customFormat="1" ht="18" customHeight="1" x14ac:dyDescent="0.25">
      <c r="A5" s="60" t="s">
        <v>21</v>
      </c>
      <c r="B5" s="40">
        <v>5812314</v>
      </c>
      <c r="C5" s="41">
        <v>1.7547969938171093E-2</v>
      </c>
      <c r="D5" s="119">
        <v>0</v>
      </c>
      <c r="E5" s="89">
        <v>0</v>
      </c>
    </row>
    <row r="6" spans="1:5" s="54" customFormat="1" ht="18" customHeight="1" x14ac:dyDescent="0.25">
      <c r="A6" s="53" t="s">
        <v>126</v>
      </c>
      <c r="B6" s="45">
        <v>5763447</v>
      </c>
      <c r="C6" s="46">
        <v>8.8176744171393207E-3</v>
      </c>
      <c r="D6" s="104">
        <v>0</v>
      </c>
      <c r="E6" s="80">
        <v>0</v>
      </c>
    </row>
    <row r="7" spans="1:5" s="54" customFormat="1" ht="18" customHeight="1" x14ac:dyDescent="0.25">
      <c r="A7" s="53" t="s">
        <v>127</v>
      </c>
      <c r="B7" s="45">
        <v>5839368</v>
      </c>
      <c r="C7" s="46">
        <v>6.7257940719500642E-3</v>
      </c>
      <c r="D7" s="104">
        <v>0</v>
      </c>
      <c r="E7" s="80">
        <v>0</v>
      </c>
    </row>
    <row r="8" spans="1:5" s="54" customFormat="1" ht="18" customHeight="1" x14ac:dyDescent="0.25">
      <c r="A8" s="53" t="s">
        <v>20</v>
      </c>
      <c r="B8" s="45">
        <v>5813721</v>
      </c>
      <c r="C8" s="46">
        <v>5.9429272453526139E-4</v>
      </c>
      <c r="D8" s="104">
        <v>0</v>
      </c>
      <c r="E8" s="80">
        <v>0</v>
      </c>
    </row>
    <row r="9" spans="1:5" s="54" customFormat="1" ht="18" customHeight="1" x14ac:dyDescent="0.25">
      <c r="A9" s="53" t="s">
        <v>149</v>
      </c>
      <c r="B9" s="45">
        <v>6310779</v>
      </c>
      <c r="C9" s="46">
        <v>8.576016368007644E-2</v>
      </c>
      <c r="D9" s="104">
        <v>0</v>
      </c>
      <c r="E9" s="80">
        <v>0</v>
      </c>
    </row>
    <row r="10" spans="1:5" s="54" customFormat="1" ht="18" customHeight="1" x14ac:dyDescent="0.25">
      <c r="A10" s="53" t="s">
        <v>150</v>
      </c>
      <c r="B10" s="45">
        <v>5918975</v>
      </c>
      <c r="C10" s="46">
        <v>2.6985239909380621E-2</v>
      </c>
      <c r="D10" s="104">
        <v>0</v>
      </c>
      <c r="E10" s="80">
        <v>0</v>
      </c>
    </row>
    <row r="11" spans="1:5" s="54" customFormat="1" ht="18" customHeight="1" x14ac:dyDescent="0.25">
      <c r="A11" s="53" t="s">
        <v>151</v>
      </c>
      <c r="B11" s="45">
        <v>5949112</v>
      </c>
      <c r="C11" s="46">
        <v>1.8793814673094822E-2</v>
      </c>
      <c r="D11" s="104">
        <v>0</v>
      </c>
      <c r="E11" s="80">
        <v>0</v>
      </c>
    </row>
    <row r="12" spans="1:5" s="54" customFormat="1" ht="18" customHeight="1" x14ac:dyDescent="0.25">
      <c r="A12" s="53" t="s">
        <v>152</v>
      </c>
      <c r="B12" s="45">
        <v>6084376</v>
      </c>
      <c r="C12" s="46">
        <v>4.6554521622210521E-2</v>
      </c>
      <c r="D12" s="104">
        <v>0</v>
      </c>
      <c r="E12" s="80">
        <v>0</v>
      </c>
    </row>
    <row r="13" spans="1:5" s="54" customFormat="1" ht="18" customHeight="1" thickBot="1" x14ac:dyDescent="0.3">
      <c r="A13" s="70" t="s">
        <v>159</v>
      </c>
      <c r="B13" s="50">
        <v>6190409.9199999999</v>
      </c>
      <c r="C13" s="51">
        <v>-1.9073569205957042E-2</v>
      </c>
      <c r="D13" s="174">
        <v>0</v>
      </c>
      <c r="E13" s="175">
        <v>0</v>
      </c>
    </row>
    <row r="14" spans="1:5" s="54" customFormat="1" ht="18" customHeight="1" thickTop="1" x14ac:dyDescent="0.25">
      <c r="A14" s="53" t="s">
        <v>160</v>
      </c>
      <c r="B14" s="45">
        <v>6120494.7999999998</v>
      </c>
      <c r="C14" s="46">
        <v>3.4046401615144495E-2</v>
      </c>
      <c r="D14" s="104">
        <v>0</v>
      </c>
      <c r="E14" s="80">
        <v>0</v>
      </c>
    </row>
    <row r="15" spans="1:5" s="54" customFormat="1" ht="18" customHeight="1" x14ac:dyDescent="0.25">
      <c r="A15" s="53" t="s">
        <v>161</v>
      </c>
      <c r="B15" s="45">
        <v>6013212.02643013</v>
      </c>
      <c r="C15" s="46">
        <v>1.0774721745048677E-2</v>
      </c>
      <c r="D15" s="104">
        <v>0</v>
      </c>
      <c r="E15" s="80">
        <v>0</v>
      </c>
    </row>
    <row r="16" spans="1:5" s="54" customFormat="1" ht="18" customHeight="1" x14ac:dyDescent="0.25">
      <c r="A16" s="53" t="s">
        <v>162</v>
      </c>
      <c r="B16" s="45">
        <v>6059289.9946902897</v>
      </c>
      <c r="C16" s="46">
        <v>-4.1230202258555337E-3</v>
      </c>
      <c r="D16" s="104">
        <v>0</v>
      </c>
      <c r="E16" s="80">
        <v>0</v>
      </c>
    </row>
    <row r="17" spans="1:5" s="54" customFormat="1" ht="18" customHeight="1" x14ac:dyDescent="0.25">
      <c r="A17" s="53" t="s">
        <v>170</v>
      </c>
      <c r="B17" s="45">
        <v>6118205.9838760197</v>
      </c>
      <c r="C17" s="46">
        <v>-1.1663837622562512E-2</v>
      </c>
      <c r="D17" s="104">
        <v>0</v>
      </c>
      <c r="E17" s="80">
        <v>0</v>
      </c>
    </row>
    <row r="18" spans="1:5" s="54" customFormat="1" ht="18" customHeight="1" x14ac:dyDescent="0.25">
      <c r="A18" s="53" t="s">
        <v>171</v>
      </c>
      <c r="B18" s="45">
        <v>6105200.33980399</v>
      </c>
      <c r="C18" s="46">
        <v>-2.4988927686058204E-3</v>
      </c>
      <c r="D18" s="104">
        <v>0</v>
      </c>
      <c r="E18" s="80">
        <v>0</v>
      </c>
    </row>
    <row r="19" spans="1:5" s="54" customFormat="1" ht="18" customHeight="1" x14ac:dyDescent="0.25">
      <c r="A19" s="53" t="s">
        <v>172</v>
      </c>
      <c r="B19" s="45">
        <v>6092155.6801918903</v>
      </c>
      <c r="C19" s="46">
        <v>1.3128366905204025E-2</v>
      </c>
      <c r="D19" s="104">
        <v>0</v>
      </c>
      <c r="E19" s="80">
        <v>0</v>
      </c>
    </row>
    <row r="20" spans="1:5" s="54" customFormat="1" ht="18" customHeight="1" x14ac:dyDescent="0.25">
      <c r="A20" s="53" t="s">
        <v>173</v>
      </c>
      <c r="B20" s="45">
        <v>6079072.5512631796</v>
      </c>
      <c r="C20" s="46">
        <v>3.2648307953944133E-3</v>
      </c>
      <c r="D20" s="104">
        <v>0</v>
      </c>
      <c r="E20" s="80">
        <v>0</v>
      </c>
    </row>
    <row r="21" spans="1:5" s="54" customFormat="1" ht="18" customHeight="1" x14ac:dyDescent="0.25">
      <c r="A21" s="53" t="s">
        <v>239</v>
      </c>
      <c r="B21" s="45">
        <v>6133464.3572839601</v>
      </c>
      <c r="C21" s="46">
        <v>2.4939293394423689E-3</v>
      </c>
      <c r="D21" s="104">
        <v>0</v>
      </c>
      <c r="E21" s="80">
        <v>0</v>
      </c>
    </row>
    <row r="22" spans="1:5" s="54" customFormat="1" ht="18" customHeight="1" x14ac:dyDescent="0.25">
      <c r="A22" s="53" t="s">
        <v>240</v>
      </c>
      <c r="B22" s="45">
        <v>6117208.6323892204</v>
      </c>
      <c r="C22" s="46">
        <v>1.9668957473746307E-3</v>
      </c>
      <c r="D22" s="104">
        <v>0</v>
      </c>
      <c r="E22" s="80">
        <v>0</v>
      </c>
    </row>
    <row r="23" spans="1:5" s="54" customFormat="1" ht="18" customHeight="1" x14ac:dyDescent="0.25">
      <c r="A23" s="53" t="s">
        <v>241</v>
      </c>
      <c r="B23" s="45">
        <v>6100931.9471519599</v>
      </c>
      <c r="C23" s="46">
        <v>1.4405848144367628E-3</v>
      </c>
      <c r="D23" s="104">
        <v>0</v>
      </c>
      <c r="E23" s="80">
        <v>0</v>
      </c>
    </row>
    <row r="24" spans="1:5" s="54" customFormat="1" ht="18" customHeight="1" x14ac:dyDescent="0.25">
      <c r="A24" s="53" t="s">
        <v>242</v>
      </c>
      <c r="B24" s="45">
        <v>6084639.1586837396</v>
      </c>
      <c r="C24" s="46">
        <v>9.1570011274222374E-4</v>
      </c>
      <c r="D24" s="104">
        <v>0</v>
      </c>
      <c r="E24" s="80">
        <v>0</v>
      </c>
    </row>
    <row r="25" spans="1:5" ht="21.75" customHeight="1" x14ac:dyDescent="0.3">
      <c r="A25" s="25" t="s">
        <v>4</v>
      </c>
      <c r="B25" s="19"/>
      <c r="C25" s="19"/>
      <c r="D25" s="19"/>
    </row>
    <row r="26" spans="1:5" ht="21.75" customHeight="1" x14ac:dyDescent="0.3">
      <c r="A26" s="55" t="s">
        <v>169</v>
      </c>
    </row>
    <row r="27" spans="1:5" ht="21.75" customHeight="1" x14ac:dyDescent="0.3">
      <c r="A27" s="30" t="s">
        <v>262</v>
      </c>
      <c r="B27" s="3"/>
      <c r="C27" s="3"/>
    </row>
    <row r="28" spans="1:5" ht="21.75" customHeight="1" x14ac:dyDescent="0.3">
      <c r="A28" s="30" t="s">
        <v>194</v>
      </c>
      <c r="B28" s="19"/>
      <c r="C28" s="19"/>
      <c r="D28" s="19"/>
    </row>
    <row r="29" spans="1:5" ht="21.75" customHeight="1" x14ac:dyDescent="0.3">
      <c r="A29" s="79" t="s">
        <v>195</v>
      </c>
    </row>
    <row r="30" spans="1:5" ht="21.75" customHeight="1" x14ac:dyDescent="0.3">
      <c r="A30" s="220" t="str">
        <f>Headings!F27</f>
        <v>Page 27</v>
      </c>
      <c r="B30" s="208"/>
      <c r="C30" s="208"/>
      <c r="D30" s="208"/>
      <c r="E30" s="215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106" customWidth="1"/>
    <col min="2" max="2" width="17.75" style="106" customWidth="1"/>
    <col min="3" max="3" width="10.75" style="106" customWidth="1"/>
    <col min="4" max="4" width="17.75" style="28" customWidth="1"/>
    <col min="5" max="5" width="17.75" style="107" customWidth="1"/>
    <col min="6" max="16384" width="10.75" style="107"/>
  </cols>
  <sheetData>
    <row r="1" spans="1:5" ht="23.25" customHeight="1" x14ac:dyDescent="0.3">
      <c r="A1" s="219" t="str">
        <f>Headings!E28</f>
        <v>August 2018 Penalties and Interest on Delinquent Property Taxes Forecast</v>
      </c>
      <c r="B1" s="222"/>
      <c r="C1" s="222"/>
      <c r="D1" s="222"/>
      <c r="E1" s="222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ht="66" customHeight="1" x14ac:dyDescent="0.3">
      <c r="A4" s="21" t="s">
        <v>86</v>
      </c>
      <c r="B4" s="32" t="s">
        <v>91</v>
      </c>
      <c r="C4" s="32" t="s">
        <v>6</v>
      </c>
      <c r="D4" s="21" t="str">
        <f>Headings!E49</f>
        <v>% Change from July 2018 Forecast</v>
      </c>
      <c r="E4" s="33" t="str">
        <f>Headings!F49</f>
        <v>$ Change from July 2018 Forecast</v>
      </c>
    </row>
    <row r="5" spans="1:5" s="54" customFormat="1" ht="18" customHeight="1" x14ac:dyDescent="0.25">
      <c r="A5" s="60" t="s">
        <v>21</v>
      </c>
      <c r="B5" s="40">
        <v>4753807.5199999902</v>
      </c>
      <c r="C5" s="41">
        <v>-0.11351001458439514</v>
      </c>
      <c r="D5" s="120">
        <v>0</v>
      </c>
      <c r="E5" s="121">
        <v>0</v>
      </c>
    </row>
    <row r="6" spans="1:5" s="54" customFormat="1" ht="18" customHeight="1" x14ac:dyDescent="0.25">
      <c r="A6" s="53" t="s">
        <v>126</v>
      </c>
      <c r="B6" s="45">
        <v>6771214.6099999901</v>
      </c>
      <c r="C6" s="46">
        <v>-8.9935256704892774E-2</v>
      </c>
      <c r="D6" s="108">
        <v>0</v>
      </c>
      <c r="E6" s="167">
        <v>0</v>
      </c>
    </row>
    <row r="7" spans="1:5" s="54" customFormat="1" ht="18" customHeight="1" x14ac:dyDescent="0.25">
      <c r="A7" s="53" t="s">
        <v>127</v>
      </c>
      <c r="B7" s="45">
        <v>2476507.27999999</v>
      </c>
      <c r="C7" s="46">
        <v>-3.443383249689258E-2</v>
      </c>
      <c r="D7" s="108">
        <v>0</v>
      </c>
      <c r="E7" s="167">
        <v>0</v>
      </c>
    </row>
    <row r="8" spans="1:5" s="54" customFormat="1" ht="18" customHeight="1" x14ac:dyDescent="0.25">
      <c r="A8" s="53" t="s">
        <v>20</v>
      </c>
      <c r="B8" s="45">
        <v>3561700</v>
      </c>
      <c r="C8" s="46">
        <v>-0.23701144643495597</v>
      </c>
      <c r="D8" s="108">
        <v>0</v>
      </c>
      <c r="E8" s="109">
        <v>0</v>
      </c>
    </row>
    <row r="9" spans="1:5" s="54" customFormat="1" ht="18" customHeight="1" x14ac:dyDescent="0.25">
      <c r="A9" s="53" t="s">
        <v>149</v>
      </c>
      <c r="B9" s="45">
        <v>4856544</v>
      </c>
      <c r="C9" s="46">
        <v>2.1611409289875816E-2</v>
      </c>
      <c r="D9" s="108">
        <v>0</v>
      </c>
      <c r="E9" s="109">
        <v>0</v>
      </c>
    </row>
    <row r="10" spans="1:5" s="54" customFormat="1" ht="18" customHeight="1" x14ac:dyDescent="0.25">
      <c r="A10" s="53" t="s">
        <v>150</v>
      </c>
      <c r="B10" s="45">
        <v>6896235.6599999899</v>
      </c>
      <c r="C10" s="46">
        <v>1.8463607668757653E-2</v>
      </c>
      <c r="D10" s="108">
        <v>0</v>
      </c>
      <c r="E10" s="109">
        <v>0</v>
      </c>
    </row>
    <row r="11" spans="1:5" s="54" customFormat="1" ht="18" customHeight="1" x14ac:dyDescent="0.25">
      <c r="A11" s="53" t="s">
        <v>151</v>
      </c>
      <c r="B11" s="45">
        <v>3076083.37</v>
      </c>
      <c r="C11" s="46">
        <v>0.2421055229040201</v>
      </c>
      <c r="D11" s="108">
        <v>0</v>
      </c>
      <c r="E11" s="109">
        <v>0</v>
      </c>
    </row>
    <row r="12" spans="1:5" s="54" customFormat="1" ht="18" customHeight="1" x14ac:dyDescent="0.25">
      <c r="A12" s="53" t="s">
        <v>152</v>
      </c>
      <c r="B12" s="45">
        <v>5010193.0599999996</v>
      </c>
      <c r="C12" s="46">
        <v>0.40668586910744864</v>
      </c>
      <c r="D12" s="108">
        <v>0</v>
      </c>
      <c r="E12" s="109">
        <v>0</v>
      </c>
    </row>
    <row r="13" spans="1:5" s="54" customFormat="1" ht="18" customHeight="1" x14ac:dyDescent="0.25">
      <c r="A13" s="53" t="s">
        <v>159</v>
      </c>
      <c r="B13" s="45">
        <v>5198260</v>
      </c>
      <c r="C13" s="46">
        <v>7.0361969334572061E-2</v>
      </c>
      <c r="D13" s="108">
        <v>0</v>
      </c>
      <c r="E13" s="109">
        <v>0</v>
      </c>
    </row>
    <row r="14" spans="1:5" s="54" customFormat="1" ht="18" customHeight="1" thickBot="1" x14ac:dyDescent="0.3">
      <c r="A14" s="70" t="s">
        <v>160</v>
      </c>
      <c r="B14" s="50">
        <v>7114638.3300000001</v>
      </c>
      <c r="C14" s="51">
        <v>3.1669838556533714E-2</v>
      </c>
      <c r="D14" s="176">
        <v>0</v>
      </c>
      <c r="E14" s="177">
        <v>0</v>
      </c>
    </row>
    <row r="15" spans="1:5" s="54" customFormat="1" ht="18" customHeight="1" thickTop="1" x14ac:dyDescent="0.25">
      <c r="A15" s="53" t="s">
        <v>161</v>
      </c>
      <c r="B15" s="45">
        <v>2990032.5007541399</v>
      </c>
      <c r="C15" s="46">
        <v>-2.7974166787898325E-2</v>
      </c>
      <c r="D15" s="108">
        <v>0.11911647842034112</v>
      </c>
      <c r="E15" s="109">
        <v>318252.96894468972</v>
      </c>
    </row>
    <row r="16" spans="1:5" s="54" customFormat="1" ht="18" customHeight="1" x14ac:dyDescent="0.25">
      <c r="A16" s="53" t="s">
        <v>162</v>
      </c>
      <c r="B16" s="45">
        <v>4604788.13660016</v>
      </c>
      <c r="C16" s="46">
        <v>-8.0916028293696041E-2</v>
      </c>
      <c r="D16" s="108">
        <v>-2.6816968390093177E-3</v>
      </c>
      <c r="E16" s="109">
        <v>-12381.850158659741</v>
      </c>
    </row>
    <row r="17" spans="1:5" s="54" customFormat="1" ht="18" customHeight="1" x14ac:dyDescent="0.25">
      <c r="A17" s="53" t="s">
        <v>170</v>
      </c>
      <c r="B17" s="45">
        <v>4953915.3714565895</v>
      </c>
      <c r="C17" s="46">
        <v>-4.7005080265975607E-2</v>
      </c>
      <c r="D17" s="108">
        <v>7.297536089540424E-3</v>
      </c>
      <c r="E17" s="109">
        <v>35889.471494269557</v>
      </c>
    </row>
    <row r="18" spans="1:5" s="54" customFormat="1" ht="18" customHeight="1" x14ac:dyDescent="0.25">
      <c r="A18" s="53" t="s">
        <v>171</v>
      </c>
      <c r="B18" s="45">
        <v>6759547.9617031002</v>
      </c>
      <c r="C18" s="46">
        <v>-4.9909827011108243E-2</v>
      </c>
      <c r="D18" s="108">
        <v>8.7406468514326097E-3</v>
      </c>
      <c r="E18" s="109">
        <v>58570.87428070046</v>
      </c>
    </row>
    <row r="19" spans="1:5" s="54" customFormat="1" ht="18" customHeight="1" x14ac:dyDescent="0.25">
      <c r="A19" s="53" t="s">
        <v>172</v>
      </c>
      <c r="B19" s="45">
        <v>2757213.3982245098</v>
      </c>
      <c r="C19" s="46">
        <v>-7.7865074199330198E-2</v>
      </c>
      <c r="D19" s="108">
        <v>8.8106593738550565E-3</v>
      </c>
      <c r="E19" s="109">
        <v>24080.701216879766</v>
      </c>
    </row>
    <row r="20" spans="1:5" s="54" customFormat="1" ht="18" customHeight="1" x14ac:dyDescent="0.25">
      <c r="A20" s="53" t="s">
        <v>173</v>
      </c>
      <c r="B20" s="45">
        <v>4853349.3162290603</v>
      </c>
      <c r="C20" s="46">
        <v>5.3978852502087005E-2</v>
      </c>
      <c r="D20" s="108">
        <v>9.8559142639078612E-3</v>
      </c>
      <c r="E20" s="109">
        <v>47367.34625000041</v>
      </c>
    </row>
    <row r="21" spans="1:5" s="54" customFormat="1" ht="18" customHeight="1" x14ac:dyDescent="0.25">
      <c r="A21" s="53" t="s">
        <v>239</v>
      </c>
      <c r="B21" s="45">
        <v>4874642.1351772305</v>
      </c>
      <c r="C21" s="46">
        <v>-1.6002137770886216E-2</v>
      </c>
      <c r="D21" s="108">
        <v>6.852735378408692E-4</v>
      </c>
      <c r="E21" s="109">
        <v>3338.1756982104853</v>
      </c>
    </row>
    <row r="22" spans="1:5" s="54" customFormat="1" ht="18" customHeight="1" x14ac:dyDescent="0.25">
      <c r="A22" s="53" t="s">
        <v>240</v>
      </c>
      <c r="B22" s="45">
        <v>6582131.6789465901</v>
      </c>
      <c r="C22" s="46">
        <v>-2.624676735214837E-2</v>
      </c>
      <c r="D22" s="108">
        <v>-2.7571083525623763E-4</v>
      </c>
      <c r="E22" s="109">
        <v>-1815.2655113395303</v>
      </c>
    </row>
    <row r="23" spans="1:5" s="54" customFormat="1" ht="18" customHeight="1" x14ac:dyDescent="0.25">
      <c r="A23" s="53" t="s">
        <v>241</v>
      </c>
      <c r="B23" s="45">
        <v>2792725.704717</v>
      </c>
      <c r="C23" s="46">
        <v>1.2879781635820375E-2</v>
      </c>
      <c r="D23" s="108">
        <v>3.5950429374240755E-3</v>
      </c>
      <c r="E23" s="109">
        <v>10004.003996990155</v>
      </c>
    </row>
    <row r="24" spans="1:5" s="54" customFormat="1" ht="18" customHeight="1" x14ac:dyDescent="0.25">
      <c r="A24" s="53" t="s">
        <v>242</v>
      </c>
      <c r="B24" s="45">
        <v>4913169.9429582804</v>
      </c>
      <c r="C24" s="46">
        <v>1.2325637993784389E-2</v>
      </c>
      <c r="D24" s="108">
        <v>4.7207979954073664E-3</v>
      </c>
      <c r="E24" s="109">
        <v>23085.102711210027</v>
      </c>
    </row>
    <row r="25" spans="1:5" ht="21.75" customHeight="1" x14ac:dyDescent="0.3">
      <c r="A25" s="25" t="s">
        <v>4</v>
      </c>
      <c r="B25" s="107"/>
      <c r="C25" s="107"/>
      <c r="D25" s="116"/>
    </row>
    <row r="26" spans="1:5" ht="21.75" customHeight="1" x14ac:dyDescent="0.3">
      <c r="A26" s="30" t="s">
        <v>222</v>
      </c>
    </row>
    <row r="27" spans="1:5" ht="21.75" customHeight="1" x14ac:dyDescent="0.3">
      <c r="A27" s="30"/>
      <c r="B27" s="3"/>
      <c r="C27" s="3"/>
    </row>
    <row r="28" spans="1:5" ht="21.75" customHeight="1" x14ac:dyDescent="0.3">
      <c r="A28" s="30"/>
      <c r="B28" s="107"/>
      <c r="C28" s="107"/>
      <c r="D28" s="107"/>
    </row>
    <row r="29" spans="1:5" ht="21.75" customHeight="1" x14ac:dyDescent="0.3">
      <c r="A29" s="136"/>
    </row>
    <row r="30" spans="1:5" ht="21.75" customHeight="1" x14ac:dyDescent="0.3">
      <c r="A30" s="220" t="str">
        <f>Headings!F28</f>
        <v>Page 28</v>
      </c>
      <c r="B30" s="208"/>
      <c r="C30" s="208"/>
      <c r="D30" s="208"/>
      <c r="E30" s="215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4" t="str">
        <f>Headings!E29</f>
        <v>August 2018 Current Expense Property Tax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s="22" customFormat="1" ht="66" customHeight="1" x14ac:dyDescent="0.3">
      <c r="A4" s="21" t="s">
        <v>119</v>
      </c>
      <c r="B4" s="32" t="s">
        <v>91</v>
      </c>
      <c r="C4" s="32" t="s">
        <v>36</v>
      </c>
      <c r="D4" s="21" t="str">
        <f>Headings!E49</f>
        <v>% Change from July 2018 Forecast</v>
      </c>
      <c r="E4" s="33" t="str">
        <f>Headings!F49</f>
        <v>$ Change from July 2018 Forecast</v>
      </c>
    </row>
    <row r="5" spans="1:5" s="54" customFormat="1" ht="18" customHeight="1" x14ac:dyDescent="0.25">
      <c r="A5" s="39">
        <v>2008</v>
      </c>
      <c r="B5" s="40" t="s">
        <v>89</v>
      </c>
      <c r="C5" s="41" t="s">
        <v>89</v>
      </c>
      <c r="D5" s="52" t="s">
        <v>89</v>
      </c>
      <c r="E5" s="43" t="s">
        <v>89</v>
      </c>
    </row>
    <row r="6" spans="1:5" s="54" customFormat="1" ht="18" customHeight="1" x14ac:dyDescent="0.25">
      <c r="A6" s="44">
        <v>2009</v>
      </c>
      <c r="B6" s="45">
        <v>268539194</v>
      </c>
      <c r="C6" s="46" t="s">
        <v>89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274290793</v>
      </c>
      <c r="C7" s="46">
        <v>2.1418098841839761E-2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278152152</v>
      </c>
      <c r="C8" s="46">
        <v>1.4077610691074049E-2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284318327</v>
      </c>
      <c r="C9" s="46">
        <v>2.2168352664767355E-2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313137887</v>
      </c>
      <c r="C10" s="47">
        <v>0.10136370843234466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76">
        <v>320290885</v>
      </c>
      <c r="C11" s="57">
        <v>2.2842965661322268E-2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76">
        <v>327660659</v>
      </c>
      <c r="C12" s="57">
        <v>2.3009627638950869E-2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76">
        <v>336385866</v>
      </c>
      <c r="C13" s="57">
        <v>2.6628790366926447E-2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76">
        <v>346643924</v>
      </c>
      <c r="C14" s="57">
        <v>3.0494913838026605E-2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75">
        <v>358276382</v>
      </c>
      <c r="C15" s="58">
        <v>3.3557368800152476E-2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2019</v>
      </c>
      <c r="B16" s="76">
        <v>368447532.31861061</v>
      </c>
      <c r="C16" s="57">
        <v>2.8389117534994623E-2</v>
      </c>
      <c r="D16" s="47">
        <v>5.3950425524806889E-4</v>
      </c>
      <c r="E16" s="48">
        <v>198671.8272253871</v>
      </c>
    </row>
    <row r="17" spans="1:5" s="54" customFormat="1" ht="18" customHeight="1" x14ac:dyDescent="0.25">
      <c r="A17" s="44">
        <v>2020</v>
      </c>
      <c r="B17" s="76">
        <v>378325769.84556329</v>
      </c>
      <c r="C17" s="57">
        <v>2.6810432043850918E-2</v>
      </c>
      <c r="D17" s="47">
        <v>7.7349475948018664E-4</v>
      </c>
      <c r="E17" s="48">
        <v>292406.82520490885</v>
      </c>
    </row>
    <row r="18" spans="1:5" s="54" customFormat="1" ht="18" customHeight="1" x14ac:dyDescent="0.25">
      <c r="A18" s="44">
        <v>2021</v>
      </c>
      <c r="B18" s="76">
        <v>387408627.1125198</v>
      </c>
      <c r="C18" s="57">
        <v>2.4008032206381813E-2</v>
      </c>
      <c r="D18" s="47">
        <v>1.0013664885131224E-3</v>
      </c>
      <c r="E18" s="48">
        <v>387549.93703174591</v>
      </c>
    </row>
    <row r="19" spans="1:5" s="54" customFormat="1" ht="18" customHeight="1" x14ac:dyDescent="0.25">
      <c r="A19" s="44">
        <v>2022</v>
      </c>
      <c r="B19" s="76">
        <v>396298719.65886295</v>
      </c>
      <c r="C19" s="57">
        <v>2.2947585376721813E-2</v>
      </c>
      <c r="D19" s="47">
        <v>1.1159825088205011E-3</v>
      </c>
      <c r="E19" s="48">
        <v>441769.43244773149</v>
      </c>
    </row>
    <row r="20" spans="1:5" s="54" customFormat="1" ht="18" customHeight="1" x14ac:dyDescent="0.25">
      <c r="A20" s="44">
        <v>2023</v>
      </c>
      <c r="B20" s="76">
        <v>405074367.58449197</v>
      </c>
      <c r="C20" s="57">
        <v>2.2144022905709049E-2</v>
      </c>
      <c r="D20" s="47">
        <v>1.0712924170750426E-3</v>
      </c>
      <c r="E20" s="48">
        <v>433488.7051820159</v>
      </c>
    </row>
    <row r="21" spans="1:5" s="54" customFormat="1" ht="18" customHeight="1" x14ac:dyDescent="0.25">
      <c r="A21" s="44">
        <v>2024</v>
      </c>
      <c r="B21" s="76">
        <v>413988292.06624043</v>
      </c>
      <c r="C21" s="57">
        <v>2.2005649320403275E-2</v>
      </c>
      <c r="D21" s="47">
        <v>9.5807692816252121E-4</v>
      </c>
      <c r="E21" s="48">
        <v>396252.99031031132</v>
      </c>
    </row>
    <row r="22" spans="1:5" s="54" customFormat="1" ht="18" customHeight="1" x14ac:dyDescent="0.25">
      <c r="A22" s="44">
        <v>2025</v>
      </c>
      <c r="B22" s="76">
        <v>423048180.63424492</v>
      </c>
      <c r="C22" s="57">
        <v>2.188440770338218E-2</v>
      </c>
      <c r="D22" s="47">
        <v>7.8127365500635371E-4</v>
      </c>
      <c r="E22" s="48">
        <v>330258.37615931034</v>
      </c>
    </row>
    <row r="23" spans="1:5" s="54" customFormat="1" ht="18" customHeight="1" x14ac:dyDescent="0.25">
      <c r="A23" s="44">
        <v>2026</v>
      </c>
      <c r="B23" s="76">
        <v>432205957.09210896</v>
      </c>
      <c r="C23" s="57">
        <v>2.1647124079660296E-2</v>
      </c>
      <c r="D23" s="47">
        <v>6.8973979914810357E-4</v>
      </c>
      <c r="E23" s="48">
        <v>297904.17367041111</v>
      </c>
    </row>
    <row r="24" spans="1:5" s="54" customFormat="1" ht="18" customHeight="1" x14ac:dyDescent="0.25">
      <c r="A24" s="44">
        <v>2027</v>
      </c>
      <c r="B24" s="76">
        <v>441643628.14238095</v>
      </c>
      <c r="C24" s="57">
        <v>2.1836050372301408E-2</v>
      </c>
      <c r="D24" s="47">
        <v>5.6888258768239552E-4</v>
      </c>
      <c r="E24" s="48">
        <v>251100.52329564095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26" t="s">
        <v>129</v>
      </c>
      <c r="B26" s="3"/>
      <c r="C26" s="3"/>
    </row>
    <row r="27" spans="1:5" ht="21.75" customHeight="1" x14ac:dyDescent="0.3">
      <c r="A27" s="30" t="s">
        <v>215</v>
      </c>
      <c r="B27" s="3"/>
      <c r="C27" s="3"/>
    </row>
    <row r="28" spans="1:5" ht="21.75" customHeight="1" x14ac:dyDescent="0.3">
      <c r="A28" s="30" t="s">
        <v>203</v>
      </c>
      <c r="B28" s="3"/>
      <c r="C28" s="3"/>
    </row>
    <row r="29" spans="1:5" ht="21.75" customHeight="1" x14ac:dyDescent="0.3">
      <c r="A29" s="79" t="s">
        <v>168</v>
      </c>
      <c r="B29" s="19"/>
      <c r="C29" s="19"/>
    </row>
    <row r="30" spans="1:5" ht="21.75" customHeight="1" x14ac:dyDescent="0.3">
      <c r="A30" s="207" t="str">
        <f>Headings!F29</f>
        <v>Page 29</v>
      </c>
      <c r="B30" s="208"/>
      <c r="C30" s="208"/>
      <c r="D30" s="208"/>
      <c r="E30" s="215"/>
    </row>
    <row r="34" spans="1:2" ht="21.75" customHeight="1" x14ac:dyDescent="0.3">
      <c r="A34" s="30"/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6" ht="23.25" x14ac:dyDescent="0.3">
      <c r="A1" s="214" t="str">
        <f>Headings!E3</f>
        <v>August 2018 Unincorporated Assessed Value Forecast</v>
      </c>
      <c r="B1" s="215"/>
      <c r="C1" s="215"/>
      <c r="D1" s="215"/>
      <c r="E1" s="215"/>
    </row>
    <row r="2" spans="1:6" ht="21.75" customHeight="1" x14ac:dyDescent="0.3">
      <c r="A2" s="214" t="s">
        <v>95</v>
      </c>
      <c r="B2" s="215"/>
      <c r="C2" s="215"/>
      <c r="D2" s="215"/>
      <c r="E2" s="215"/>
    </row>
    <row r="4" spans="1:6" ht="66" customHeight="1" x14ac:dyDescent="0.3">
      <c r="A4" s="21" t="s">
        <v>119</v>
      </c>
      <c r="B4" s="32" t="s">
        <v>91</v>
      </c>
      <c r="C4" s="32" t="s">
        <v>36</v>
      </c>
      <c r="D4" s="24" t="str">
        <f>Headings!E49</f>
        <v>% Change from July 2018 Forecast</v>
      </c>
      <c r="E4" s="36" t="str">
        <f>Headings!F49</f>
        <v>$ Change from July 2018 Forecast</v>
      </c>
    </row>
    <row r="5" spans="1:6" ht="18" customHeight="1" x14ac:dyDescent="0.3">
      <c r="A5" s="39">
        <v>2008</v>
      </c>
      <c r="B5" s="40">
        <v>50369419770</v>
      </c>
      <c r="C5" s="82" t="s">
        <v>89</v>
      </c>
      <c r="D5" s="52">
        <v>0</v>
      </c>
      <c r="E5" s="43">
        <v>0</v>
      </c>
    </row>
    <row r="6" spans="1:6" ht="18" customHeight="1" x14ac:dyDescent="0.3">
      <c r="A6" s="44">
        <v>2009</v>
      </c>
      <c r="B6" s="45">
        <v>52536624390</v>
      </c>
      <c r="C6" s="46">
        <v>4.3026197837815694E-2</v>
      </c>
      <c r="D6" s="47">
        <v>0</v>
      </c>
      <c r="E6" s="48">
        <v>0</v>
      </c>
    </row>
    <row r="7" spans="1:6" ht="18" customHeight="1" x14ac:dyDescent="0.3">
      <c r="A7" s="44">
        <v>2010</v>
      </c>
      <c r="B7" s="45">
        <v>43743564380</v>
      </c>
      <c r="C7" s="46">
        <v>-0.16737009870915309</v>
      </c>
      <c r="D7" s="47">
        <v>0</v>
      </c>
      <c r="E7" s="48">
        <v>0</v>
      </c>
    </row>
    <row r="8" spans="1:6" ht="18" customHeight="1" x14ac:dyDescent="0.3">
      <c r="A8" s="44">
        <v>2011</v>
      </c>
      <c r="B8" s="45">
        <v>39449376049.999992</v>
      </c>
      <c r="C8" s="46">
        <v>-9.8167316515326175E-2</v>
      </c>
      <c r="D8" s="47">
        <v>0</v>
      </c>
      <c r="E8" s="48">
        <v>0</v>
      </c>
    </row>
    <row r="9" spans="1:6" ht="18" customHeight="1" x14ac:dyDescent="0.3">
      <c r="A9" s="44">
        <v>2012</v>
      </c>
      <c r="B9" s="45">
        <v>32758485327</v>
      </c>
      <c r="C9" s="46">
        <v>-0.16960701012151991</v>
      </c>
      <c r="D9" s="47">
        <v>0</v>
      </c>
      <c r="E9" s="48">
        <v>0</v>
      </c>
    </row>
    <row r="10" spans="1:6" ht="18" customHeight="1" x14ac:dyDescent="0.3">
      <c r="A10" s="53">
        <v>2013</v>
      </c>
      <c r="B10" s="45">
        <v>30016733777.777802</v>
      </c>
      <c r="C10" s="47">
        <v>-8.3695919449682465E-2</v>
      </c>
      <c r="D10" s="47">
        <v>0</v>
      </c>
      <c r="E10" s="48">
        <v>0</v>
      </c>
      <c r="F10" s="37"/>
    </row>
    <row r="11" spans="1:6" ht="18" customHeight="1" x14ac:dyDescent="0.3">
      <c r="A11" s="44">
        <v>2014</v>
      </c>
      <c r="B11" s="45">
        <v>31876016756</v>
      </c>
      <c r="C11" s="46">
        <v>6.1941548737014074E-2</v>
      </c>
      <c r="D11" s="47">
        <v>0</v>
      </c>
      <c r="E11" s="48">
        <v>0</v>
      </c>
    </row>
    <row r="12" spans="1:6" ht="18" customHeight="1" x14ac:dyDescent="0.3">
      <c r="A12" s="44">
        <v>2015</v>
      </c>
      <c r="B12" s="45">
        <v>36080918262</v>
      </c>
      <c r="C12" s="46">
        <v>0.13191427078819418</v>
      </c>
      <c r="D12" s="47">
        <v>0</v>
      </c>
      <c r="E12" s="48">
        <v>0</v>
      </c>
    </row>
    <row r="13" spans="1:6" ht="18" customHeight="1" x14ac:dyDescent="0.3">
      <c r="A13" s="44">
        <v>2016</v>
      </c>
      <c r="B13" s="45">
        <v>36633108444.444504</v>
      </c>
      <c r="C13" s="46">
        <v>1.5304216440246821E-2</v>
      </c>
      <c r="D13" s="47">
        <v>0</v>
      </c>
      <c r="E13" s="48">
        <v>0</v>
      </c>
    </row>
    <row r="14" spans="1:6" ht="18" customHeight="1" x14ac:dyDescent="0.3">
      <c r="A14" s="44">
        <v>2017</v>
      </c>
      <c r="B14" s="45">
        <v>39044967515</v>
      </c>
      <c r="C14" s="46">
        <v>6.5838231396966318E-2</v>
      </c>
      <c r="D14" s="47">
        <v>0</v>
      </c>
      <c r="E14" s="48">
        <v>0</v>
      </c>
    </row>
    <row r="15" spans="1:6" ht="18" customHeight="1" thickBot="1" x14ac:dyDescent="0.35">
      <c r="A15" s="49">
        <v>2018</v>
      </c>
      <c r="B15" s="50">
        <v>43501122097</v>
      </c>
      <c r="C15" s="51">
        <v>0.11412878190481446</v>
      </c>
      <c r="D15" s="56">
        <v>0</v>
      </c>
      <c r="E15" s="85">
        <v>0</v>
      </c>
    </row>
    <row r="16" spans="1:6" ht="18" customHeight="1" thickTop="1" x14ac:dyDescent="0.3">
      <c r="A16" s="44">
        <v>2019</v>
      </c>
      <c r="B16" s="45">
        <v>47842681675.417801</v>
      </c>
      <c r="C16" s="46">
        <v>9.9803392858162976E-2</v>
      </c>
      <c r="D16" s="47">
        <v>3.5224027919000811E-4</v>
      </c>
      <c r="E16" s="48">
        <v>16846185.64540863</v>
      </c>
    </row>
    <row r="17" spans="1:5" ht="18" customHeight="1" x14ac:dyDescent="0.3">
      <c r="A17" s="44">
        <v>2020</v>
      </c>
      <c r="B17" s="45">
        <v>50946379498.447754</v>
      </c>
      <c r="C17" s="46">
        <v>6.4872990274386533E-2</v>
      </c>
      <c r="D17" s="47">
        <v>1.0173720128410224E-3</v>
      </c>
      <c r="E17" s="48">
        <v>51778742.413909912</v>
      </c>
    </row>
    <row r="18" spans="1:5" ht="18" customHeight="1" x14ac:dyDescent="0.3">
      <c r="A18" s="44">
        <v>2021</v>
      </c>
      <c r="B18" s="45">
        <v>51281855253.980927</v>
      </c>
      <c r="C18" s="46">
        <v>6.5848792168516912E-3</v>
      </c>
      <c r="D18" s="47">
        <v>-2.5928331829485618E-3</v>
      </c>
      <c r="E18" s="48">
        <v>-133310949.03800201</v>
      </c>
    </row>
    <row r="19" spans="1:5" ht="18" customHeight="1" x14ac:dyDescent="0.3">
      <c r="A19" s="44">
        <v>2022</v>
      </c>
      <c r="B19" s="45">
        <v>53602587665.837708</v>
      </c>
      <c r="C19" s="46">
        <v>4.5254455018505224E-2</v>
      </c>
      <c r="D19" s="47">
        <v>-3.482919825062214E-3</v>
      </c>
      <c r="E19" s="48">
        <v>-187346026.44563293</v>
      </c>
    </row>
    <row r="20" spans="1:5" ht="18" customHeight="1" x14ac:dyDescent="0.3">
      <c r="A20" s="44">
        <v>2023</v>
      </c>
      <c r="B20" s="45">
        <v>49887023105.358253</v>
      </c>
      <c r="C20" s="46">
        <v>-6.9316887901803237E-2</v>
      </c>
      <c r="D20" s="47">
        <v>-2.8529365489244896E-3</v>
      </c>
      <c r="E20" s="48">
        <v>-142731716.06376648</v>
      </c>
    </row>
    <row r="21" spans="1:5" ht="18" customHeight="1" x14ac:dyDescent="0.3">
      <c r="A21" s="44">
        <v>2024</v>
      </c>
      <c r="B21" s="45">
        <v>51625891154.688705</v>
      </c>
      <c r="C21" s="46">
        <v>3.4856119709890665E-2</v>
      </c>
      <c r="D21" s="47">
        <v>-1.4675438413404018E-3</v>
      </c>
      <c r="E21" s="48">
        <v>-75874607.931358337</v>
      </c>
    </row>
    <row r="22" spans="1:5" ht="18" customHeight="1" x14ac:dyDescent="0.3">
      <c r="A22" s="44">
        <v>2025</v>
      </c>
      <c r="B22" s="45">
        <v>53804805090.158287</v>
      </c>
      <c r="C22" s="46">
        <v>4.2205836775597971E-2</v>
      </c>
      <c r="D22" s="47">
        <v>-1.5553057272899018E-4</v>
      </c>
      <c r="E22" s="48">
        <v>-8369593.8789749146</v>
      </c>
    </row>
    <row r="23" spans="1:5" s="157" customFormat="1" ht="18" customHeight="1" x14ac:dyDescent="0.3">
      <c r="A23" s="44">
        <v>2026</v>
      </c>
      <c r="B23" s="45">
        <v>55330553501.162704</v>
      </c>
      <c r="C23" s="46">
        <v>2.8357103207562684E-2</v>
      </c>
      <c r="D23" s="47">
        <v>-1.6614422104311855E-3</v>
      </c>
      <c r="E23" s="48">
        <v>-92081505.212913513</v>
      </c>
    </row>
    <row r="24" spans="1:5" s="197" customFormat="1" ht="18" customHeight="1" x14ac:dyDescent="0.3">
      <c r="A24" s="44">
        <v>2027</v>
      </c>
      <c r="B24" s="45">
        <v>56981724060.752899</v>
      </c>
      <c r="C24" s="46">
        <v>2.9841930996687083E-2</v>
      </c>
      <c r="D24" s="47">
        <v>-8.1897904408734234E-4</v>
      </c>
      <c r="E24" s="48">
        <v>-46705088.390365601</v>
      </c>
    </row>
    <row r="25" spans="1:5" s="116" customFormat="1" ht="21.75" customHeight="1" x14ac:dyDescent="0.3">
      <c r="A25" s="25" t="s">
        <v>4</v>
      </c>
      <c r="B25" s="113"/>
      <c r="C25" s="46"/>
      <c r="D25" s="46"/>
      <c r="E25" s="78"/>
    </row>
    <row r="26" spans="1:5" ht="21.75" customHeight="1" x14ac:dyDescent="0.3">
      <c r="A26" s="26" t="s">
        <v>163</v>
      </c>
      <c r="B26" s="3"/>
      <c r="C26" s="3"/>
    </row>
    <row r="27" spans="1:5" ht="21.75" customHeight="1" x14ac:dyDescent="0.3">
      <c r="A27" s="30" t="s">
        <v>205</v>
      </c>
      <c r="B27" s="3"/>
      <c r="C27" s="3"/>
    </row>
    <row r="28" spans="1:5" ht="21.75" customHeight="1" x14ac:dyDescent="0.3">
      <c r="A28" s="138"/>
      <c r="B28" s="3"/>
      <c r="C28" s="3"/>
    </row>
    <row r="29" spans="1:5" ht="21.75" customHeight="1" x14ac:dyDescent="0.3">
      <c r="A29" s="136"/>
      <c r="B29" s="3"/>
      <c r="C29" s="3"/>
    </row>
    <row r="30" spans="1:5" ht="21.75" customHeight="1" x14ac:dyDescent="0.3">
      <c r="A30" s="207" t="str">
        <f>Headings!F3</f>
        <v>Page 3</v>
      </c>
      <c r="B30" s="208"/>
      <c r="C30" s="208"/>
      <c r="D30" s="208"/>
      <c r="E30" s="215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4" t="str">
        <f>Headings!E30</f>
        <v>August 2018 Dev. Disabilities &amp; Mental Health Property Tax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s="22" customFormat="1" ht="66" customHeight="1" x14ac:dyDescent="0.3">
      <c r="A4" s="21" t="s">
        <v>119</v>
      </c>
      <c r="B4" s="32" t="s">
        <v>91</v>
      </c>
      <c r="C4" s="32" t="s">
        <v>36</v>
      </c>
      <c r="D4" s="21" t="str">
        <f>Headings!E49</f>
        <v>% Change from July 2018 Forecast</v>
      </c>
      <c r="E4" s="33" t="str">
        <f>Headings!F49</f>
        <v>$ Change from July 2018 Forecast</v>
      </c>
    </row>
    <row r="5" spans="1:5" s="54" customFormat="1" ht="18" customHeight="1" x14ac:dyDescent="0.25">
      <c r="A5" s="39">
        <v>2008</v>
      </c>
      <c r="B5" s="40">
        <v>5328411</v>
      </c>
      <c r="C5" s="82" t="s">
        <v>89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5509017</v>
      </c>
      <c r="C6" s="46">
        <v>3.3894907881542924E-2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5640234</v>
      </c>
      <c r="C7" s="46">
        <v>2.3818586873120884E-2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5737359</v>
      </c>
      <c r="C8" s="46">
        <v>1.7220030232788286E-2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5838960</v>
      </c>
      <c r="C9" s="46">
        <v>1.7708670487588396E-2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5944036</v>
      </c>
      <c r="C10" s="47">
        <v>1.7995670461863122E-2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6068166</v>
      </c>
      <c r="C11" s="46">
        <v>2.0883117127823647E-2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6196773</v>
      </c>
      <c r="C12" s="46">
        <v>2.1193718167894504E-2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6366874</v>
      </c>
      <c r="C13" s="46">
        <v>2.7449932408368127E-2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6554111</v>
      </c>
      <c r="C14" s="46">
        <v>2.9407995195130265E-2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6762538</v>
      </c>
      <c r="C15" s="51">
        <v>3.1800956681997006E-2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2019</v>
      </c>
      <c r="B16" s="45">
        <v>6965711.2266064761</v>
      </c>
      <c r="C16" s="46">
        <v>3.0043931229144505E-2</v>
      </c>
      <c r="D16" s="47">
        <v>5.2150300492814772E-4</v>
      </c>
      <c r="E16" s="48">
        <v>3630.745891245082</v>
      </c>
    </row>
    <row r="17" spans="1:5" s="54" customFormat="1" ht="18" customHeight="1" x14ac:dyDescent="0.25">
      <c r="A17" s="44">
        <v>2020</v>
      </c>
      <c r="B17" s="45">
        <v>7150956.9051856659</v>
      </c>
      <c r="C17" s="46">
        <v>2.659393600349369E-2</v>
      </c>
      <c r="D17" s="47">
        <v>7.5891626130397682E-4</v>
      </c>
      <c r="E17" s="48">
        <v>5422.8619810892269</v>
      </c>
    </row>
    <row r="18" spans="1:5" s="54" customFormat="1" ht="18" customHeight="1" x14ac:dyDescent="0.25">
      <c r="A18" s="44">
        <v>2021</v>
      </c>
      <c r="B18" s="45">
        <v>7321497.0704181837</v>
      </c>
      <c r="C18" s="46">
        <v>2.3848579636782219E-2</v>
      </c>
      <c r="D18" s="47">
        <v>9.9486252330804881E-4</v>
      </c>
      <c r="E18" s="48">
        <v>7276.6437896676362</v>
      </c>
    </row>
    <row r="19" spans="1:5" s="54" customFormat="1" ht="18" customHeight="1" x14ac:dyDescent="0.25">
      <c r="A19" s="44">
        <v>2022</v>
      </c>
      <c r="B19" s="45">
        <v>7488522.6384909004</v>
      </c>
      <c r="C19" s="46">
        <v>2.2813034884295424E-2</v>
      </c>
      <c r="D19" s="47">
        <v>1.1138565133015366E-3</v>
      </c>
      <c r="E19" s="48">
        <v>8331.8592202281579</v>
      </c>
    </row>
    <row r="20" spans="1:5" s="54" customFormat="1" ht="18" customHeight="1" x14ac:dyDescent="0.25">
      <c r="A20" s="44">
        <v>2023</v>
      </c>
      <c r="B20" s="45">
        <v>7653630.227160491</v>
      </c>
      <c r="C20" s="46">
        <v>2.2048085669253314E-2</v>
      </c>
      <c r="D20" s="47">
        <v>1.0689888232859879E-3</v>
      </c>
      <c r="E20" s="48">
        <v>8172.9084226414561</v>
      </c>
    </row>
    <row r="21" spans="1:5" s="54" customFormat="1" ht="18" customHeight="1" x14ac:dyDescent="0.25">
      <c r="A21" s="44">
        <v>2024</v>
      </c>
      <c r="B21" s="45">
        <v>7821232.7260304373</v>
      </c>
      <c r="C21" s="46">
        <v>2.1898431710899002E-2</v>
      </c>
      <c r="D21" s="47">
        <v>9.5331853674540667E-4</v>
      </c>
      <c r="E21" s="48">
        <v>7449.024844459258</v>
      </c>
    </row>
    <row r="22" spans="1:5" s="54" customFormat="1" ht="18" customHeight="1" x14ac:dyDescent="0.25">
      <c r="A22" s="44">
        <v>2025</v>
      </c>
      <c r="B22" s="45">
        <v>7991397.5478890147</v>
      </c>
      <c r="C22" s="46">
        <v>2.1756777712577113E-2</v>
      </c>
      <c r="D22" s="47">
        <v>7.7382279530957554E-4</v>
      </c>
      <c r="E22" s="48">
        <v>6179.1440264349803</v>
      </c>
    </row>
    <row r="23" spans="1:5" s="54" customFormat="1" ht="18" customHeight="1" x14ac:dyDescent="0.25">
      <c r="A23" s="44">
        <v>2026</v>
      </c>
      <c r="B23" s="45">
        <v>8163609.0107406843</v>
      </c>
      <c r="C23" s="46">
        <v>2.1549605287395579E-2</v>
      </c>
      <c r="D23" s="47">
        <v>6.870358326365178E-4</v>
      </c>
      <c r="E23" s="48">
        <v>5604.8411872806028</v>
      </c>
    </row>
    <row r="24" spans="1:5" s="54" customFormat="1" ht="18" customHeight="1" x14ac:dyDescent="0.25">
      <c r="A24" s="44">
        <v>2027</v>
      </c>
      <c r="B24" s="45">
        <v>8341002.3753504753</v>
      </c>
      <c r="C24" s="46">
        <v>2.1729772258372249E-2</v>
      </c>
      <c r="D24" s="47">
        <v>5.6506769817254998E-4</v>
      </c>
      <c r="E24" s="48">
        <v>4710.5692221829668</v>
      </c>
    </row>
    <row r="25" spans="1:5" ht="21.75" customHeight="1" x14ac:dyDescent="0.3">
      <c r="A25" s="25" t="s">
        <v>4</v>
      </c>
      <c r="B25" s="3"/>
      <c r="C25" s="19"/>
    </row>
    <row r="26" spans="1:5" ht="21.75" customHeight="1" x14ac:dyDescent="0.3">
      <c r="A26" s="26" t="s">
        <v>129</v>
      </c>
      <c r="B26" s="3"/>
      <c r="C26" s="3"/>
    </row>
    <row r="27" spans="1:5" ht="21.75" customHeight="1" x14ac:dyDescent="0.3">
      <c r="A27" s="26"/>
      <c r="B27" s="3"/>
      <c r="C27" s="3"/>
    </row>
    <row r="28" spans="1:5" ht="21.75" customHeight="1" x14ac:dyDescent="0.3">
      <c r="A28" s="139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7" t="str">
        <f>Headings!F30</f>
        <v>Page 30</v>
      </c>
      <c r="B30" s="208"/>
      <c r="C30" s="208"/>
      <c r="D30" s="208"/>
      <c r="E30" s="215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4" t="str">
        <f>Headings!E31</f>
        <v>August 2018 Veterans Aid Property Tax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s="22" customFormat="1" ht="66" customHeight="1" x14ac:dyDescent="0.3">
      <c r="A4" s="21" t="s">
        <v>119</v>
      </c>
      <c r="B4" s="32" t="s">
        <v>91</v>
      </c>
      <c r="C4" s="32" t="s">
        <v>36</v>
      </c>
      <c r="D4" s="21" t="str">
        <f>Headings!E49</f>
        <v>% Change from July 2018 Forecast</v>
      </c>
      <c r="E4" s="33" t="str">
        <f>Headings!F49</f>
        <v>$ Change from July 2018 Forecast</v>
      </c>
    </row>
    <row r="5" spans="1:5" s="54" customFormat="1" ht="18" customHeight="1" x14ac:dyDescent="0.25">
      <c r="A5" s="39">
        <v>2008</v>
      </c>
      <c r="B5" s="40">
        <v>2397784</v>
      </c>
      <c r="C5" s="82" t="s">
        <v>89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2479057</v>
      </c>
      <c r="C6" s="46">
        <v>3.3895046426200226E-2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2538104</v>
      </c>
      <c r="C7" s="46">
        <v>2.3818330921798081E-2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2556438</v>
      </c>
      <c r="C8" s="46">
        <v>7.2235022678346361E-3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2601709</v>
      </c>
      <c r="C9" s="46">
        <v>1.7708624265481809E-2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2648529</v>
      </c>
      <c r="C10" s="47">
        <v>1.7995863488191821E-2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2703839</v>
      </c>
      <c r="C11" s="46">
        <v>2.088329030945113E-2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2761143</v>
      </c>
      <c r="C12" s="46">
        <v>2.1193569587538263E-2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2836936</v>
      </c>
      <c r="C13" s="46">
        <v>2.7449864059920115E-2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2920364</v>
      </c>
      <c r="C14" s="46">
        <v>2.9407783608794924E-2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3013234</v>
      </c>
      <c r="C15" s="51">
        <v>3.1800830307454842E-2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2019</v>
      </c>
      <c r="B16" s="45">
        <v>3103763.3950733198</v>
      </c>
      <c r="C16" s="46">
        <v>3.0043931229144505E-2</v>
      </c>
      <c r="D16" s="47">
        <v>5.2150300492836976E-4</v>
      </c>
      <c r="E16" s="48">
        <v>1617.7782608927228</v>
      </c>
    </row>
    <row r="17" spans="1:5" s="54" customFormat="1" ht="18" customHeight="1" x14ac:dyDescent="0.25">
      <c r="A17" s="44">
        <v>2020</v>
      </c>
      <c r="B17" s="45">
        <v>3186304.680171886</v>
      </c>
      <c r="C17" s="46">
        <v>2.659393600349369E-2</v>
      </c>
      <c r="D17" s="47">
        <v>7.5891626130397682E-4</v>
      </c>
      <c r="E17" s="48">
        <v>2416.3046623510309</v>
      </c>
    </row>
    <row r="18" spans="1:5" s="54" customFormat="1" ht="18" customHeight="1" x14ac:dyDescent="0.25">
      <c r="A18" s="44">
        <v>2021</v>
      </c>
      <c r="B18" s="45">
        <v>3262293.5210840171</v>
      </c>
      <c r="C18" s="46">
        <v>2.3848579636782219E-2</v>
      </c>
      <c r="D18" s="47">
        <v>9.9486252330827085E-4</v>
      </c>
      <c r="E18" s="48">
        <v>3242.3079135254957</v>
      </c>
    </row>
    <row r="19" spans="1:5" s="54" customFormat="1" ht="18" customHeight="1" x14ac:dyDescent="0.25">
      <c r="A19" s="44">
        <v>2022</v>
      </c>
      <c r="B19" s="45">
        <v>3336716.336983318</v>
      </c>
      <c r="C19" s="46">
        <v>2.2813034884295424E-2</v>
      </c>
      <c r="D19" s="47">
        <v>1.1138565133015366E-3</v>
      </c>
      <c r="E19" s="48">
        <v>3712.4880459979177</v>
      </c>
    </row>
    <row r="20" spans="1:5" s="54" customFormat="1" ht="18" customHeight="1" x14ac:dyDescent="0.25">
      <c r="A20" s="44">
        <v>2023</v>
      </c>
      <c r="B20" s="45">
        <v>3410284.5446351231</v>
      </c>
      <c r="C20" s="46">
        <v>2.2048085669253314E-2</v>
      </c>
      <c r="D20" s="47">
        <v>1.0689888232859879E-3</v>
      </c>
      <c r="E20" s="48">
        <v>3641.6631652181968</v>
      </c>
    </row>
    <row r="21" spans="1:5" s="54" customFormat="1" ht="18" customHeight="1" x14ac:dyDescent="0.25">
      <c r="A21" s="44">
        <v>2024</v>
      </c>
      <c r="B21" s="45">
        <v>3484964.4278505496</v>
      </c>
      <c r="C21" s="46">
        <v>2.1898431710899002E-2</v>
      </c>
      <c r="D21" s="47">
        <v>9.5331853674540667E-4</v>
      </c>
      <c r="E21" s="48">
        <v>3319.1170131936669</v>
      </c>
    </row>
    <row r="22" spans="1:5" s="54" customFormat="1" ht="18" customHeight="1" x14ac:dyDescent="0.25">
      <c r="A22" s="44">
        <v>2025</v>
      </c>
      <c r="B22" s="45">
        <v>3560786.0242435327</v>
      </c>
      <c r="C22" s="46">
        <v>2.1756777712577113E-2</v>
      </c>
      <c r="D22" s="47">
        <v>7.7382279530979758E-4</v>
      </c>
      <c r="E22" s="48">
        <v>2753.286838662345</v>
      </c>
    </row>
    <row r="23" spans="1:5" s="54" customFormat="1" ht="18" customHeight="1" x14ac:dyDescent="0.25">
      <c r="A23" s="44">
        <v>2026</v>
      </c>
      <c r="B23" s="45">
        <v>3637519.5575788552</v>
      </c>
      <c r="C23" s="46">
        <v>2.1549605287395579E-2</v>
      </c>
      <c r="D23" s="47">
        <v>6.870358326365178E-4</v>
      </c>
      <c r="E23" s="48">
        <v>2497.3904812238179</v>
      </c>
    </row>
    <row r="24" spans="1:5" s="54" customFormat="1" ht="18" customHeight="1" x14ac:dyDescent="0.25">
      <c r="A24" s="44">
        <v>2027</v>
      </c>
      <c r="B24" s="45">
        <v>3716562.0291504185</v>
      </c>
      <c r="C24" s="46">
        <v>2.1729772258372249E-2</v>
      </c>
      <c r="D24" s="47">
        <v>5.6506769817232794E-4</v>
      </c>
      <c r="E24" s="48">
        <v>2098.9231172720902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129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0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7" t="str">
        <f>Headings!F31</f>
        <v>Page 31</v>
      </c>
      <c r="B30" s="208"/>
      <c r="C30" s="208"/>
      <c r="D30" s="208"/>
      <c r="E30" s="215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4" t="str">
        <f>Headings!E32</f>
        <v>August 2018 Inter County River Improvement Property Tax Forecast</v>
      </c>
      <c r="B1" s="214"/>
      <c r="C1" s="214"/>
      <c r="D1" s="214"/>
      <c r="E1" s="215"/>
    </row>
    <row r="2" spans="1:5" ht="21.75" customHeight="1" x14ac:dyDescent="0.3">
      <c r="A2" s="214" t="s">
        <v>95</v>
      </c>
      <c r="B2" s="214"/>
      <c r="C2" s="214"/>
      <c r="D2" s="214"/>
      <c r="E2" s="215"/>
    </row>
    <row r="4" spans="1:5" s="22" customFormat="1" ht="66" customHeight="1" x14ac:dyDescent="0.3">
      <c r="A4" s="21" t="s">
        <v>119</v>
      </c>
      <c r="B4" s="32" t="s">
        <v>91</v>
      </c>
      <c r="C4" s="32" t="s">
        <v>36</v>
      </c>
      <c r="D4" s="21" t="str">
        <f>Headings!E49</f>
        <v>% Change from July 2018 Forecast</v>
      </c>
      <c r="E4" s="33" t="str">
        <f>Headings!F49</f>
        <v>$ Change from July 2018 Forecast</v>
      </c>
    </row>
    <row r="5" spans="1:5" s="54" customFormat="1" ht="18" customHeight="1" x14ac:dyDescent="0.25">
      <c r="A5" s="39">
        <v>2008</v>
      </c>
      <c r="B5" s="40">
        <v>50000</v>
      </c>
      <c r="C5" s="82" t="s">
        <v>89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50000</v>
      </c>
      <c r="C6" s="46">
        <v>0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50000</v>
      </c>
      <c r="C7" s="46">
        <v>0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50000</v>
      </c>
      <c r="C8" s="46">
        <v>0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50000</v>
      </c>
      <c r="C9" s="46">
        <v>0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50000</v>
      </c>
      <c r="C10" s="47">
        <v>0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50000</v>
      </c>
      <c r="C11" s="46">
        <v>0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49873</v>
      </c>
      <c r="C12" s="46">
        <v>-2.5399999999999867E-3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50000</v>
      </c>
      <c r="C13" s="46">
        <v>2.546468028793214E-3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50000</v>
      </c>
      <c r="C14" s="46">
        <v>0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50000</v>
      </c>
      <c r="C15" s="51">
        <v>0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2019</v>
      </c>
      <c r="B16" s="45">
        <v>50000</v>
      </c>
      <c r="C16" s="46">
        <v>0</v>
      </c>
      <c r="D16" s="47">
        <v>0</v>
      </c>
      <c r="E16" s="48">
        <v>0</v>
      </c>
    </row>
    <row r="17" spans="1:5" s="54" customFormat="1" ht="18" customHeight="1" x14ac:dyDescent="0.25">
      <c r="A17" s="44">
        <v>2020</v>
      </c>
      <c r="B17" s="45">
        <v>50000</v>
      </c>
      <c r="C17" s="46">
        <v>0</v>
      </c>
      <c r="D17" s="47">
        <v>0</v>
      </c>
      <c r="E17" s="48">
        <v>0</v>
      </c>
    </row>
    <row r="18" spans="1:5" s="54" customFormat="1" ht="18" customHeight="1" x14ac:dyDescent="0.25">
      <c r="A18" s="44">
        <v>2021</v>
      </c>
      <c r="B18" s="96" t="s">
        <v>89</v>
      </c>
      <c r="C18" s="96" t="s">
        <v>89</v>
      </c>
      <c r="D18" s="96" t="s">
        <v>89</v>
      </c>
      <c r="E18" s="206" t="s">
        <v>89</v>
      </c>
    </row>
    <row r="19" spans="1:5" s="54" customFormat="1" ht="18" customHeight="1" x14ac:dyDescent="0.25">
      <c r="A19" s="44">
        <v>2022</v>
      </c>
      <c r="B19" s="96" t="s">
        <v>89</v>
      </c>
      <c r="C19" s="96" t="s">
        <v>89</v>
      </c>
      <c r="D19" s="96" t="s">
        <v>89</v>
      </c>
      <c r="E19" s="206" t="s">
        <v>89</v>
      </c>
    </row>
    <row r="20" spans="1:5" s="54" customFormat="1" ht="18" customHeight="1" x14ac:dyDescent="0.25">
      <c r="A20" s="44">
        <v>2023</v>
      </c>
      <c r="B20" s="96" t="s">
        <v>89</v>
      </c>
      <c r="C20" s="96" t="s">
        <v>89</v>
      </c>
      <c r="D20" s="96" t="s">
        <v>89</v>
      </c>
      <c r="E20" s="206" t="s">
        <v>89</v>
      </c>
    </row>
    <row r="21" spans="1:5" s="54" customFormat="1" ht="18" customHeight="1" x14ac:dyDescent="0.25">
      <c r="A21" s="44">
        <v>2024</v>
      </c>
      <c r="B21" s="96" t="s">
        <v>89</v>
      </c>
      <c r="C21" s="96" t="s">
        <v>89</v>
      </c>
      <c r="D21" s="96" t="s">
        <v>89</v>
      </c>
      <c r="E21" s="206" t="s">
        <v>89</v>
      </c>
    </row>
    <row r="22" spans="1:5" ht="18" customHeight="1" x14ac:dyDescent="0.3">
      <c r="A22" s="44">
        <v>2025</v>
      </c>
      <c r="B22" s="96" t="s">
        <v>89</v>
      </c>
      <c r="C22" s="96" t="s">
        <v>89</v>
      </c>
      <c r="D22" s="96" t="s">
        <v>89</v>
      </c>
      <c r="E22" s="206" t="s">
        <v>89</v>
      </c>
    </row>
    <row r="23" spans="1:5" s="157" customFormat="1" ht="18" customHeight="1" x14ac:dyDescent="0.3">
      <c r="A23" s="44">
        <v>2026</v>
      </c>
      <c r="B23" s="45" t="s">
        <v>89</v>
      </c>
      <c r="C23" s="45" t="s">
        <v>89</v>
      </c>
      <c r="D23" s="45" t="s">
        <v>89</v>
      </c>
      <c r="E23" s="76" t="s">
        <v>89</v>
      </c>
    </row>
    <row r="24" spans="1:5" s="197" customFormat="1" ht="18" customHeight="1" x14ac:dyDescent="0.3">
      <c r="A24" s="44">
        <v>2027</v>
      </c>
      <c r="B24" s="45" t="s">
        <v>89</v>
      </c>
      <c r="C24" s="45" t="s">
        <v>89</v>
      </c>
      <c r="D24" s="45" t="s">
        <v>89</v>
      </c>
      <c r="E24" s="76" t="s">
        <v>89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129</v>
      </c>
      <c r="B26" s="3"/>
      <c r="C26" s="3"/>
    </row>
    <row r="27" spans="1:5" ht="21.75" customHeight="1" x14ac:dyDescent="0.3">
      <c r="A27" s="30" t="s">
        <v>255</v>
      </c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7" t="str">
        <f>Headings!F32</f>
        <v>Page 32</v>
      </c>
      <c r="B30" s="207"/>
      <c r="C30" s="207"/>
      <c r="D30" s="207"/>
      <c r="E30" s="22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4" t="str">
        <f>Headings!E33</f>
        <v>August 2018 AFIS Lid Lift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s="22" customFormat="1" ht="66" customHeight="1" x14ac:dyDescent="0.3">
      <c r="A4" s="21" t="s">
        <v>119</v>
      </c>
      <c r="B4" s="32" t="s">
        <v>91</v>
      </c>
      <c r="C4" s="32" t="s">
        <v>36</v>
      </c>
      <c r="D4" s="21" t="str">
        <f>Headings!E49</f>
        <v>% Change from July 2018 Forecast</v>
      </c>
      <c r="E4" s="33" t="str">
        <f>Headings!F49</f>
        <v>$ Change from July 2018 Forecast</v>
      </c>
    </row>
    <row r="5" spans="1:5" s="54" customFormat="1" ht="18" customHeight="1" x14ac:dyDescent="0.25">
      <c r="A5" s="39">
        <v>2008</v>
      </c>
      <c r="B5" s="40">
        <v>17468824</v>
      </c>
      <c r="C5" s="82" t="s">
        <v>89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17234054</v>
      </c>
      <c r="C6" s="46">
        <v>-1.3439370618193891E-2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15555595</v>
      </c>
      <c r="C7" s="46">
        <v>-9.7392000744572327E-2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11592601</v>
      </c>
      <c r="C8" s="46">
        <v>-0.25476325399317734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11212493</v>
      </c>
      <c r="C9" s="46">
        <v>-3.2788845229815067E-2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18528341</v>
      </c>
      <c r="C10" s="46">
        <v>0.65247291570215471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18945323</v>
      </c>
      <c r="C11" s="46">
        <v>2.2505090984670462E-2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19590685</v>
      </c>
      <c r="C12" s="46">
        <v>3.4064449574177313E-2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20234950</v>
      </c>
      <c r="C13" s="46">
        <v>3.2886292643672155E-2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21022256</v>
      </c>
      <c r="C14" s="46">
        <v>3.8908225619534553E-2</v>
      </c>
      <c r="D14" s="47">
        <v>0</v>
      </c>
      <c r="E14" s="48">
        <v>0</v>
      </c>
    </row>
    <row r="15" spans="1:5" s="54" customFormat="1" ht="18" customHeight="1" thickBot="1" x14ac:dyDescent="0.3">
      <c r="A15" s="44">
        <v>2018</v>
      </c>
      <c r="B15" s="45">
        <v>22120820</v>
      </c>
      <c r="C15" s="57">
        <v>5.225718876223362E-2</v>
      </c>
      <c r="D15" s="57">
        <v>0</v>
      </c>
      <c r="E15" s="48">
        <v>0</v>
      </c>
    </row>
    <row r="16" spans="1:5" s="54" customFormat="1" ht="18" customHeight="1" thickTop="1" x14ac:dyDescent="0.25">
      <c r="A16" s="165">
        <v>2019</v>
      </c>
      <c r="B16" s="162">
        <v>20839973.642647576</v>
      </c>
      <c r="C16" s="161">
        <v>-5.7902300066291601E-2</v>
      </c>
      <c r="D16" s="161">
        <v>5.7019861794005422E-3</v>
      </c>
      <c r="E16" s="164">
        <v>118155.52054428309</v>
      </c>
    </row>
    <row r="17" spans="1:5" s="54" customFormat="1" ht="18" customHeight="1" x14ac:dyDescent="0.25">
      <c r="A17" s="44">
        <v>2020</v>
      </c>
      <c r="B17" s="45">
        <v>21394190.56801464</v>
      </c>
      <c r="C17" s="57">
        <v>2.659393600349369E-2</v>
      </c>
      <c r="D17" s="57">
        <v>5.9406287100860489E-3</v>
      </c>
      <c r="E17" s="48">
        <v>126344.37767999619</v>
      </c>
    </row>
    <row r="18" spans="1:5" s="54" customFormat="1" ht="18" customHeight="1" x14ac:dyDescent="0.25">
      <c r="A18" s="44">
        <v>2021</v>
      </c>
      <c r="B18" s="45">
        <v>21904433.858253486</v>
      </c>
      <c r="C18" s="57">
        <v>2.3849618830715791E-2</v>
      </c>
      <c r="D18" s="57">
        <v>6.1798555921765974E-3</v>
      </c>
      <c r="E18" s="48">
        <v>134534.83223704994</v>
      </c>
    </row>
    <row r="19" spans="1:5" s="54" customFormat="1" ht="18" customHeight="1" x14ac:dyDescent="0.25">
      <c r="A19" s="44">
        <v>2022</v>
      </c>
      <c r="B19" s="45">
        <v>22404127.403960783</v>
      </c>
      <c r="C19" s="57">
        <v>2.2812438291757831E-2</v>
      </c>
      <c r="D19" s="57">
        <v>6.2975783790180095E-3</v>
      </c>
      <c r="E19" s="48">
        <v>140208.7726050429</v>
      </c>
    </row>
    <row r="20" spans="1:5" s="54" customFormat="1" ht="18" customHeight="1" x14ac:dyDescent="0.25">
      <c r="A20" s="44">
        <v>2023</v>
      </c>
      <c r="B20" s="45">
        <v>22898102.673713338</v>
      </c>
      <c r="C20" s="57">
        <v>2.2048404780327546E-2</v>
      </c>
      <c r="D20" s="57">
        <v>6.2541731663747768E-3</v>
      </c>
      <c r="E20" s="48">
        <v>142318.61404579133</v>
      </c>
    </row>
    <row r="21" spans="1:5" s="54" customFormat="1" ht="18" customHeight="1" x14ac:dyDescent="0.25">
      <c r="A21" s="44">
        <v>2024</v>
      </c>
      <c r="B21" s="45">
        <v>23399492.73169269</v>
      </c>
      <c r="C21" s="57">
        <v>2.1896576547145052E-2</v>
      </c>
      <c r="D21" s="57">
        <v>6.1344112204735346E-3</v>
      </c>
      <c r="E21" s="48">
        <v>142666.93313129246</v>
      </c>
    </row>
    <row r="22" spans="1:5" ht="18" customHeight="1" x14ac:dyDescent="0.3">
      <c r="A22" s="44">
        <v>2025</v>
      </c>
      <c r="B22" s="96" t="s">
        <v>89</v>
      </c>
      <c r="C22" s="97" t="s">
        <v>89</v>
      </c>
      <c r="D22" s="97" t="s">
        <v>89</v>
      </c>
      <c r="E22" s="84" t="s">
        <v>89</v>
      </c>
    </row>
    <row r="23" spans="1:5" s="157" customFormat="1" ht="18" customHeight="1" x14ac:dyDescent="0.3">
      <c r="A23" s="44">
        <v>2026</v>
      </c>
      <c r="B23" s="45" t="s">
        <v>89</v>
      </c>
      <c r="C23" s="46" t="s">
        <v>89</v>
      </c>
      <c r="D23" s="83" t="s">
        <v>89</v>
      </c>
      <c r="E23" s="48" t="s">
        <v>89</v>
      </c>
    </row>
    <row r="24" spans="1:5" s="197" customFormat="1" ht="18" customHeight="1" x14ac:dyDescent="0.3">
      <c r="A24" s="44">
        <v>2027</v>
      </c>
      <c r="B24" s="45" t="s">
        <v>89</v>
      </c>
      <c r="C24" s="46" t="s">
        <v>89</v>
      </c>
      <c r="D24" s="47" t="s">
        <v>89</v>
      </c>
      <c r="E24" s="48" t="s">
        <v>89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129</v>
      </c>
      <c r="B26" s="3"/>
      <c r="C26" s="3"/>
    </row>
    <row r="27" spans="1:5" ht="21.75" customHeight="1" x14ac:dyDescent="0.3">
      <c r="A27" s="30" t="s">
        <v>263</v>
      </c>
      <c r="B27" s="3"/>
      <c r="C27" s="3"/>
    </row>
    <row r="28" spans="1:5" ht="21.75" customHeight="1" x14ac:dyDescent="0.3">
      <c r="A28" s="30"/>
      <c r="B28" s="19"/>
      <c r="C28" s="19"/>
    </row>
    <row r="29" spans="1:5" ht="21.75" customHeight="1" x14ac:dyDescent="0.3">
      <c r="A29" s="79"/>
      <c r="B29" s="19"/>
      <c r="C29" s="19"/>
    </row>
    <row r="30" spans="1:5" ht="21.75" customHeight="1" x14ac:dyDescent="0.3">
      <c r="A30" s="207" t="str">
        <f>Headings!F33</f>
        <v>Page 33</v>
      </c>
      <c r="B30" s="208"/>
      <c r="C30" s="208"/>
      <c r="D30" s="208"/>
      <c r="E30" s="21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8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4" t="str">
        <f>Headings!E34</f>
        <v>August 2018 Parks Lid Lift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s="22" customFormat="1" ht="66" customHeight="1" x14ac:dyDescent="0.3">
      <c r="A4" s="21" t="s">
        <v>119</v>
      </c>
      <c r="B4" s="32" t="s">
        <v>91</v>
      </c>
      <c r="C4" s="32" t="s">
        <v>36</v>
      </c>
      <c r="D4" s="21" t="str">
        <f>Headings!E49</f>
        <v>% Change from July 2018 Forecast</v>
      </c>
      <c r="E4" s="33" t="str">
        <f>Headings!F49</f>
        <v>$ Change from July 2018 Forecast</v>
      </c>
    </row>
    <row r="5" spans="1:5" s="54" customFormat="1" ht="18" customHeight="1" x14ac:dyDescent="0.25">
      <c r="A5" s="39">
        <v>2008</v>
      </c>
      <c r="B5" s="40">
        <v>33946016</v>
      </c>
      <c r="C5" s="82" t="s">
        <v>89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36596350</v>
      </c>
      <c r="C6" s="46">
        <v>7.8074964673321201E-2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37102038</v>
      </c>
      <c r="C7" s="46">
        <v>1.3817990045455364E-2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38260504</v>
      </c>
      <c r="C8" s="46">
        <v>3.1223783448230069E-2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40076386</v>
      </c>
      <c r="C9" s="46">
        <v>4.7461005741064044E-2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41283924</v>
      </c>
      <c r="C10" s="47">
        <v>3.0130910506750874E-2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63633007.528015107</v>
      </c>
      <c r="C11" s="47">
        <v>0.54135075745258865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65762804</v>
      </c>
      <c r="C12" s="47">
        <v>3.3469995442966027E-2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67925490</v>
      </c>
      <c r="C13" s="47">
        <v>3.2886158564650048E-2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70568324</v>
      </c>
      <c r="C14" s="47">
        <v>3.8907838574296694E-2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74256788</v>
      </c>
      <c r="C15" s="56">
        <v>5.2267983578581312E-2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2019</v>
      </c>
      <c r="B16" s="45">
        <v>78005037.395253122</v>
      </c>
      <c r="C16" s="47">
        <v>5.0476858698131677E-2</v>
      </c>
      <c r="D16" s="47">
        <v>5.1132380319129922E-4</v>
      </c>
      <c r="E16" s="48">
        <v>39865.448236405849</v>
      </c>
    </row>
    <row r="17" spans="1:5" s="54" customFormat="1" ht="18" customHeight="1" x14ac:dyDescent="0.25">
      <c r="A17" s="44">
        <v>2020</v>
      </c>
      <c r="B17" s="45" t="s">
        <v>89</v>
      </c>
      <c r="C17" s="46" t="s">
        <v>89</v>
      </c>
      <c r="D17" s="47" t="s">
        <v>89</v>
      </c>
      <c r="E17" s="48" t="s">
        <v>89</v>
      </c>
    </row>
    <row r="18" spans="1:5" s="54" customFormat="1" ht="18" customHeight="1" x14ac:dyDescent="0.25">
      <c r="A18" s="44">
        <v>2021</v>
      </c>
      <c r="B18" s="45" t="s">
        <v>89</v>
      </c>
      <c r="C18" s="46" t="s">
        <v>89</v>
      </c>
      <c r="D18" s="47" t="s">
        <v>89</v>
      </c>
      <c r="E18" s="48" t="s">
        <v>89</v>
      </c>
    </row>
    <row r="19" spans="1:5" s="54" customFormat="1" ht="18" customHeight="1" x14ac:dyDescent="0.25">
      <c r="A19" s="44">
        <v>2022</v>
      </c>
      <c r="B19" s="45" t="s">
        <v>89</v>
      </c>
      <c r="C19" s="46" t="s">
        <v>89</v>
      </c>
      <c r="D19" s="47" t="s">
        <v>89</v>
      </c>
      <c r="E19" s="48" t="s">
        <v>89</v>
      </c>
    </row>
    <row r="20" spans="1:5" s="54" customFormat="1" ht="18" customHeight="1" x14ac:dyDescent="0.25">
      <c r="A20" s="44">
        <v>2023</v>
      </c>
      <c r="B20" s="45" t="s">
        <v>89</v>
      </c>
      <c r="C20" s="46" t="s">
        <v>89</v>
      </c>
      <c r="D20" s="47" t="s">
        <v>89</v>
      </c>
      <c r="E20" s="48" t="s">
        <v>89</v>
      </c>
    </row>
    <row r="21" spans="1:5" s="54" customFormat="1" ht="18" customHeight="1" x14ac:dyDescent="0.25">
      <c r="A21" s="44">
        <v>2024</v>
      </c>
      <c r="B21" s="45" t="s">
        <v>89</v>
      </c>
      <c r="C21" s="46" t="s">
        <v>89</v>
      </c>
      <c r="D21" s="47" t="s">
        <v>89</v>
      </c>
      <c r="E21" s="48" t="s">
        <v>89</v>
      </c>
    </row>
    <row r="22" spans="1:5" ht="18" customHeight="1" x14ac:dyDescent="0.3">
      <c r="A22" s="44">
        <v>2025</v>
      </c>
      <c r="B22" s="45" t="s">
        <v>89</v>
      </c>
      <c r="C22" s="46" t="s">
        <v>89</v>
      </c>
      <c r="D22" s="47" t="s">
        <v>89</v>
      </c>
      <c r="E22" s="48" t="s">
        <v>89</v>
      </c>
    </row>
    <row r="23" spans="1:5" s="157" customFormat="1" ht="18" customHeight="1" x14ac:dyDescent="0.3">
      <c r="A23" s="44">
        <v>2026</v>
      </c>
      <c r="B23" s="45" t="s">
        <v>89</v>
      </c>
      <c r="C23" s="46" t="s">
        <v>89</v>
      </c>
      <c r="D23" s="47" t="s">
        <v>89</v>
      </c>
      <c r="E23" s="48" t="s">
        <v>89</v>
      </c>
    </row>
    <row r="24" spans="1:5" s="197" customFormat="1" ht="18" customHeight="1" x14ac:dyDescent="0.3">
      <c r="A24" s="44">
        <v>2027</v>
      </c>
      <c r="B24" s="45" t="s">
        <v>89</v>
      </c>
      <c r="C24" s="46" t="s">
        <v>89</v>
      </c>
      <c r="D24" s="47" t="s">
        <v>89</v>
      </c>
      <c r="E24" s="48" t="s">
        <v>89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129</v>
      </c>
      <c r="B26" s="3"/>
      <c r="C26" s="3"/>
    </row>
    <row r="27" spans="1:5" ht="21.75" customHeight="1" x14ac:dyDescent="0.3">
      <c r="A27" s="30" t="s">
        <v>216</v>
      </c>
      <c r="B27" s="3"/>
      <c r="C27" s="3"/>
    </row>
    <row r="28" spans="1:5" ht="21.75" customHeight="1" x14ac:dyDescent="0.3">
      <c r="A28" s="30" t="s">
        <v>180</v>
      </c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7" t="str">
        <f>Headings!F34</f>
        <v>Page 34</v>
      </c>
      <c r="B30" s="208"/>
      <c r="C30" s="208"/>
      <c r="D30" s="208"/>
      <c r="E30" s="21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4" t="str">
        <f>Headings!E35</f>
        <v>August 2018 Children and Family Justice Center Lid Lift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s="22" customFormat="1" ht="66" customHeight="1" x14ac:dyDescent="0.3">
      <c r="A4" s="21" t="s">
        <v>119</v>
      </c>
      <c r="B4" s="32" t="s">
        <v>91</v>
      </c>
      <c r="C4" s="32" t="s">
        <v>36</v>
      </c>
      <c r="D4" s="21" t="str">
        <f>Headings!E49</f>
        <v>% Change from July 2018 Forecast</v>
      </c>
      <c r="E4" s="33" t="str">
        <f>Headings!F49</f>
        <v>$ Change from July 2018 Forecast</v>
      </c>
    </row>
    <row r="5" spans="1:5" s="54" customFormat="1" ht="18" customHeight="1" x14ac:dyDescent="0.25">
      <c r="A5" s="39">
        <v>2008</v>
      </c>
      <c r="B5" s="40" t="s">
        <v>89</v>
      </c>
      <c r="C5" s="41" t="s">
        <v>89</v>
      </c>
      <c r="D5" s="52" t="s">
        <v>89</v>
      </c>
      <c r="E5" s="43" t="s">
        <v>89</v>
      </c>
    </row>
    <row r="6" spans="1:5" s="54" customFormat="1" ht="18" customHeight="1" x14ac:dyDescent="0.25">
      <c r="A6" s="44">
        <v>2009</v>
      </c>
      <c r="B6" s="45" t="s">
        <v>89</v>
      </c>
      <c r="C6" s="46" t="s">
        <v>89</v>
      </c>
      <c r="D6" s="47" t="s">
        <v>89</v>
      </c>
      <c r="E6" s="48" t="s">
        <v>89</v>
      </c>
    </row>
    <row r="7" spans="1:5" s="54" customFormat="1" ht="18" customHeight="1" x14ac:dyDescent="0.25">
      <c r="A7" s="44">
        <v>2010</v>
      </c>
      <c r="B7" s="45" t="s">
        <v>89</v>
      </c>
      <c r="C7" s="46" t="s">
        <v>89</v>
      </c>
      <c r="D7" s="47" t="s">
        <v>89</v>
      </c>
      <c r="E7" s="48" t="s">
        <v>89</v>
      </c>
    </row>
    <row r="8" spans="1:5" s="54" customFormat="1" ht="18" customHeight="1" x14ac:dyDescent="0.25">
      <c r="A8" s="44">
        <v>2011</v>
      </c>
      <c r="B8" s="45" t="s">
        <v>89</v>
      </c>
      <c r="C8" s="46" t="s">
        <v>89</v>
      </c>
      <c r="D8" s="47" t="s">
        <v>89</v>
      </c>
      <c r="E8" s="48" t="s">
        <v>89</v>
      </c>
    </row>
    <row r="9" spans="1:5" s="54" customFormat="1" ht="18" customHeight="1" x14ac:dyDescent="0.25">
      <c r="A9" s="44">
        <v>2012</v>
      </c>
      <c r="B9" s="45" t="s">
        <v>89</v>
      </c>
      <c r="C9" s="46" t="s">
        <v>89</v>
      </c>
      <c r="D9" s="47" t="s">
        <v>89</v>
      </c>
      <c r="E9" s="48" t="s">
        <v>89</v>
      </c>
    </row>
    <row r="10" spans="1:5" s="54" customFormat="1" ht="18" customHeight="1" x14ac:dyDescent="0.25">
      <c r="A10" s="44">
        <v>2013</v>
      </c>
      <c r="B10" s="45">
        <v>21908512</v>
      </c>
      <c r="C10" s="47" t="s">
        <v>89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22366030</v>
      </c>
      <c r="C11" s="47">
        <v>2.0883116114869038E-2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23080793</v>
      </c>
      <c r="C12" s="47">
        <v>3.1957526659849744E-2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23821948</v>
      </c>
      <c r="C13" s="47">
        <v>3.2111331703377877E-2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24512139</v>
      </c>
      <c r="C14" s="47">
        <v>2.8972903475400047E-2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25054704</v>
      </c>
      <c r="C15" s="56">
        <v>2.2134543215506453E-2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2019</v>
      </c>
      <c r="B16" s="45">
        <v>25818344.612237792</v>
      </c>
      <c r="C16" s="47">
        <v>3.0478931710300472E-2</v>
      </c>
      <c r="D16" s="47">
        <v>5.2120282356127312E-4</v>
      </c>
      <c r="E16" s="48">
        <v>13449.584150344133</v>
      </c>
    </row>
    <row r="17" spans="1:5" s="54" customFormat="1" ht="18" customHeight="1" x14ac:dyDescent="0.25">
      <c r="A17" s="44">
        <v>2020</v>
      </c>
      <c r="B17" s="45">
        <v>26504946.153001994</v>
      </c>
      <c r="C17" s="47">
        <v>2.6593553966227423E-2</v>
      </c>
      <c r="D17" s="47">
        <v>7.5660679859423929E-4</v>
      </c>
      <c r="E17" s="48">
        <v>20038.661068536341</v>
      </c>
    </row>
    <row r="18" spans="1:5" s="54" customFormat="1" ht="18" customHeight="1" x14ac:dyDescent="0.25">
      <c r="A18" s="44">
        <v>2021</v>
      </c>
      <c r="B18" s="45">
        <v>27137052.878591347</v>
      </c>
      <c r="C18" s="47">
        <v>2.3848632702004657E-2</v>
      </c>
      <c r="D18" s="47">
        <v>9.9415132582647558E-4</v>
      </c>
      <c r="E18" s="48">
        <v>26951.54318588227</v>
      </c>
    </row>
    <row r="19" spans="1:5" s="54" customFormat="1" ht="18" customHeight="1" x14ac:dyDescent="0.25">
      <c r="A19" s="44">
        <v>2022</v>
      </c>
      <c r="B19" s="45" t="s">
        <v>89</v>
      </c>
      <c r="C19" s="57" t="s">
        <v>89</v>
      </c>
      <c r="D19" s="47" t="s">
        <v>89</v>
      </c>
      <c r="E19" s="48" t="s">
        <v>89</v>
      </c>
    </row>
    <row r="20" spans="1:5" s="54" customFormat="1" ht="18" customHeight="1" x14ac:dyDescent="0.25">
      <c r="A20" s="44">
        <v>2023</v>
      </c>
      <c r="B20" s="45" t="s">
        <v>89</v>
      </c>
      <c r="C20" s="57" t="s">
        <v>89</v>
      </c>
      <c r="D20" s="47" t="s">
        <v>89</v>
      </c>
      <c r="E20" s="48" t="s">
        <v>89</v>
      </c>
    </row>
    <row r="21" spans="1:5" s="54" customFormat="1" ht="18" customHeight="1" x14ac:dyDescent="0.25">
      <c r="A21" s="44">
        <v>2024</v>
      </c>
      <c r="B21" s="45" t="s">
        <v>89</v>
      </c>
      <c r="C21" s="57" t="s">
        <v>89</v>
      </c>
      <c r="D21" s="47" t="s">
        <v>89</v>
      </c>
      <c r="E21" s="48" t="s">
        <v>89</v>
      </c>
    </row>
    <row r="22" spans="1:5" ht="18" customHeight="1" x14ac:dyDescent="0.3">
      <c r="A22" s="44">
        <v>2025</v>
      </c>
      <c r="B22" s="45" t="s">
        <v>89</v>
      </c>
      <c r="C22" s="57" t="s">
        <v>89</v>
      </c>
      <c r="D22" s="47" t="s">
        <v>89</v>
      </c>
      <c r="E22" s="48" t="s">
        <v>89</v>
      </c>
    </row>
    <row r="23" spans="1:5" s="157" customFormat="1" ht="18" customHeight="1" x14ac:dyDescent="0.3">
      <c r="A23" s="44">
        <v>2026</v>
      </c>
      <c r="B23" s="45" t="s">
        <v>89</v>
      </c>
      <c r="C23" s="57" t="s">
        <v>89</v>
      </c>
      <c r="D23" s="47" t="s">
        <v>89</v>
      </c>
      <c r="E23" s="48" t="s">
        <v>89</v>
      </c>
    </row>
    <row r="24" spans="1:5" s="197" customFormat="1" ht="18" customHeight="1" x14ac:dyDescent="0.3">
      <c r="A24" s="44">
        <v>2027</v>
      </c>
      <c r="B24" s="45" t="s">
        <v>89</v>
      </c>
      <c r="C24" s="57" t="s">
        <v>89</v>
      </c>
      <c r="D24" s="47" t="s">
        <v>89</v>
      </c>
      <c r="E24" s="48" t="s">
        <v>89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129</v>
      </c>
      <c r="B26" s="3"/>
      <c r="C26" s="3"/>
    </row>
    <row r="27" spans="1:5" ht="21.75" customHeight="1" x14ac:dyDescent="0.3">
      <c r="A27" s="30" t="s">
        <v>217</v>
      </c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136"/>
    </row>
    <row r="30" spans="1:5" ht="21.75" customHeight="1" x14ac:dyDescent="0.3">
      <c r="A30" s="207" t="str">
        <f>Headings!F35</f>
        <v>Page 35</v>
      </c>
      <c r="B30" s="208"/>
      <c r="C30" s="208"/>
      <c r="D30" s="208"/>
      <c r="E30" s="21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4" t="str">
        <f>Headings!E36</f>
        <v>August 2018 Veterans and Human Services Lid Lift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s="22" customFormat="1" ht="66" customHeight="1" x14ac:dyDescent="0.3">
      <c r="A4" s="21" t="s">
        <v>119</v>
      </c>
      <c r="B4" s="32" t="s">
        <v>91</v>
      </c>
      <c r="C4" s="32" t="s">
        <v>36</v>
      </c>
      <c r="D4" s="21" t="str">
        <f>Headings!E49</f>
        <v>% Change from July 2018 Forecast</v>
      </c>
      <c r="E4" s="33" t="str">
        <f>Headings!F49</f>
        <v>$ Change from July 2018 Forecast</v>
      </c>
    </row>
    <row r="5" spans="1:5" s="54" customFormat="1" ht="18" customHeight="1" x14ac:dyDescent="0.25">
      <c r="A5" s="39">
        <v>2008</v>
      </c>
      <c r="B5" s="40">
        <v>14366946</v>
      </c>
      <c r="C5" s="82" t="s">
        <v>89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14853888</v>
      </c>
      <c r="C6" s="46">
        <v>3.3893215718914682E-2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15207674</v>
      </c>
      <c r="C7" s="46">
        <v>2.3817737147338036E-2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15469686</v>
      </c>
      <c r="C8" s="46">
        <v>1.7228933234628707E-2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15882255</v>
      </c>
      <c r="C9" s="46">
        <v>2.666951352470881E-2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16409992</v>
      </c>
      <c r="C10" s="47">
        <v>3.322809009174077E-2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16774932</v>
      </c>
      <c r="C11" s="47">
        <v>2.2238889574108356E-2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17350514</v>
      </c>
      <c r="C12" s="47">
        <v>3.431203178647757E-2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17918894</v>
      </c>
      <c r="C13" s="47">
        <v>3.2758683690869317E-2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18616034</v>
      </c>
      <c r="C14" s="47">
        <v>3.8905302972382039E-2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53265713</v>
      </c>
      <c r="C15" s="56">
        <v>1.861281463065656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2019</v>
      </c>
      <c r="B16" s="45">
        <v>56197666.853615612</v>
      </c>
      <c r="C16" s="47">
        <v>5.504392391435009E-2</v>
      </c>
      <c r="D16" s="47">
        <v>5.0913933676288714E-4</v>
      </c>
      <c r="E16" s="48">
        <v>28597.882522530854</v>
      </c>
    </row>
    <row r="17" spans="1:5" s="54" customFormat="1" ht="18" customHeight="1" x14ac:dyDescent="0.25">
      <c r="A17" s="44">
        <v>2020</v>
      </c>
      <c r="B17" s="45">
        <v>59097105.944698229</v>
      </c>
      <c r="C17" s="47">
        <v>5.1593584812606341E-2</v>
      </c>
      <c r="D17" s="47">
        <v>7.4087510064169138E-4</v>
      </c>
      <c r="E17" s="48">
        <v>43751.16016921401</v>
      </c>
    </row>
    <row r="18" spans="1:5" s="54" customFormat="1" ht="18" customHeight="1" x14ac:dyDescent="0.25">
      <c r="A18" s="44">
        <v>2021</v>
      </c>
      <c r="B18" s="45">
        <v>61983920.266533226</v>
      </c>
      <c r="C18" s="47">
        <v>4.884865808042127E-2</v>
      </c>
      <c r="D18" s="47">
        <v>9.7185136951627449E-4</v>
      </c>
      <c r="E18" s="48">
        <v>60180.671131365001</v>
      </c>
    </row>
    <row r="19" spans="1:5" s="54" customFormat="1" ht="18" customHeight="1" x14ac:dyDescent="0.25">
      <c r="A19" s="44">
        <v>2022</v>
      </c>
      <c r="B19" s="45">
        <v>64947598.227033772</v>
      </c>
      <c r="C19" s="47">
        <v>4.781365792542025E-2</v>
      </c>
      <c r="D19" s="47">
        <v>1.0881388824637295E-3</v>
      </c>
      <c r="E19" s="48">
        <v>70595.189582772553</v>
      </c>
    </row>
    <row r="20" spans="1:5" s="54" customFormat="1" ht="18" customHeight="1" x14ac:dyDescent="0.25">
      <c r="A20" s="44">
        <v>2023</v>
      </c>
      <c r="B20" s="45">
        <v>68003279.158310309</v>
      </c>
      <c r="C20" s="47">
        <v>4.7048405402074556E-2</v>
      </c>
      <c r="D20" s="47">
        <v>1.0444451528524024E-3</v>
      </c>
      <c r="E20" s="48">
        <v>70951.590250447392</v>
      </c>
    </row>
    <row r="21" spans="1:5" s="54" customFormat="1" ht="18" customHeight="1" x14ac:dyDescent="0.25">
      <c r="A21" s="44">
        <v>2024</v>
      </c>
      <c r="B21" s="96" t="s">
        <v>89</v>
      </c>
      <c r="C21" s="96" t="s">
        <v>89</v>
      </c>
      <c r="D21" s="83" t="s">
        <v>89</v>
      </c>
      <c r="E21" s="84" t="s">
        <v>89</v>
      </c>
    </row>
    <row r="22" spans="1:5" ht="18" customHeight="1" x14ac:dyDescent="0.3">
      <c r="A22" s="44">
        <v>2025</v>
      </c>
      <c r="B22" s="96" t="s">
        <v>89</v>
      </c>
      <c r="C22" s="96" t="s">
        <v>89</v>
      </c>
      <c r="D22" s="83" t="s">
        <v>89</v>
      </c>
      <c r="E22" s="84" t="s">
        <v>89</v>
      </c>
    </row>
    <row r="23" spans="1:5" s="157" customFormat="1" ht="18" customHeight="1" x14ac:dyDescent="0.3">
      <c r="A23" s="44">
        <v>2026</v>
      </c>
      <c r="B23" s="96" t="s">
        <v>89</v>
      </c>
      <c r="C23" s="96" t="s">
        <v>89</v>
      </c>
      <c r="D23" s="83" t="s">
        <v>89</v>
      </c>
      <c r="E23" s="84" t="s">
        <v>89</v>
      </c>
    </row>
    <row r="24" spans="1:5" s="197" customFormat="1" ht="18" customHeight="1" x14ac:dyDescent="0.3">
      <c r="A24" s="44">
        <v>2027</v>
      </c>
      <c r="B24" s="96" t="s">
        <v>89</v>
      </c>
      <c r="C24" s="96" t="s">
        <v>89</v>
      </c>
      <c r="D24" s="83" t="s">
        <v>89</v>
      </c>
      <c r="E24" s="84" t="s">
        <v>89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129</v>
      </c>
      <c r="B26" s="3"/>
      <c r="C26" s="3"/>
    </row>
    <row r="27" spans="1:5" ht="21.75" customHeight="1" x14ac:dyDescent="0.3">
      <c r="A27" s="30" t="s">
        <v>249</v>
      </c>
      <c r="B27" s="3"/>
      <c r="C27" s="3"/>
    </row>
    <row r="28" spans="1:5" ht="21.75" customHeight="1" x14ac:dyDescent="0.3">
      <c r="A28" s="79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7" t="str">
        <f>Headings!F36</f>
        <v>Page 36</v>
      </c>
      <c r="B30" s="208"/>
      <c r="C30" s="208"/>
      <c r="D30" s="208"/>
      <c r="E30" s="21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01" customWidth="1"/>
    <col min="2" max="2" width="20.75" style="101" customWidth="1"/>
    <col min="3" max="3" width="10.75" style="101" customWidth="1"/>
    <col min="4" max="5" width="17.75" style="102" customWidth="1"/>
    <col min="6" max="16384" width="10.75" style="102"/>
  </cols>
  <sheetData>
    <row r="1" spans="1:7" ht="23.25" x14ac:dyDescent="0.3">
      <c r="A1" s="214" t="str">
        <f>+Headings!E37</f>
        <v>August 2018 PSERN Forecast</v>
      </c>
      <c r="B1" s="215"/>
      <c r="C1" s="215"/>
      <c r="D1" s="215"/>
      <c r="E1" s="215"/>
    </row>
    <row r="2" spans="1:7" ht="21.75" customHeight="1" x14ac:dyDescent="0.3">
      <c r="A2" s="214" t="s">
        <v>95</v>
      </c>
      <c r="B2" s="215"/>
      <c r="C2" s="215"/>
      <c r="D2" s="215"/>
      <c r="E2" s="215"/>
    </row>
    <row r="3" spans="1:7" ht="21.75" customHeight="1" x14ac:dyDescent="0.3">
      <c r="A3" s="214"/>
      <c r="B3" s="215"/>
      <c r="C3" s="215"/>
      <c r="D3" s="215"/>
      <c r="E3" s="215"/>
    </row>
    <row r="4" spans="1:7" s="22" customFormat="1" ht="66" customHeight="1" x14ac:dyDescent="0.3">
      <c r="A4" s="21" t="s">
        <v>119</v>
      </c>
      <c r="B4" s="32" t="s">
        <v>91</v>
      </c>
      <c r="C4" s="32" t="s">
        <v>36</v>
      </c>
      <c r="D4" s="21" t="str">
        <f>Headings!E49</f>
        <v>% Change from July 2018 Forecast</v>
      </c>
      <c r="E4" s="33" t="str">
        <f>Headings!F49</f>
        <v>$ Change from July 2018 Forecast</v>
      </c>
    </row>
    <row r="5" spans="1:7" s="54" customFormat="1" ht="18" customHeight="1" x14ac:dyDescent="0.25">
      <c r="A5" s="39">
        <v>2008</v>
      </c>
      <c r="B5" s="40" t="s">
        <v>89</v>
      </c>
      <c r="C5" s="41" t="s">
        <v>89</v>
      </c>
      <c r="D5" s="52" t="s">
        <v>89</v>
      </c>
      <c r="E5" s="43" t="s">
        <v>89</v>
      </c>
    </row>
    <row r="6" spans="1:7" s="54" customFormat="1" ht="18" customHeight="1" x14ac:dyDescent="0.25">
      <c r="A6" s="44">
        <v>2009</v>
      </c>
      <c r="B6" s="45" t="s">
        <v>89</v>
      </c>
      <c r="C6" s="46" t="s">
        <v>89</v>
      </c>
      <c r="D6" s="47" t="s">
        <v>89</v>
      </c>
      <c r="E6" s="48" t="s">
        <v>89</v>
      </c>
    </row>
    <row r="7" spans="1:7" s="54" customFormat="1" ht="18" customHeight="1" x14ac:dyDescent="0.25">
      <c r="A7" s="44">
        <v>2010</v>
      </c>
      <c r="B7" s="45" t="s">
        <v>89</v>
      </c>
      <c r="C7" s="46" t="s">
        <v>89</v>
      </c>
      <c r="D7" s="47" t="s">
        <v>89</v>
      </c>
      <c r="E7" s="48" t="s">
        <v>89</v>
      </c>
    </row>
    <row r="8" spans="1:7" s="54" customFormat="1" ht="18" customHeight="1" x14ac:dyDescent="0.25">
      <c r="A8" s="44">
        <v>2011</v>
      </c>
      <c r="B8" s="45" t="s">
        <v>89</v>
      </c>
      <c r="C8" s="46" t="s">
        <v>89</v>
      </c>
      <c r="D8" s="47" t="s">
        <v>89</v>
      </c>
      <c r="E8" s="48" t="s">
        <v>89</v>
      </c>
    </row>
    <row r="9" spans="1:7" s="54" customFormat="1" ht="18" customHeight="1" x14ac:dyDescent="0.25">
      <c r="A9" s="44">
        <v>2012</v>
      </c>
      <c r="B9" s="45" t="s">
        <v>89</v>
      </c>
      <c r="C9" s="46" t="s">
        <v>89</v>
      </c>
      <c r="D9" s="47" t="s">
        <v>89</v>
      </c>
      <c r="E9" s="48" t="s">
        <v>89</v>
      </c>
    </row>
    <row r="10" spans="1:7" s="54" customFormat="1" ht="18" customHeight="1" x14ac:dyDescent="0.25">
      <c r="A10" s="44">
        <v>2013</v>
      </c>
      <c r="B10" s="45" t="s">
        <v>89</v>
      </c>
      <c r="C10" s="46" t="s">
        <v>89</v>
      </c>
      <c r="D10" s="47" t="s">
        <v>89</v>
      </c>
      <c r="E10" s="48" t="s">
        <v>89</v>
      </c>
    </row>
    <row r="11" spans="1:7" s="54" customFormat="1" ht="18" customHeight="1" x14ac:dyDescent="0.25">
      <c r="A11" s="44">
        <v>2014</v>
      </c>
      <c r="B11" s="45" t="s">
        <v>89</v>
      </c>
      <c r="C11" s="46" t="s">
        <v>89</v>
      </c>
      <c r="D11" s="47" t="s">
        <v>89</v>
      </c>
      <c r="E11" s="48" t="s">
        <v>89</v>
      </c>
      <c r="F11" s="59"/>
      <c r="G11" s="78"/>
    </row>
    <row r="12" spans="1:7" s="54" customFormat="1" ht="18" customHeight="1" x14ac:dyDescent="0.25">
      <c r="A12" s="44">
        <v>2015</v>
      </c>
      <c r="B12" s="45" t="s">
        <v>89</v>
      </c>
      <c r="C12" s="46" t="s">
        <v>89</v>
      </c>
      <c r="D12" s="47" t="s">
        <v>89</v>
      </c>
      <c r="E12" s="48" t="s">
        <v>89</v>
      </c>
    </row>
    <row r="13" spans="1:7" s="54" customFormat="1" ht="18" customHeight="1" x14ac:dyDescent="0.25">
      <c r="A13" s="44">
        <v>2016</v>
      </c>
      <c r="B13" s="45">
        <v>29727603</v>
      </c>
      <c r="C13" s="57" t="s">
        <v>89</v>
      </c>
      <c r="D13" s="47">
        <v>0</v>
      </c>
      <c r="E13" s="48">
        <v>0</v>
      </c>
    </row>
    <row r="14" spans="1:7" s="54" customFormat="1" ht="18" customHeight="1" x14ac:dyDescent="0.25">
      <c r="A14" s="44">
        <v>2017</v>
      </c>
      <c r="B14" s="45">
        <v>30601830</v>
      </c>
      <c r="C14" s="47">
        <v>2.9407920981721958E-2</v>
      </c>
      <c r="D14" s="47">
        <v>0</v>
      </c>
      <c r="E14" s="48">
        <v>0</v>
      </c>
    </row>
    <row r="15" spans="1:7" s="54" customFormat="1" ht="18" customHeight="1" thickBot="1" x14ac:dyDescent="0.3">
      <c r="A15" s="49">
        <v>2018</v>
      </c>
      <c r="B15" s="50">
        <v>31588828</v>
      </c>
      <c r="C15" s="56">
        <v>3.2252907750941695E-2</v>
      </c>
      <c r="D15" s="56">
        <v>0</v>
      </c>
      <c r="E15" s="85">
        <v>0</v>
      </c>
    </row>
    <row r="16" spans="1:7" s="54" customFormat="1" ht="18" customHeight="1" thickTop="1" x14ac:dyDescent="0.25">
      <c r="A16" s="44">
        <v>2019</v>
      </c>
      <c r="B16" s="45">
        <v>32551536.344654914</v>
      </c>
      <c r="C16" s="47">
        <v>3.0476228641813208E-2</v>
      </c>
      <c r="D16" s="47">
        <v>5.2124679287191E-4</v>
      </c>
      <c r="E16" s="48">
        <v>16958.544335860759</v>
      </c>
    </row>
    <row r="17" spans="1:5" s="54" customFormat="1" ht="18" customHeight="1" x14ac:dyDescent="0.25">
      <c r="A17" s="44">
        <v>2020</v>
      </c>
      <c r="B17" s="45">
        <v>33417218.157226659</v>
      </c>
      <c r="C17" s="47">
        <v>2.6594192157504581E-2</v>
      </c>
      <c r="D17" s="47">
        <v>7.595581683483843E-4</v>
      </c>
      <c r="E17" s="48">
        <v>25363.056298218668</v>
      </c>
    </row>
    <row r="18" spans="1:5" s="54" customFormat="1" ht="18" customHeight="1" x14ac:dyDescent="0.25">
      <c r="A18" s="44">
        <v>2021</v>
      </c>
      <c r="B18" s="45">
        <v>34214155.177900679</v>
      </c>
      <c r="C18" s="47">
        <v>2.3848095820677262E-2</v>
      </c>
      <c r="D18" s="47">
        <v>9.9616241869471267E-4</v>
      </c>
      <c r="E18" s="48">
        <v>34048.937303878367</v>
      </c>
    </row>
    <row r="19" spans="1:5" s="54" customFormat="1" ht="18" customHeight="1" x14ac:dyDescent="0.25">
      <c r="A19" s="44">
        <v>2022</v>
      </c>
      <c r="B19" s="45">
        <v>34994658.209176868</v>
      </c>
      <c r="C19" s="47">
        <v>2.2812284191086052E-2</v>
      </c>
      <c r="D19" s="47">
        <v>1.1132775571072173E-3</v>
      </c>
      <c r="E19" s="48">
        <v>38915.443912580609</v>
      </c>
    </row>
    <row r="20" spans="1:5" s="54" customFormat="1" ht="18" customHeight="1" x14ac:dyDescent="0.25">
      <c r="A20" s="44">
        <v>2023</v>
      </c>
      <c r="B20" s="45">
        <v>35766257.926606551</v>
      </c>
      <c r="C20" s="47">
        <v>2.2049071398769771E-2</v>
      </c>
      <c r="D20" s="47">
        <v>1.0687678516101418E-3</v>
      </c>
      <c r="E20" s="48">
        <v>38185.015727132559</v>
      </c>
    </row>
    <row r="21" spans="1:5" s="54" customFormat="1" ht="18" customHeight="1" x14ac:dyDescent="0.25">
      <c r="A21" s="44">
        <v>2024</v>
      </c>
      <c r="B21" s="45">
        <v>36549448.917809829</v>
      </c>
      <c r="C21" s="47">
        <v>2.1897482057262163E-2</v>
      </c>
      <c r="D21" s="47">
        <v>9.5254549015488799E-4</v>
      </c>
      <c r="E21" s="48">
        <v>34781.881410032511</v>
      </c>
    </row>
    <row r="22" spans="1:5" ht="18" customHeight="1" x14ac:dyDescent="0.3">
      <c r="A22" s="44">
        <v>2025</v>
      </c>
      <c r="B22" s="96" t="s">
        <v>89</v>
      </c>
      <c r="C22" s="83" t="s">
        <v>89</v>
      </c>
      <c r="D22" s="83" t="s">
        <v>89</v>
      </c>
      <c r="E22" s="84" t="s">
        <v>89</v>
      </c>
    </row>
    <row r="23" spans="1:5" s="157" customFormat="1" ht="18" customHeight="1" x14ac:dyDescent="0.3">
      <c r="A23" s="44">
        <v>2026</v>
      </c>
      <c r="B23" s="96" t="s">
        <v>89</v>
      </c>
      <c r="C23" s="83" t="s">
        <v>89</v>
      </c>
      <c r="D23" s="83" t="s">
        <v>89</v>
      </c>
      <c r="E23" s="84" t="s">
        <v>89</v>
      </c>
    </row>
    <row r="24" spans="1:5" s="197" customFormat="1" ht="18" customHeight="1" x14ac:dyDescent="0.3">
      <c r="A24" s="44">
        <v>2027</v>
      </c>
      <c r="B24" s="96" t="s">
        <v>89</v>
      </c>
      <c r="C24" s="83" t="s">
        <v>89</v>
      </c>
      <c r="D24" s="83" t="s">
        <v>89</v>
      </c>
      <c r="E24" s="84" t="s">
        <v>89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129</v>
      </c>
      <c r="B26" s="3"/>
      <c r="C26" s="3"/>
    </row>
    <row r="27" spans="1:5" ht="21.75" customHeight="1" x14ac:dyDescent="0.3">
      <c r="A27" s="30" t="s">
        <v>218</v>
      </c>
      <c r="B27" s="3"/>
      <c r="C27" s="3"/>
    </row>
    <row r="28" spans="1:5" ht="21.75" customHeight="1" x14ac:dyDescent="0.3">
      <c r="A28" s="30" t="s">
        <v>191</v>
      </c>
      <c r="B28" s="102"/>
      <c r="C28" s="102"/>
    </row>
    <row r="29" spans="1:5" ht="21.75" customHeight="1" x14ac:dyDescent="0.3">
      <c r="A29" s="3"/>
      <c r="B29" s="102"/>
      <c r="C29" s="102"/>
    </row>
    <row r="30" spans="1:5" ht="21.75" customHeight="1" x14ac:dyDescent="0.3">
      <c r="A30" s="207" t="str">
        <f>+Headings!F37</f>
        <v>Page 37</v>
      </c>
      <c r="B30" s="208"/>
      <c r="C30" s="208"/>
      <c r="D30" s="208"/>
      <c r="E30" s="21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4">
    <mergeCell ref="A1:E1"/>
    <mergeCell ref="A2:E2"/>
    <mergeCell ref="A30:E30"/>
    <mergeCell ref="A3:E3"/>
  </mergeCells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01" customWidth="1"/>
    <col min="2" max="2" width="20.75" style="101" customWidth="1"/>
    <col min="3" max="3" width="10.75" style="101" customWidth="1"/>
    <col min="4" max="5" width="17.75" style="102" customWidth="1"/>
    <col min="6" max="16384" width="10.75" style="102"/>
  </cols>
  <sheetData>
    <row r="1" spans="1:7" ht="23.25" x14ac:dyDescent="0.3">
      <c r="A1" s="214" t="str">
        <f>Headings!E38</f>
        <v>August 2018 Best Start For Kids Forecast</v>
      </c>
      <c r="B1" s="215"/>
      <c r="C1" s="215"/>
      <c r="D1" s="215"/>
      <c r="E1" s="215"/>
    </row>
    <row r="2" spans="1:7" ht="21.75" customHeight="1" x14ac:dyDescent="0.3">
      <c r="A2" s="214" t="s">
        <v>95</v>
      </c>
      <c r="B2" s="215"/>
      <c r="C2" s="215"/>
      <c r="D2" s="215"/>
      <c r="E2" s="215"/>
    </row>
    <row r="4" spans="1:7" s="22" customFormat="1" ht="66" customHeight="1" x14ac:dyDescent="0.3">
      <c r="A4" s="21" t="s">
        <v>119</v>
      </c>
      <c r="B4" s="32" t="s">
        <v>91</v>
      </c>
      <c r="C4" s="32" t="s">
        <v>36</v>
      </c>
      <c r="D4" s="21" t="str">
        <f>Headings!E49</f>
        <v>% Change from July 2018 Forecast</v>
      </c>
      <c r="E4" s="33" t="str">
        <f>Headings!F49</f>
        <v>$ Change from July 2018 Forecast</v>
      </c>
    </row>
    <row r="5" spans="1:7" s="54" customFormat="1" ht="18" customHeight="1" x14ac:dyDescent="0.25">
      <c r="A5" s="39">
        <v>2008</v>
      </c>
      <c r="B5" s="125" t="s">
        <v>89</v>
      </c>
      <c r="C5" s="93" t="s">
        <v>89</v>
      </c>
      <c r="D5" s="93" t="s">
        <v>89</v>
      </c>
      <c r="E5" s="122" t="s">
        <v>89</v>
      </c>
    </row>
    <row r="6" spans="1:7" s="54" customFormat="1" ht="18" customHeight="1" x14ac:dyDescent="0.25">
      <c r="A6" s="44">
        <v>2009</v>
      </c>
      <c r="B6" s="96" t="s">
        <v>89</v>
      </c>
      <c r="C6" s="83" t="s">
        <v>89</v>
      </c>
      <c r="D6" s="83" t="s">
        <v>89</v>
      </c>
      <c r="E6" s="84" t="s">
        <v>89</v>
      </c>
    </row>
    <row r="7" spans="1:7" s="54" customFormat="1" ht="18" customHeight="1" x14ac:dyDescent="0.25">
      <c r="A7" s="44">
        <v>2010</v>
      </c>
      <c r="B7" s="96" t="s">
        <v>89</v>
      </c>
      <c r="C7" s="83" t="s">
        <v>89</v>
      </c>
      <c r="D7" s="83" t="s">
        <v>89</v>
      </c>
      <c r="E7" s="84" t="s">
        <v>89</v>
      </c>
    </row>
    <row r="8" spans="1:7" s="54" customFormat="1" ht="18" customHeight="1" x14ac:dyDescent="0.25">
      <c r="A8" s="44">
        <v>2011</v>
      </c>
      <c r="B8" s="96" t="s">
        <v>89</v>
      </c>
      <c r="C8" s="83" t="s">
        <v>89</v>
      </c>
      <c r="D8" s="83" t="s">
        <v>89</v>
      </c>
      <c r="E8" s="84" t="s">
        <v>89</v>
      </c>
    </row>
    <row r="9" spans="1:7" s="54" customFormat="1" ht="18" customHeight="1" x14ac:dyDescent="0.25">
      <c r="A9" s="44">
        <v>2012</v>
      </c>
      <c r="B9" s="96" t="s">
        <v>89</v>
      </c>
      <c r="C9" s="83" t="s">
        <v>89</v>
      </c>
      <c r="D9" s="83" t="s">
        <v>89</v>
      </c>
      <c r="E9" s="84" t="s">
        <v>89</v>
      </c>
    </row>
    <row r="10" spans="1:7" s="54" customFormat="1" ht="18" customHeight="1" x14ac:dyDescent="0.25">
      <c r="A10" s="44">
        <v>2013</v>
      </c>
      <c r="B10" s="96" t="s">
        <v>89</v>
      </c>
      <c r="C10" s="83" t="s">
        <v>89</v>
      </c>
      <c r="D10" s="83" t="s">
        <v>89</v>
      </c>
      <c r="E10" s="84" t="s">
        <v>89</v>
      </c>
    </row>
    <row r="11" spans="1:7" s="54" customFormat="1" ht="18" customHeight="1" x14ac:dyDescent="0.25">
      <c r="A11" s="44">
        <v>2014</v>
      </c>
      <c r="B11" s="96" t="s">
        <v>89</v>
      </c>
      <c r="C11" s="83" t="s">
        <v>89</v>
      </c>
      <c r="D11" s="83" t="s">
        <v>89</v>
      </c>
      <c r="E11" s="84" t="s">
        <v>89</v>
      </c>
      <c r="F11" s="59"/>
      <c r="G11" s="78"/>
    </row>
    <row r="12" spans="1:7" s="54" customFormat="1" ht="18" customHeight="1" x14ac:dyDescent="0.25">
      <c r="A12" s="44">
        <v>2015</v>
      </c>
      <c r="B12" s="96" t="s">
        <v>89</v>
      </c>
      <c r="C12" s="83" t="s">
        <v>89</v>
      </c>
      <c r="D12" s="83" t="s">
        <v>89</v>
      </c>
      <c r="E12" s="84" t="s">
        <v>89</v>
      </c>
    </row>
    <row r="13" spans="1:7" s="54" customFormat="1" ht="18" customHeight="1" x14ac:dyDescent="0.25">
      <c r="A13" s="44">
        <v>2016</v>
      </c>
      <c r="B13" s="45">
        <v>59455206</v>
      </c>
      <c r="C13" s="83" t="s">
        <v>89</v>
      </c>
      <c r="D13" s="83" t="s">
        <v>89</v>
      </c>
      <c r="E13" s="84" t="s">
        <v>89</v>
      </c>
    </row>
    <row r="14" spans="1:7" s="54" customFormat="1" ht="18" customHeight="1" x14ac:dyDescent="0.25">
      <c r="A14" s="44">
        <v>2017</v>
      </c>
      <c r="B14" s="45">
        <v>62379867</v>
      </c>
      <c r="C14" s="47">
        <v>4.9190999355043896E-2</v>
      </c>
      <c r="D14" s="47">
        <v>0</v>
      </c>
      <c r="E14" s="48">
        <v>0</v>
      </c>
    </row>
    <row r="15" spans="1:7" s="54" customFormat="1" ht="18" customHeight="1" thickBot="1" x14ac:dyDescent="0.3">
      <c r="A15" s="49">
        <v>2018</v>
      </c>
      <c r="B15" s="50">
        <v>65652750</v>
      </c>
      <c r="C15" s="56">
        <v>5.2466976244114116E-2</v>
      </c>
      <c r="D15" s="56">
        <v>0</v>
      </c>
      <c r="E15" s="85">
        <v>0</v>
      </c>
    </row>
    <row r="16" spans="1:7" s="54" customFormat="1" ht="18" customHeight="1" thickTop="1" x14ac:dyDescent="0.25">
      <c r="A16" s="44">
        <v>2019</v>
      </c>
      <c r="B16" s="45">
        <v>68966698.548119977</v>
      </c>
      <c r="C16" s="47">
        <v>5.0476919064623704E-2</v>
      </c>
      <c r="D16" s="47">
        <v>5.1133248120094343E-4</v>
      </c>
      <c r="E16" s="48">
        <v>35246.890209019184</v>
      </c>
    </row>
    <row r="17" spans="1:5" s="54" customFormat="1" ht="18" customHeight="1" x14ac:dyDescent="0.25">
      <c r="A17" s="44">
        <v>2020</v>
      </c>
      <c r="B17" s="45">
        <v>72180156.790134683</v>
      </c>
      <c r="C17" s="47">
        <v>4.6594346397088815E-2</v>
      </c>
      <c r="D17" s="47">
        <v>7.4433550220964761E-4</v>
      </c>
      <c r="E17" s="48">
        <v>53686.29264035821</v>
      </c>
    </row>
    <row r="18" spans="1:5" s="54" customFormat="1" ht="18" customHeight="1" x14ac:dyDescent="0.25">
      <c r="A18" s="44">
        <v>2021</v>
      </c>
      <c r="B18" s="45">
        <v>75345144.23988232</v>
      </c>
      <c r="C18" s="47">
        <v>4.3848442432037116E-2</v>
      </c>
      <c r="D18" s="47">
        <v>9.7530803027567892E-4</v>
      </c>
      <c r="E18" s="48">
        <v>73413.123810261488</v>
      </c>
    </row>
    <row r="19" spans="1:5" s="54" customFormat="1" ht="18" customHeight="1" x14ac:dyDescent="0.25">
      <c r="A19" s="44">
        <v>2022</v>
      </c>
      <c r="B19" s="96" t="s">
        <v>89</v>
      </c>
      <c r="C19" s="83" t="s">
        <v>89</v>
      </c>
      <c r="D19" s="83" t="s">
        <v>89</v>
      </c>
      <c r="E19" s="84" t="s">
        <v>89</v>
      </c>
    </row>
    <row r="20" spans="1:5" s="54" customFormat="1" ht="18" customHeight="1" x14ac:dyDescent="0.25">
      <c r="A20" s="44">
        <v>2023</v>
      </c>
      <c r="B20" s="96" t="s">
        <v>89</v>
      </c>
      <c r="C20" s="83" t="s">
        <v>89</v>
      </c>
      <c r="D20" s="83" t="s">
        <v>89</v>
      </c>
      <c r="E20" s="84" t="s">
        <v>89</v>
      </c>
    </row>
    <row r="21" spans="1:5" s="54" customFormat="1" ht="18" customHeight="1" x14ac:dyDescent="0.25">
      <c r="A21" s="44">
        <v>2024</v>
      </c>
      <c r="B21" s="96" t="s">
        <v>89</v>
      </c>
      <c r="C21" s="83" t="s">
        <v>89</v>
      </c>
      <c r="D21" s="83" t="s">
        <v>89</v>
      </c>
      <c r="E21" s="84" t="s">
        <v>89</v>
      </c>
    </row>
    <row r="22" spans="1:5" ht="18" customHeight="1" x14ac:dyDescent="0.3">
      <c r="A22" s="44">
        <v>2025</v>
      </c>
      <c r="B22" s="96" t="s">
        <v>89</v>
      </c>
      <c r="C22" s="83" t="s">
        <v>89</v>
      </c>
      <c r="D22" s="83" t="s">
        <v>89</v>
      </c>
      <c r="E22" s="84" t="s">
        <v>89</v>
      </c>
    </row>
    <row r="23" spans="1:5" s="157" customFormat="1" ht="18" customHeight="1" x14ac:dyDescent="0.3">
      <c r="A23" s="44">
        <v>2026</v>
      </c>
      <c r="B23" s="96" t="s">
        <v>89</v>
      </c>
      <c r="C23" s="83" t="s">
        <v>89</v>
      </c>
      <c r="D23" s="83" t="s">
        <v>89</v>
      </c>
      <c r="E23" s="84" t="s">
        <v>89</v>
      </c>
    </row>
    <row r="24" spans="1:5" s="197" customFormat="1" ht="18" customHeight="1" x14ac:dyDescent="0.3">
      <c r="A24" s="44">
        <v>2027</v>
      </c>
      <c r="B24" s="96" t="s">
        <v>89</v>
      </c>
      <c r="C24" s="83" t="s">
        <v>89</v>
      </c>
      <c r="D24" s="83" t="s">
        <v>89</v>
      </c>
      <c r="E24" s="84" t="s">
        <v>89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129</v>
      </c>
      <c r="B26" s="3"/>
      <c r="C26" s="3"/>
    </row>
    <row r="27" spans="1:5" ht="21.75" customHeight="1" x14ac:dyDescent="0.3">
      <c r="A27" s="30" t="s">
        <v>219</v>
      </c>
      <c r="B27" s="3"/>
      <c r="C27" s="3"/>
    </row>
    <row r="28" spans="1:5" ht="21.75" customHeight="1" x14ac:dyDescent="0.3">
      <c r="A28" s="3"/>
      <c r="B28" s="102"/>
      <c r="C28" s="102"/>
    </row>
    <row r="29" spans="1:5" ht="21.75" customHeight="1" x14ac:dyDescent="0.3">
      <c r="A29" s="3"/>
      <c r="B29" s="102"/>
      <c r="C29" s="102"/>
    </row>
    <row r="30" spans="1:5" ht="21.75" customHeight="1" x14ac:dyDescent="0.3">
      <c r="A30" s="207" t="str">
        <f>Headings!F38</f>
        <v>Page 38</v>
      </c>
      <c r="B30" s="208"/>
      <c r="C30" s="208"/>
      <c r="D30" s="208"/>
      <c r="E30" s="21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2.5" customHeight="1" x14ac:dyDescent="0.3">
      <c r="A1" s="219" t="str">
        <f>Headings!E39</f>
        <v>August 2018 Emergency Medical Services (EMS) Property Tax Forecast</v>
      </c>
      <c r="B1" s="222"/>
      <c r="C1" s="222"/>
      <c r="D1" s="222"/>
      <c r="E1" s="222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s="22" customFormat="1" ht="66" customHeight="1" x14ac:dyDescent="0.3">
      <c r="A4" s="21" t="s">
        <v>119</v>
      </c>
      <c r="B4" s="32" t="s">
        <v>91</v>
      </c>
      <c r="C4" s="32" t="s">
        <v>36</v>
      </c>
      <c r="D4" s="21" t="str">
        <f>Headings!E49</f>
        <v>% Change from July 2018 Forecast</v>
      </c>
      <c r="E4" s="33" t="str">
        <f>Headings!F49</f>
        <v>$ Change from July 2018 Forecast</v>
      </c>
    </row>
    <row r="5" spans="1:5" s="54" customFormat="1" ht="18" customHeight="1" x14ac:dyDescent="0.25">
      <c r="A5" s="39">
        <v>2008</v>
      </c>
      <c r="B5" s="40">
        <v>101838056</v>
      </c>
      <c r="C5" s="82" t="s">
        <v>89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105583802</v>
      </c>
      <c r="C6" s="46">
        <v>3.6781397319681775E-2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102097238</v>
      </c>
      <c r="C7" s="46">
        <v>-3.3021769759721264E-2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98589189</v>
      </c>
      <c r="C8" s="46">
        <v>-3.4359881508253975E-2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95268834</v>
      </c>
      <c r="C9" s="46">
        <v>-3.3678692701285984E-2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93870870</v>
      </c>
      <c r="C10" s="47">
        <v>-1.4673885900608363E-2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113541014.793615</v>
      </c>
      <c r="C11" s="47">
        <v>0.2095447159871322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116769207</v>
      </c>
      <c r="C12" s="47">
        <v>2.8431947805406921E-2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119879727</v>
      </c>
      <c r="C13" s="47">
        <v>2.6638187240579647E-2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123483769</v>
      </c>
      <c r="C14" s="47">
        <v>3.0063815544057793E-2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127489160</v>
      </c>
      <c r="C15" s="56">
        <v>3.2436578770121516E-2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2019</v>
      </c>
      <c r="B16" s="45">
        <v>131382129.37032498</v>
      </c>
      <c r="C16" s="47">
        <v>3.0535689232911833E-2</v>
      </c>
      <c r="D16" s="47">
        <v>5.3706935927966271E-4</v>
      </c>
      <c r="E16" s="48">
        <v>70523.440062940121</v>
      </c>
    </row>
    <row r="17" spans="1:5" s="54" customFormat="1" ht="18" customHeight="1" x14ac:dyDescent="0.25">
      <c r="A17" s="44">
        <v>2020</v>
      </c>
      <c r="B17" s="45" t="s">
        <v>89</v>
      </c>
      <c r="C17" s="57" t="s">
        <v>89</v>
      </c>
      <c r="D17" s="47" t="s">
        <v>89</v>
      </c>
      <c r="E17" s="48" t="s">
        <v>89</v>
      </c>
    </row>
    <row r="18" spans="1:5" s="54" customFormat="1" ht="18" customHeight="1" x14ac:dyDescent="0.25">
      <c r="A18" s="44">
        <v>2021</v>
      </c>
      <c r="B18" s="45" t="s">
        <v>89</v>
      </c>
      <c r="C18" s="57" t="s">
        <v>89</v>
      </c>
      <c r="D18" s="47" t="s">
        <v>89</v>
      </c>
      <c r="E18" s="48" t="s">
        <v>89</v>
      </c>
    </row>
    <row r="19" spans="1:5" s="54" customFormat="1" ht="18" customHeight="1" x14ac:dyDescent="0.25">
      <c r="A19" s="44">
        <v>2022</v>
      </c>
      <c r="B19" s="45" t="s">
        <v>89</v>
      </c>
      <c r="C19" s="57" t="s">
        <v>89</v>
      </c>
      <c r="D19" s="47" t="s">
        <v>89</v>
      </c>
      <c r="E19" s="48" t="s">
        <v>89</v>
      </c>
    </row>
    <row r="20" spans="1:5" s="54" customFormat="1" ht="18" customHeight="1" x14ac:dyDescent="0.25">
      <c r="A20" s="44">
        <v>2023</v>
      </c>
      <c r="B20" s="45" t="s">
        <v>89</v>
      </c>
      <c r="C20" s="57" t="s">
        <v>89</v>
      </c>
      <c r="D20" s="47" t="s">
        <v>89</v>
      </c>
      <c r="E20" s="48" t="s">
        <v>89</v>
      </c>
    </row>
    <row r="21" spans="1:5" s="54" customFormat="1" ht="18" customHeight="1" x14ac:dyDescent="0.25">
      <c r="A21" s="44">
        <v>2024</v>
      </c>
      <c r="B21" s="45" t="s">
        <v>89</v>
      </c>
      <c r="C21" s="57" t="s">
        <v>89</v>
      </c>
      <c r="D21" s="47" t="s">
        <v>89</v>
      </c>
      <c r="E21" s="48" t="s">
        <v>89</v>
      </c>
    </row>
    <row r="22" spans="1:5" ht="18" customHeight="1" x14ac:dyDescent="0.3">
      <c r="A22" s="44">
        <v>2025</v>
      </c>
      <c r="B22" s="45" t="s">
        <v>89</v>
      </c>
      <c r="C22" s="57" t="s">
        <v>89</v>
      </c>
      <c r="D22" s="47" t="s">
        <v>89</v>
      </c>
      <c r="E22" s="48" t="s">
        <v>89</v>
      </c>
    </row>
    <row r="23" spans="1:5" s="157" customFormat="1" ht="18" customHeight="1" x14ac:dyDescent="0.3">
      <c r="A23" s="44">
        <v>2026</v>
      </c>
      <c r="B23" s="45" t="s">
        <v>89</v>
      </c>
      <c r="C23" s="57" t="s">
        <v>89</v>
      </c>
      <c r="D23" s="47" t="s">
        <v>89</v>
      </c>
      <c r="E23" s="48" t="s">
        <v>89</v>
      </c>
    </row>
    <row r="24" spans="1:5" s="197" customFormat="1" ht="18" customHeight="1" x14ac:dyDescent="0.3">
      <c r="A24" s="44">
        <v>2027</v>
      </c>
      <c r="B24" s="45" t="s">
        <v>89</v>
      </c>
      <c r="C24" s="57" t="s">
        <v>89</v>
      </c>
      <c r="D24" s="47" t="s">
        <v>89</v>
      </c>
      <c r="E24" s="48" t="s">
        <v>89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129</v>
      </c>
      <c r="B26" s="3"/>
      <c r="C26" s="3"/>
    </row>
    <row r="27" spans="1:5" ht="21.75" customHeight="1" x14ac:dyDescent="0.3">
      <c r="A27" s="30" t="s">
        <v>220</v>
      </c>
      <c r="B27" s="3"/>
      <c r="C27" s="3"/>
    </row>
    <row r="28" spans="1:5" ht="21.75" customHeight="1" x14ac:dyDescent="0.3">
      <c r="A28" s="55" t="s">
        <v>167</v>
      </c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7" t="str">
        <f>Headings!F39</f>
        <v>Page 39</v>
      </c>
      <c r="B30" s="208"/>
      <c r="C30" s="208"/>
      <c r="D30" s="208"/>
      <c r="E30" s="21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4" t="str">
        <f>Headings!E4</f>
        <v>August 2018 Countywide New Construction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ht="66" customHeight="1" x14ac:dyDescent="0.3">
      <c r="A4" s="21" t="s">
        <v>119</v>
      </c>
      <c r="B4" s="32" t="s">
        <v>91</v>
      </c>
      <c r="C4" s="32" t="s">
        <v>36</v>
      </c>
      <c r="D4" s="24" t="str">
        <f>Headings!E49</f>
        <v>% Change from July 2018 Forecast</v>
      </c>
      <c r="E4" s="36" t="str">
        <f>Headings!F49</f>
        <v>$ Change from July 2018 Forecast</v>
      </c>
    </row>
    <row r="5" spans="1:5" s="54" customFormat="1" ht="18" customHeight="1" x14ac:dyDescent="0.25">
      <c r="A5" s="39">
        <v>2008</v>
      </c>
      <c r="B5" s="40">
        <v>6663100000</v>
      </c>
      <c r="C5" s="82" t="s">
        <v>89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8005200000</v>
      </c>
      <c r="C6" s="46">
        <v>0.2014227611772299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5205200000</v>
      </c>
      <c r="C7" s="46">
        <v>-0.34977264777894368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2457642885</v>
      </c>
      <c r="C8" s="46">
        <v>-0.52784851974948133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1925434669</v>
      </c>
      <c r="C9" s="46">
        <v>-0.21655229864692083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1983503613</v>
      </c>
      <c r="C10" s="47">
        <v>3.0158875258104123E-2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3406198290</v>
      </c>
      <c r="C11" s="46">
        <v>0.71726346636102645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4994659235</v>
      </c>
      <c r="C12" s="46">
        <v>0.46634423769850453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6111997054</v>
      </c>
      <c r="C13" s="46">
        <v>0.22370651658681173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8438451607.000001</v>
      </c>
      <c r="C14" s="46">
        <v>0.38063738127580593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9789738887</v>
      </c>
      <c r="C15" s="51">
        <v>0.16013450606021817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2019</v>
      </c>
      <c r="B16" s="45">
        <v>10676542808.411201</v>
      </c>
      <c r="C16" s="46">
        <v>9.0585043344598937E-2</v>
      </c>
      <c r="D16" s="47">
        <v>2.7522935779816571E-2</v>
      </c>
      <c r="E16" s="48">
        <v>285978825.22529984</v>
      </c>
    </row>
    <row r="17" spans="1:5" s="54" customFormat="1" ht="18" customHeight="1" x14ac:dyDescent="0.25">
      <c r="A17" s="44">
        <v>2020</v>
      </c>
      <c r="B17" s="45">
        <v>9880491112.5882092</v>
      </c>
      <c r="C17" s="46">
        <v>-7.4560811501251711E-2</v>
      </c>
      <c r="D17" s="47">
        <v>2.068210580306018E-2</v>
      </c>
      <c r="E17" s="48">
        <v>200208626.57914925</v>
      </c>
    </row>
    <row r="18" spans="1:5" s="54" customFormat="1" ht="18" customHeight="1" x14ac:dyDescent="0.25">
      <c r="A18" s="44">
        <v>2021</v>
      </c>
      <c r="B18" s="45">
        <v>8911319836.3519001</v>
      </c>
      <c r="C18" s="46">
        <v>-9.8089382925666491E-2</v>
      </c>
      <c r="D18" s="47">
        <v>2.2090178569051488E-2</v>
      </c>
      <c r="E18" s="48">
        <v>192598119.61655045</v>
      </c>
    </row>
    <row r="19" spans="1:5" s="54" customFormat="1" ht="18" customHeight="1" x14ac:dyDescent="0.25">
      <c r="A19" s="44">
        <v>2022</v>
      </c>
      <c r="B19" s="45">
        <v>8737522015.0922604</v>
      </c>
      <c r="C19" s="46">
        <v>-1.9503039331016603E-2</v>
      </c>
      <c r="D19" s="47">
        <v>1.123817331770316E-2</v>
      </c>
      <c r="E19" s="48">
        <v>97102531.692110062</v>
      </c>
    </row>
    <row r="20" spans="1:5" s="54" customFormat="1" ht="18" customHeight="1" x14ac:dyDescent="0.25">
      <c r="A20" s="44">
        <v>2023</v>
      </c>
      <c r="B20" s="45">
        <v>8635124622.9349403</v>
      </c>
      <c r="C20" s="46">
        <v>-1.1719271434217804E-2</v>
      </c>
      <c r="D20" s="47">
        <v>-3.4651895622671569E-3</v>
      </c>
      <c r="E20" s="48">
        <v>-30026390.848430634</v>
      </c>
    </row>
    <row r="21" spans="1:5" s="54" customFormat="1" ht="18" customHeight="1" x14ac:dyDescent="0.25">
      <c r="A21" s="44">
        <v>2024</v>
      </c>
      <c r="B21" s="45">
        <v>8855950300.4622593</v>
      </c>
      <c r="C21" s="46">
        <v>2.5572957793892792E-2</v>
      </c>
      <c r="D21" s="47">
        <v>-9.4352121719059046E-3</v>
      </c>
      <c r="E21" s="48">
        <v>-84353664.793519974</v>
      </c>
    </row>
    <row r="22" spans="1:5" s="54" customFormat="1" ht="18" customHeight="1" x14ac:dyDescent="0.25">
      <c r="A22" s="44">
        <v>2025</v>
      </c>
      <c r="B22" s="45">
        <v>9112086588.8869305</v>
      </c>
      <c r="C22" s="46">
        <v>2.8922507436757172E-2</v>
      </c>
      <c r="D22" s="47">
        <v>-1.4248980780970477E-2</v>
      </c>
      <c r="E22" s="48">
        <v>-131714747.58651924</v>
      </c>
    </row>
    <row r="23" spans="1:5" s="54" customFormat="1" ht="18" customHeight="1" x14ac:dyDescent="0.25">
      <c r="A23" s="44">
        <v>2026</v>
      </c>
      <c r="B23" s="45">
        <v>9368577142.3221989</v>
      </c>
      <c r="C23" s="46">
        <v>2.8148388509398492E-2</v>
      </c>
      <c r="D23" s="47">
        <v>-5.7670763265287306E-3</v>
      </c>
      <c r="E23" s="48">
        <v>-54342697.937540054</v>
      </c>
    </row>
    <row r="24" spans="1:5" s="54" customFormat="1" ht="18" customHeight="1" x14ac:dyDescent="0.25">
      <c r="A24" s="44">
        <v>2027</v>
      </c>
      <c r="B24" s="45">
        <v>9869603196.6827297</v>
      </c>
      <c r="C24" s="46">
        <v>5.347941813887247E-2</v>
      </c>
      <c r="D24" s="47">
        <v>-9.9929031015353331E-3</v>
      </c>
      <c r="E24" s="48">
        <v>-99621496.354959488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175</v>
      </c>
      <c r="B26" s="3"/>
      <c r="C26" s="3"/>
    </row>
    <row r="27" spans="1:5" ht="21.75" customHeight="1" x14ac:dyDescent="0.3">
      <c r="A27" s="138" t="s">
        <v>206</v>
      </c>
      <c r="B27" s="3"/>
      <c r="C27" s="3"/>
    </row>
    <row r="28" spans="1:5" ht="21.75" customHeight="1" x14ac:dyDescent="0.3">
      <c r="A28" s="136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7" t="str">
        <f>Headings!F4</f>
        <v>Page 4</v>
      </c>
      <c r="B30" s="208"/>
      <c r="C30" s="208"/>
      <c r="D30" s="208"/>
      <c r="E30" s="215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4" t="str">
        <f>Headings!E40</f>
        <v>August 2018 Conservation Futures Property Tax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s="22" customFormat="1" ht="66" customHeight="1" x14ac:dyDescent="0.3">
      <c r="A4" s="21" t="s">
        <v>119</v>
      </c>
      <c r="B4" s="32" t="s">
        <v>91</v>
      </c>
      <c r="C4" s="32" t="s">
        <v>36</v>
      </c>
      <c r="D4" s="21" t="str">
        <f>Headings!E49</f>
        <v>% Change from July 2018 Forecast</v>
      </c>
      <c r="E4" s="33" t="str">
        <f>Headings!F49</f>
        <v>$ Change from July 2018 Forecast</v>
      </c>
    </row>
    <row r="5" spans="1:5" s="54" customFormat="1" ht="18" customHeight="1" x14ac:dyDescent="0.25">
      <c r="A5" s="39">
        <v>2008</v>
      </c>
      <c r="B5" s="40">
        <v>15755647</v>
      </c>
      <c r="C5" s="82" t="s">
        <v>89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16360030</v>
      </c>
      <c r="C6" s="46">
        <v>3.8359770309654762E-2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16738720</v>
      </c>
      <c r="C7" s="46">
        <v>2.3147268067356785E-2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17061273</v>
      </c>
      <c r="C8" s="46">
        <v>1.9269872487263084E-2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17416782</v>
      </c>
      <c r="C9" s="46">
        <v>2.0837190753585588E-2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17566647</v>
      </c>
      <c r="C10" s="47">
        <v>8.6046320152597389E-3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17955638</v>
      </c>
      <c r="C11" s="57">
        <v>2.2143724980640878E-2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18389600</v>
      </c>
      <c r="C12" s="47">
        <v>2.4168564770575163E-2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18877155</v>
      </c>
      <c r="C13" s="47">
        <v>2.6512539696350146E-2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19443654</v>
      </c>
      <c r="C14" s="47">
        <v>3.0009765772437635E-2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20072804</v>
      </c>
      <c r="C15" s="56">
        <v>3.2357601096995481E-2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2019</v>
      </c>
      <c r="B16" s="45">
        <v>20685007.402355418</v>
      </c>
      <c r="C16" s="47">
        <v>3.0499147122415859E-2</v>
      </c>
      <c r="D16" s="47">
        <v>5.3723415279050002E-4</v>
      </c>
      <c r="E16" s="48">
        <v>11106.725514996797</v>
      </c>
    </row>
    <row r="17" spans="1:5" s="54" customFormat="1" ht="18" customHeight="1" x14ac:dyDescent="0.25">
      <c r="A17" s="44">
        <v>2020</v>
      </c>
      <c r="B17" s="45">
        <v>21239192.500256654</v>
      </c>
      <c r="C17" s="47">
        <v>2.6791631596811971E-2</v>
      </c>
      <c r="D17" s="47">
        <v>8.4104728793943373E-4</v>
      </c>
      <c r="E17" s="48">
        <v>17848.154108755291</v>
      </c>
    </row>
    <row r="18" spans="1:5" s="54" customFormat="1" ht="18" customHeight="1" x14ac:dyDescent="0.25">
      <c r="A18" s="44">
        <v>2021</v>
      </c>
      <c r="B18" s="45">
        <v>21746571.329702154</v>
      </c>
      <c r="C18" s="47">
        <v>2.3888800359965101E-2</v>
      </c>
      <c r="D18" s="47">
        <v>1.0155070374189279E-3</v>
      </c>
      <c r="E18" s="48">
        <v>22061.392725478858</v>
      </c>
    </row>
    <row r="19" spans="1:5" s="54" customFormat="1" ht="18" customHeight="1" x14ac:dyDescent="0.25">
      <c r="A19" s="44">
        <v>2022</v>
      </c>
      <c r="B19" s="45">
        <v>22247042.032571334</v>
      </c>
      <c r="C19" s="47">
        <v>2.301377515018288E-2</v>
      </c>
      <c r="D19" s="47">
        <v>1.0874418297781574E-3</v>
      </c>
      <c r="E19" s="48">
        <v>24166.084883488715</v>
      </c>
    </row>
    <row r="20" spans="1:5" s="54" customFormat="1" ht="18" customHeight="1" x14ac:dyDescent="0.25">
      <c r="A20" s="44">
        <v>2023</v>
      </c>
      <c r="B20" s="45">
        <v>22738230.403196376</v>
      </c>
      <c r="C20" s="47">
        <v>2.2078817035806608E-2</v>
      </c>
      <c r="D20" s="47">
        <v>1.0513938773355491E-3</v>
      </c>
      <c r="E20" s="48">
        <v>23881.727125685662</v>
      </c>
    </row>
    <row r="21" spans="1:5" s="54" customFormat="1" ht="18" customHeight="1" x14ac:dyDescent="0.25">
      <c r="A21" s="44">
        <v>2024</v>
      </c>
      <c r="B21" s="45">
        <v>23240404.870613541</v>
      </c>
      <c r="C21" s="47">
        <v>2.2085028540592688E-2</v>
      </c>
      <c r="D21" s="47">
        <v>9.7282995455594268E-4</v>
      </c>
      <c r="E21" s="48">
        <v>22586.988714933395</v>
      </c>
    </row>
    <row r="22" spans="1:5" ht="18" customHeight="1" x14ac:dyDescent="0.3">
      <c r="A22" s="44">
        <v>2025</v>
      </c>
      <c r="B22" s="45">
        <v>23748833.412230752</v>
      </c>
      <c r="C22" s="47">
        <v>2.1876922732103399E-2</v>
      </c>
      <c r="D22" s="47">
        <v>7.8179296319391689E-4</v>
      </c>
      <c r="E22" s="48">
        <v>18552.166892219335</v>
      </c>
    </row>
    <row r="23" spans="1:5" s="157" customFormat="1" ht="18" customHeight="1" x14ac:dyDescent="0.3">
      <c r="A23" s="44">
        <v>2026</v>
      </c>
      <c r="B23" s="45">
        <v>24262783.510373641</v>
      </c>
      <c r="C23" s="47">
        <v>2.1641067130404812E-2</v>
      </c>
      <c r="D23" s="47">
        <v>7.1694984110082238E-4</v>
      </c>
      <c r="E23" s="48">
        <v>17382.736232448369</v>
      </c>
    </row>
    <row r="24" spans="1:5" s="197" customFormat="1" ht="18" customHeight="1" x14ac:dyDescent="0.3">
      <c r="A24" s="44">
        <v>2027</v>
      </c>
      <c r="B24" s="45">
        <v>24791604.626256399</v>
      </c>
      <c r="C24" s="47">
        <v>2.1795566681648726E-2</v>
      </c>
      <c r="D24" s="47">
        <v>5.3835711690863874E-4</v>
      </c>
      <c r="E24" s="48">
        <v>13339.555345576257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129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7" t="str">
        <f>Headings!F40</f>
        <v>Page 40</v>
      </c>
      <c r="B30" s="208"/>
      <c r="C30" s="208"/>
      <c r="D30" s="208"/>
      <c r="E30" s="21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4" t="str">
        <f>Headings!E41</f>
        <v>August 2018 Unincorporated Area/Roads Property Tax Levy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s="22" customFormat="1" ht="66" customHeight="1" x14ac:dyDescent="0.3">
      <c r="A4" s="21" t="s">
        <v>119</v>
      </c>
      <c r="B4" s="32" t="s">
        <v>91</v>
      </c>
      <c r="C4" s="32" t="s">
        <v>36</v>
      </c>
      <c r="D4" s="21" t="str">
        <f>Headings!E49</f>
        <v>% Change from July 2018 Forecast</v>
      </c>
      <c r="E4" s="33" t="str">
        <f>Headings!F49</f>
        <v>$ Change from July 2018 Forecast</v>
      </c>
    </row>
    <row r="5" spans="1:5" s="54" customFormat="1" ht="18" customHeight="1" x14ac:dyDescent="0.25">
      <c r="A5" s="39">
        <v>2009</v>
      </c>
      <c r="B5" s="40">
        <v>83470224</v>
      </c>
      <c r="C5" s="82" t="s">
        <v>89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84675096</v>
      </c>
      <c r="C6" s="46">
        <v>1.443475220576862E-2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86104033</v>
      </c>
      <c r="C7" s="46">
        <v>1.6875528549740393E-2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73706592</v>
      </c>
      <c r="C8" s="46">
        <v>-0.14398211753914014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67537651</v>
      </c>
      <c r="C9" s="46">
        <v>-8.3695919626836091E-2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71721037.701000005</v>
      </c>
      <c r="C10" s="46">
        <v>6.1941548737014962E-2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81182066</v>
      </c>
      <c r="C11" s="46">
        <v>0.13191426954030372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82424494.000000134</v>
      </c>
      <c r="C12" s="46">
        <v>1.5304217559579447E-2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87678035</v>
      </c>
      <c r="C13" s="46">
        <v>6.3737619062603557E-2</v>
      </c>
      <c r="D13" s="47">
        <v>0</v>
      </c>
      <c r="E13" s="48">
        <v>0</v>
      </c>
    </row>
    <row r="14" spans="1:5" s="54" customFormat="1" ht="18" customHeight="1" thickBot="1" x14ac:dyDescent="0.3">
      <c r="A14" s="49">
        <v>2018</v>
      </c>
      <c r="B14" s="50">
        <v>89353349</v>
      </c>
      <c r="C14" s="51">
        <v>1.9107567819009574E-2</v>
      </c>
      <c r="D14" s="56">
        <v>0</v>
      </c>
      <c r="E14" s="85">
        <v>0</v>
      </c>
    </row>
    <row r="15" spans="1:5" s="54" customFormat="1" ht="18" customHeight="1" thickTop="1" x14ac:dyDescent="0.25">
      <c r="A15" s="44">
        <v>2019</v>
      </c>
      <c r="B15" s="45">
        <v>91087918.773134902</v>
      </c>
      <c r="C15" s="46">
        <v>1.9412476337455464E-2</v>
      </c>
      <c r="D15" s="47">
        <v>2.529510494051479E-4</v>
      </c>
      <c r="E15" s="48">
        <v>23034.957925006747</v>
      </c>
    </row>
    <row r="16" spans="1:5" s="54" customFormat="1" ht="18" customHeight="1" x14ac:dyDescent="0.25">
      <c r="A16" s="44">
        <v>2020</v>
      </c>
      <c r="B16" s="45">
        <v>92718241.216245741</v>
      </c>
      <c r="C16" s="46">
        <v>1.7898338935280256E-2</v>
      </c>
      <c r="D16" s="47">
        <v>4.0304584258166187E-4</v>
      </c>
      <c r="E16" s="48">
        <v>37354.646018907428</v>
      </c>
    </row>
    <row r="17" spans="1:5" s="54" customFormat="1" ht="18" customHeight="1" x14ac:dyDescent="0.25">
      <c r="A17" s="44">
        <v>2021</v>
      </c>
      <c r="B17" s="45">
        <v>94237564.037193686</v>
      </c>
      <c r="C17" s="46">
        <v>1.6386449969477468E-2</v>
      </c>
      <c r="D17" s="47">
        <v>5.2584367935271104E-4</v>
      </c>
      <c r="E17" s="48">
        <v>49528.18332439661</v>
      </c>
    </row>
    <row r="18" spans="1:5" s="54" customFormat="1" ht="18" customHeight="1" x14ac:dyDescent="0.25">
      <c r="A18" s="44">
        <v>2022</v>
      </c>
      <c r="B18" s="45">
        <v>95765159.623916954</v>
      </c>
      <c r="C18" s="46">
        <v>1.6210049594664433E-2</v>
      </c>
      <c r="D18" s="47">
        <v>6.0573405045061257E-4</v>
      </c>
      <c r="E18" s="48">
        <v>57973.101749300957</v>
      </c>
    </row>
    <row r="19" spans="1:5" s="54" customFormat="1" ht="18" customHeight="1" x14ac:dyDescent="0.25">
      <c r="A19" s="44">
        <v>2023</v>
      </c>
      <c r="B19" s="45">
        <v>97229438.956988499</v>
      </c>
      <c r="C19" s="46">
        <v>1.5290313709307002E-2</v>
      </c>
      <c r="D19" s="47">
        <v>6.0595958803322247E-4</v>
      </c>
      <c r="E19" s="48">
        <v>58881.431007400155</v>
      </c>
    </row>
    <row r="20" spans="1:5" s="54" customFormat="1" ht="18" customHeight="1" x14ac:dyDescent="0.25">
      <c r="A20" s="44">
        <v>2024</v>
      </c>
      <c r="B20" s="45">
        <v>98768684.168706819</v>
      </c>
      <c r="C20" s="46">
        <v>1.5831061335232377E-2</v>
      </c>
      <c r="D20" s="47">
        <v>5.6977487896570089E-4</v>
      </c>
      <c r="E20" s="48">
        <v>56243.86872433126</v>
      </c>
    </row>
    <row r="21" spans="1:5" s="54" customFormat="1" ht="18" customHeight="1" x14ac:dyDescent="0.25">
      <c r="A21" s="44">
        <v>2025</v>
      </c>
      <c r="B21" s="45">
        <v>100330326.62615995</v>
      </c>
      <c r="C21" s="46">
        <v>1.5811109266026913E-2</v>
      </c>
      <c r="D21" s="47">
        <v>4.9827407090097253E-4</v>
      </c>
      <c r="E21" s="48">
        <v>49967.102971032262</v>
      </c>
    </row>
    <row r="22" spans="1:5" s="54" customFormat="1" ht="18" customHeight="1" x14ac:dyDescent="0.25">
      <c r="A22" s="44">
        <v>2026</v>
      </c>
      <c r="B22" s="45">
        <v>101907061.8579333</v>
      </c>
      <c r="C22" s="46">
        <v>1.5715440034880013E-2</v>
      </c>
      <c r="D22" s="47">
        <v>4.6386937682996177E-4</v>
      </c>
      <c r="E22" s="48">
        <v>47249.647614017129</v>
      </c>
    </row>
    <row r="23" spans="1:5" s="54" customFormat="1" ht="18" customHeight="1" x14ac:dyDescent="0.25">
      <c r="A23" s="44">
        <v>2027</v>
      </c>
      <c r="B23" s="45">
        <v>103523250.73591241</v>
      </c>
      <c r="C23" s="46">
        <v>1.5859439458986824E-2</v>
      </c>
      <c r="D23" s="47">
        <v>4.1657689060392578E-4</v>
      </c>
      <c r="E23" s="48">
        <v>43107.436334982514</v>
      </c>
    </row>
    <row r="24" spans="1:5" ht="18" customHeight="1" x14ac:dyDescent="0.3">
      <c r="A24" s="25" t="s">
        <v>4</v>
      </c>
      <c r="B24" s="3"/>
      <c r="C24" s="3"/>
    </row>
    <row r="25" spans="1:5" ht="21.75" customHeight="1" x14ac:dyDescent="0.3">
      <c r="A25" s="30" t="s">
        <v>129</v>
      </c>
      <c r="B25" s="3"/>
      <c r="C25" s="3"/>
    </row>
    <row r="26" spans="1:5" ht="21.75" customHeight="1" x14ac:dyDescent="0.3">
      <c r="A26" s="30" t="s">
        <v>221</v>
      </c>
      <c r="B26" s="3"/>
      <c r="C26" s="3"/>
    </row>
    <row r="27" spans="1:5" ht="21.75" customHeight="1" x14ac:dyDescent="0.3">
      <c r="A27" s="30" t="s">
        <v>233</v>
      </c>
      <c r="B27" s="19"/>
      <c r="C27" s="19"/>
    </row>
    <row r="28" spans="1:5" ht="21.75" customHeight="1" x14ac:dyDescent="0.3">
      <c r="A28" s="79" t="s">
        <v>234</v>
      </c>
    </row>
    <row r="29" spans="1:5" ht="21.75" customHeight="1" x14ac:dyDescent="0.3">
      <c r="A29" s="79"/>
    </row>
    <row r="30" spans="1:5" ht="21.75" customHeight="1" x14ac:dyDescent="0.3">
      <c r="A30" s="207" t="str">
        <f>Headings!F41</f>
        <v>Page 41</v>
      </c>
      <c r="B30" s="208"/>
      <c r="C30" s="208"/>
      <c r="D30" s="208"/>
      <c r="E30" s="21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="75" zoomScaleNormal="75" workbookViewId="0">
      <selection activeCell="A26" sqref="A26:E26"/>
    </sheetView>
  </sheetViews>
  <sheetFormatPr defaultColWidth="10.75" defaultRowHeight="21.75" customHeight="1" x14ac:dyDescent="0.3"/>
  <cols>
    <col min="1" max="1" width="7.75" style="110" customWidth="1"/>
    <col min="2" max="2" width="15.25" style="110" customWidth="1"/>
    <col min="3" max="3" width="15.75" style="110" customWidth="1"/>
    <col min="4" max="4" width="17.75" style="110" customWidth="1"/>
    <col min="5" max="5" width="17.75" style="111" customWidth="1"/>
    <col min="6" max="10" width="10.75" style="111"/>
    <col min="11" max="11" width="13.75" style="111" bestFit="1" customWidth="1"/>
    <col min="12" max="16384" width="10.75" style="111"/>
  </cols>
  <sheetData>
    <row r="1" spans="1:5" ht="23.25" x14ac:dyDescent="0.3">
      <c r="A1" s="214" t="s">
        <v>264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s="22" customFormat="1" ht="66" customHeight="1" x14ac:dyDescent="0.3">
      <c r="A4" s="21" t="s">
        <v>119</v>
      </c>
      <c r="B4" s="32" t="s">
        <v>198</v>
      </c>
      <c r="C4" s="33" t="s">
        <v>196</v>
      </c>
      <c r="D4" s="123" t="s">
        <v>199</v>
      </c>
      <c r="E4" s="124" t="s">
        <v>197</v>
      </c>
    </row>
    <row r="5" spans="1:5" s="54" customFormat="1" ht="18" customHeight="1" x14ac:dyDescent="0.25">
      <c r="A5" s="39">
        <v>2010</v>
      </c>
      <c r="B5" s="40"/>
      <c r="C5" s="112"/>
      <c r="D5" s="42"/>
      <c r="E5" s="52"/>
    </row>
    <row r="6" spans="1:5" s="54" customFormat="1" ht="18" customHeight="1" x14ac:dyDescent="0.25">
      <c r="A6" s="44">
        <v>2011</v>
      </c>
      <c r="B6" s="45"/>
      <c r="C6" s="113"/>
      <c r="D6" s="57"/>
      <c r="E6" s="47"/>
    </row>
    <row r="7" spans="1:5" s="54" customFormat="1" ht="18" customHeight="1" x14ac:dyDescent="0.25">
      <c r="A7" s="44">
        <v>2012</v>
      </c>
      <c r="B7" s="45"/>
      <c r="C7" s="113"/>
      <c r="D7" s="57"/>
      <c r="E7" s="47"/>
    </row>
    <row r="8" spans="1:5" s="54" customFormat="1" ht="18" customHeight="1" x14ac:dyDescent="0.25">
      <c r="A8" s="44">
        <v>2013</v>
      </c>
      <c r="B8" s="45"/>
      <c r="C8" s="113"/>
      <c r="D8" s="57"/>
      <c r="E8" s="47"/>
    </row>
    <row r="9" spans="1:5" s="54" customFormat="1" ht="18" customHeight="1" x14ac:dyDescent="0.25">
      <c r="A9" s="44">
        <v>2014</v>
      </c>
      <c r="B9" s="45"/>
      <c r="C9" s="113"/>
      <c r="D9" s="57"/>
      <c r="E9" s="47"/>
    </row>
    <row r="10" spans="1:5" s="54" customFormat="1" ht="18" customHeight="1" x14ac:dyDescent="0.25">
      <c r="A10" s="44">
        <v>2015</v>
      </c>
      <c r="B10" s="45"/>
      <c r="C10" s="113"/>
      <c r="D10" s="57"/>
      <c r="E10" s="47"/>
    </row>
    <row r="11" spans="1:5" s="54" customFormat="1" ht="18" customHeight="1" x14ac:dyDescent="0.25">
      <c r="A11" s="44">
        <v>2016</v>
      </c>
      <c r="B11" s="64"/>
      <c r="C11" s="169"/>
      <c r="D11" s="45"/>
      <c r="E11" s="76"/>
    </row>
    <row r="12" spans="1:5" s="54" customFormat="1" ht="18" customHeight="1" thickBot="1" x14ac:dyDescent="0.3">
      <c r="A12" s="49">
        <v>2017</v>
      </c>
      <c r="B12" s="71"/>
      <c r="C12" s="170"/>
      <c r="D12" s="50"/>
      <c r="E12" s="75"/>
    </row>
    <row r="13" spans="1:5" s="54" customFormat="1" ht="18.75" thickTop="1" x14ac:dyDescent="0.25">
      <c r="A13" s="44">
        <v>2018</v>
      </c>
      <c r="B13" s="64">
        <v>2.05402</v>
      </c>
      <c r="C13" s="166"/>
      <c r="D13" s="45"/>
      <c r="E13" s="76"/>
    </row>
    <row r="14" spans="1:5" s="54" customFormat="1" ht="18" x14ac:dyDescent="0.25">
      <c r="A14" s="44">
        <v>2019</v>
      </c>
      <c r="B14" s="64">
        <v>1.9039049564802526</v>
      </c>
      <c r="C14" s="166"/>
      <c r="D14" s="45"/>
      <c r="E14" s="76"/>
    </row>
    <row r="15" spans="1:5" s="54" customFormat="1" ht="18" customHeight="1" x14ac:dyDescent="0.25">
      <c r="A15" s="199">
        <v>2020</v>
      </c>
      <c r="B15" s="200">
        <v>1.8199181596225245</v>
      </c>
      <c r="C15" s="201"/>
      <c r="D15" s="202"/>
      <c r="E15" s="203"/>
    </row>
    <row r="16" spans="1:5" s="54" customFormat="1" ht="54" customHeight="1" x14ac:dyDescent="0.25">
      <c r="A16" s="129">
        <v>2021</v>
      </c>
      <c r="B16" s="130">
        <v>1.8376395231894067</v>
      </c>
      <c r="C16" s="133" t="s">
        <v>235</v>
      </c>
      <c r="D16" s="131">
        <v>2558709260.4316502</v>
      </c>
      <c r="E16" s="132">
        <v>0</v>
      </c>
    </row>
    <row r="17" spans="1:5" s="54" customFormat="1" ht="18" customHeight="1" x14ac:dyDescent="0.25">
      <c r="A17" s="44">
        <v>2022</v>
      </c>
      <c r="B17" s="64">
        <v>1.7865771746118615</v>
      </c>
      <c r="C17" s="114"/>
      <c r="D17" s="45"/>
      <c r="E17" s="76"/>
    </row>
    <row r="18" spans="1:5" s="54" customFormat="1" ht="36" customHeight="1" x14ac:dyDescent="0.25">
      <c r="A18" s="129">
        <v>2023</v>
      </c>
      <c r="B18" s="130">
        <v>1.9489926017763384</v>
      </c>
      <c r="C18" s="133" t="s">
        <v>227</v>
      </c>
      <c r="D18" s="131">
        <v>5364542475.5795498</v>
      </c>
      <c r="E18" s="132">
        <v>0</v>
      </c>
    </row>
    <row r="19" spans="1:5" s="54" customFormat="1" ht="18" customHeight="1" x14ac:dyDescent="0.25">
      <c r="A19" s="44">
        <v>2024</v>
      </c>
      <c r="B19" s="64">
        <v>1.913161825580159</v>
      </c>
      <c r="C19" s="114"/>
      <c r="D19" s="45"/>
      <c r="E19" s="76"/>
    </row>
    <row r="20" spans="1:5" ht="18" customHeight="1" x14ac:dyDescent="0.3">
      <c r="A20" s="44">
        <v>2025</v>
      </c>
      <c r="B20" s="64">
        <v>1.8647094150427819</v>
      </c>
      <c r="C20" s="114"/>
      <c r="D20" s="45"/>
      <c r="E20" s="115"/>
    </row>
    <row r="21" spans="1:5" ht="21.75" customHeight="1" x14ac:dyDescent="0.3">
      <c r="A21" s="44">
        <v>2026</v>
      </c>
      <c r="B21" s="64">
        <v>1.8417864165373268</v>
      </c>
      <c r="C21" s="114"/>
      <c r="D21" s="45"/>
      <c r="E21" s="115"/>
    </row>
    <row r="22" spans="1:5" ht="21.75" customHeight="1" x14ac:dyDescent="0.3">
      <c r="A22" s="44">
        <v>2027</v>
      </c>
      <c r="B22" s="64">
        <v>1.8167798964021826</v>
      </c>
      <c r="C22" s="114"/>
      <c r="D22" s="45"/>
      <c r="E22" s="115"/>
    </row>
    <row r="23" spans="1:5" ht="21.75" customHeight="1" x14ac:dyDescent="0.3">
      <c r="A23" s="54"/>
      <c r="B23" s="111"/>
      <c r="C23" s="111"/>
      <c r="D23" s="111"/>
    </row>
    <row r="24" spans="1:5" ht="21.75" customHeight="1" x14ac:dyDescent="0.3">
      <c r="A24" s="98"/>
    </row>
    <row r="25" spans="1:5" ht="21.75" customHeight="1" x14ac:dyDescent="0.3">
      <c r="A25" s="111"/>
      <c r="B25" s="111"/>
      <c r="C25" s="111"/>
      <c r="D25" s="111"/>
    </row>
    <row r="26" spans="1:5" ht="21.75" customHeight="1" x14ac:dyDescent="0.3">
      <c r="A26" s="207" t="str">
        <f>Headings!F42</f>
        <v>Page 42</v>
      </c>
      <c r="B26" s="215"/>
      <c r="C26" s="215"/>
      <c r="D26" s="215"/>
      <c r="E26" s="215"/>
    </row>
    <row r="28" spans="1:5" ht="21.75" customHeight="1" x14ac:dyDescent="0.3">
      <c r="B28" s="7"/>
      <c r="C28" s="7"/>
    </row>
    <row r="30" spans="1:5" ht="21.75" customHeight="1" x14ac:dyDescent="0.3">
      <c r="A30" s="6"/>
      <c r="B30" s="6"/>
      <c r="C30" s="6"/>
    </row>
    <row r="31" spans="1:5" ht="21.75" customHeight="1" x14ac:dyDescent="0.3">
      <c r="A31" s="6"/>
      <c r="B31" s="6"/>
      <c r="C31" s="6"/>
    </row>
    <row r="32" spans="1:5" ht="21.75" customHeight="1" x14ac:dyDescent="0.3">
      <c r="A32" s="6"/>
      <c r="B32" s="6"/>
      <c r="C32" s="6"/>
    </row>
    <row r="33" spans="1:3" ht="21.75" customHeight="1" x14ac:dyDescent="0.3">
      <c r="A33" s="6"/>
      <c r="B33" s="6"/>
      <c r="C33" s="6"/>
    </row>
  </sheetData>
  <mergeCells count="3">
    <mergeCell ref="A1:E1"/>
    <mergeCell ref="A2:E2"/>
    <mergeCell ref="A26:E26"/>
  </mergeCells>
  <pageMargins left="0.75" right="0.75" top="1" bottom="1" header="0.5" footer="0.5"/>
  <pageSetup scale="98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4" t="str">
        <f>Headings!E43</f>
        <v>August 2018 Flood District Property Tax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s="22" customFormat="1" ht="66" customHeight="1" x14ac:dyDescent="0.3">
      <c r="A4" s="21" t="s">
        <v>119</v>
      </c>
      <c r="B4" s="32" t="s">
        <v>91</v>
      </c>
      <c r="C4" s="32" t="s">
        <v>36</v>
      </c>
      <c r="D4" s="21" t="str">
        <f>Headings!E49</f>
        <v>% Change from July 2018 Forecast</v>
      </c>
      <c r="E4" s="33" t="str">
        <f>Headings!F49</f>
        <v>$ Change from July 2018 Forecast</v>
      </c>
    </row>
    <row r="5" spans="1:5" s="54" customFormat="1" ht="18" customHeight="1" x14ac:dyDescent="0.25">
      <c r="A5" s="39">
        <v>2008</v>
      </c>
      <c r="B5" s="40" t="s">
        <v>89</v>
      </c>
      <c r="C5" s="41" t="s">
        <v>89</v>
      </c>
      <c r="D5" s="52" t="s">
        <v>89</v>
      </c>
      <c r="E5" s="43" t="s">
        <v>89</v>
      </c>
    </row>
    <row r="6" spans="1:5" s="54" customFormat="1" ht="18" customHeight="1" x14ac:dyDescent="0.25">
      <c r="A6" s="44">
        <v>2009</v>
      </c>
      <c r="B6" s="45" t="s">
        <v>89</v>
      </c>
      <c r="C6" s="46" t="s">
        <v>89</v>
      </c>
      <c r="D6" s="47" t="s">
        <v>89</v>
      </c>
      <c r="E6" s="48" t="s">
        <v>89</v>
      </c>
    </row>
    <row r="7" spans="1:5" s="54" customFormat="1" ht="18" customHeight="1" x14ac:dyDescent="0.25">
      <c r="A7" s="44">
        <v>2010</v>
      </c>
      <c r="B7" s="45" t="s">
        <v>89</v>
      </c>
      <c r="C7" s="46" t="s">
        <v>89</v>
      </c>
      <c r="D7" s="47" t="s">
        <v>89</v>
      </c>
      <c r="E7" s="48" t="s">
        <v>89</v>
      </c>
    </row>
    <row r="8" spans="1:5" s="54" customFormat="1" ht="18" customHeight="1" x14ac:dyDescent="0.25">
      <c r="A8" s="44">
        <v>2011</v>
      </c>
      <c r="B8" s="45">
        <v>36070313</v>
      </c>
      <c r="C8" s="46" t="s">
        <v>89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36896149</v>
      </c>
      <c r="C9" s="46">
        <v>2.2895171439183182E-2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41346031</v>
      </c>
      <c r="C10" s="47">
        <v>0.12060559490910561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52104009</v>
      </c>
      <c r="C11" s="47">
        <v>0.26019372935699692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53571768</v>
      </c>
      <c r="C12" s="47">
        <v>2.8169790159525032E-2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55124711</v>
      </c>
      <c r="C13" s="47">
        <v>2.8988085664822583E-2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55124711</v>
      </c>
      <c r="C14" s="47">
        <v>0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57037253</v>
      </c>
      <c r="C15" s="56">
        <v>3.4694821347907023E-2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2019</v>
      </c>
      <c r="B16" s="45">
        <v>58750869.530000001</v>
      </c>
      <c r="C16" s="47">
        <v>3.0043812418525828E-2</v>
      </c>
      <c r="D16" s="47">
        <v>5.2148962731046744E-4</v>
      </c>
      <c r="E16" s="48">
        <v>30622</v>
      </c>
    </row>
    <row r="17" spans="1:5" s="54" customFormat="1" ht="18" customHeight="1" x14ac:dyDescent="0.25">
      <c r="A17" s="44">
        <v>2020</v>
      </c>
      <c r="B17" s="45">
        <v>60313286.225299999</v>
      </c>
      <c r="C17" s="47">
        <v>2.659393312472047E-2</v>
      </c>
      <c r="D17" s="47">
        <v>7.5890293789759866E-4</v>
      </c>
      <c r="E17" s="48">
        <v>45737.220000006258</v>
      </c>
    </row>
    <row r="18" spans="1:5" s="54" customFormat="1" ht="18" customHeight="1" x14ac:dyDescent="0.25">
      <c r="A18" s="44">
        <v>2021</v>
      </c>
      <c r="B18" s="45">
        <v>61751672.087553009</v>
      </c>
      <c r="C18" s="47">
        <v>2.3848573876076529E-2</v>
      </c>
      <c r="D18" s="47">
        <v>9.9484996347998234E-4</v>
      </c>
      <c r="E18" s="48">
        <v>61372.592200018466</v>
      </c>
    </row>
    <row r="19" spans="1:5" s="54" customFormat="1" ht="18" customHeight="1" x14ac:dyDescent="0.25">
      <c r="A19" s="44">
        <v>2022</v>
      </c>
      <c r="B19" s="45">
        <v>63160414.808428533</v>
      </c>
      <c r="C19" s="47">
        <v>2.2813029562635645E-2</v>
      </c>
      <c r="D19" s="47">
        <v>1.1138399018961742E-3</v>
      </c>
      <c r="E19" s="48">
        <v>70272.318122014403</v>
      </c>
    </row>
    <row r="20" spans="1:5" s="54" customFormat="1" ht="18" customHeight="1" x14ac:dyDescent="0.25">
      <c r="A20" s="44">
        <v>2023</v>
      </c>
      <c r="B20" s="45">
        <v>64552980.956512816</v>
      </c>
      <c r="C20" s="47">
        <v>2.2048084267781709E-2</v>
      </c>
      <c r="D20" s="47">
        <v>1.0689781808501664E-3</v>
      </c>
      <c r="E20" s="48">
        <v>68932.041303239763</v>
      </c>
    </row>
    <row r="21" spans="1:5" s="54" customFormat="1" ht="18" customHeight="1" x14ac:dyDescent="0.25">
      <c r="A21" s="44">
        <v>2024</v>
      </c>
      <c r="B21" s="45">
        <v>65966589.766077936</v>
      </c>
      <c r="C21" s="47">
        <v>2.1898428060470598E-2</v>
      </c>
      <c r="D21" s="47">
        <v>9.533046137408796E-4</v>
      </c>
      <c r="E21" s="48">
        <v>62826.361716262996</v>
      </c>
    </row>
    <row r="22" spans="1:5" ht="18" customHeight="1" x14ac:dyDescent="0.3">
      <c r="A22" s="44">
        <v>2025</v>
      </c>
      <c r="B22" s="45">
        <v>67401810.663738713</v>
      </c>
      <c r="C22" s="47">
        <v>2.1756784801975737E-2</v>
      </c>
      <c r="D22" s="47">
        <v>7.7382126344471835E-4</v>
      </c>
      <c r="E22" s="48">
        <v>52116.625333413482</v>
      </c>
    </row>
    <row r="23" spans="1:5" s="157" customFormat="1" ht="18" customHeight="1" x14ac:dyDescent="0.3">
      <c r="A23" s="44">
        <v>2026</v>
      </c>
      <c r="B23" s="45">
        <v>68854292.770376101</v>
      </c>
      <c r="C23" s="47">
        <v>2.1549600705590644E-2</v>
      </c>
      <c r="D23" s="47">
        <v>6.8703442761064437E-4</v>
      </c>
      <c r="E23" s="48">
        <v>47272.791586726904</v>
      </c>
    </row>
    <row r="24" spans="1:5" s="197" customFormat="1" ht="18" customHeight="1" x14ac:dyDescent="0.3">
      <c r="A24" s="44">
        <v>2027</v>
      </c>
      <c r="B24" s="45">
        <v>70350480.698079869</v>
      </c>
      <c r="C24" s="47">
        <v>2.1729769742802274E-2</v>
      </c>
      <c r="D24" s="47">
        <v>5.65070339908047E-4</v>
      </c>
      <c r="E24" s="48">
        <v>39730.519502595067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129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7" t="str">
        <f>Headings!F43</f>
        <v>Page 43</v>
      </c>
      <c r="B30" s="208"/>
      <c r="C30" s="208"/>
      <c r="D30" s="208"/>
      <c r="E30" s="21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42" customWidth="1"/>
    <col min="2" max="2" width="20.75" style="142" customWidth="1"/>
    <col min="3" max="3" width="10.75" style="142" customWidth="1"/>
    <col min="4" max="5" width="17.75" style="143" customWidth="1"/>
    <col min="6" max="16384" width="10.75" style="143"/>
  </cols>
  <sheetData>
    <row r="1" spans="1:5" ht="23.25" x14ac:dyDescent="0.3">
      <c r="A1" s="214" t="str">
        <f>Headings!E44</f>
        <v>August 2018 Marine Levy Property Tax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s="22" customFormat="1" ht="66" customHeight="1" x14ac:dyDescent="0.3">
      <c r="A4" s="21" t="s">
        <v>119</v>
      </c>
      <c r="B4" s="32" t="s">
        <v>91</v>
      </c>
      <c r="C4" s="32" t="s">
        <v>36</v>
      </c>
      <c r="D4" s="21" t="str">
        <f>Headings!E49</f>
        <v>% Change from July 2018 Forecast</v>
      </c>
      <c r="E4" s="33" t="str">
        <f>Headings!F49</f>
        <v>$ Change from July 2018 Forecast</v>
      </c>
    </row>
    <row r="5" spans="1:5" s="54" customFormat="1" ht="18" customHeight="1" x14ac:dyDescent="0.25">
      <c r="A5" s="39">
        <v>2008</v>
      </c>
      <c r="B5" s="40" t="s">
        <v>89</v>
      </c>
      <c r="C5" s="41" t="s">
        <v>89</v>
      </c>
      <c r="D5" s="52" t="s">
        <v>89</v>
      </c>
      <c r="E5" s="43" t="s">
        <v>89</v>
      </c>
    </row>
    <row r="6" spans="1:5" s="54" customFormat="1" ht="18" customHeight="1" x14ac:dyDescent="0.25">
      <c r="A6" s="44">
        <v>2009</v>
      </c>
      <c r="B6" s="45" t="s">
        <v>89</v>
      </c>
      <c r="C6" s="46" t="s">
        <v>89</v>
      </c>
      <c r="D6" s="47" t="s">
        <v>89</v>
      </c>
      <c r="E6" s="48" t="s">
        <v>89</v>
      </c>
    </row>
    <row r="7" spans="1:5" s="54" customFormat="1" ht="18" customHeight="1" x14ac:dyDescent="0.25">
      <c r="A7" s="44">
        <v>2010</v>
      </c>
      <c r="B7" s="45" t="s">
        <v>89</v>
      </c>
      <c r="C7" s="46" t="s">
        <v>89</v>
      </c>
      <c r="D7" s="47" t="s">
        <v>89</v>
      </c>
      <c r="E7" s="48" t="s">
        <v>89</v>
      </c>
    </row>
    <row r="8" spans="1:5" s="54" customFormat="1" ht="18" customHeight="1" x14ac:dyDescent="0.25">
      <c r="A8" s="44">
        <v>2011</v>
      </c>
      <c r="B8" s="45">
        <v>1183252</v>
      </c>
      <c r="C8" s="46" t="s">
        <v>89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1183252</v>
      </c>
      <c r="C9" s="46">
        <v>0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1183252</v>
      </c>
      <c r="C10" s="47">
        <v>0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1183252</v>
      </c>
      <c r="C11" s="47">
        <v>0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1183252</v>
      </c>
      <c r="C12" s="47">
        <v>0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1183252</v>
      </c>
      <c r="C13" s="47">
        <v>0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5769754</v>
      </c>
      <c r="C14" s="47">
        <v>3.8761836024785925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5927796</v>
      </c>
      <c r="C15" s="56">
        <v>2.7391462443632886E-2</v>
      </c>
      <c r="D15" s="58">
        <v>0</v>
      </c>
      <c r="E15" s="85">
        <v>0</v>
      </c>
    </row>
    <row r="16" spans="1:5" s="54" customFormat="1" ht="18" customHeight="1" thickTop="1" x14ac:dyDescent="0.25">
      <c r="A16" s="44">
        <v>2019</v>
      </c>
      <c r="B16" s="45">
        <v>6105903.96</v>
      </c>
      <c r="C16" s="47">
        <v>3.0046236408945326E-2</v>
      </c>
      <c r="D16" s="47">
        <v>5.2157062740754156E-4</v>
      </c>
      <c r="E16" s="48">
        <v>3183</v>
      </c>
    </row>
    <row r="17" spans="1:5" s="54" customFormat="1" ht="18" customHeight="1" x14ac:dyDescent="0.25">
      <c r="A17" s="44">
        <v>2020</v>
      </c>
      <c r="B17" s="45">
        <v>6268283.9995999997</v>
      </c>
      <c r="C17" s="47">
        <v>2.6593939351774454E-2</v>
      </c>
      <c r="D17" s="47">
        <v>7.5896976166456298E-4</v>
      </c>
      <c r="E17" s="48">
        <v>4753.8300000000745</v>
      </c>
    </row>
    <row r="18" spans="1:5" s="54" customFormat="1" ht="18" customHeight="1" x14ac:dyDescent="0.25">
      <c r="A18" s="44">
        <v>2021</v>
      </c>
      <c r="B18" s="45">
        <v>6417773.8395959996</v>
      </c>
      <c r="C18" s="47">
        <v>2.3848606732805866E-2</v>
      </c>
      <c r="D18" s="47">
        <v>9.9500480411252035E-4</v>
      </c>
      <c r="E18" s="48">
        <v>6379.3683000002056</v>
      </c>
    </row>
    <row r="19" spans="1:5" s="54" customFormat="1" ht="18" customHeight="1" x14ac:dyDescent="0.25">
      <c r="A19" s="44">
        <v>2022</v>
      </c>
      <c r="B19" s="45">
        <v>6564182.5779919596</v>
      </c>
      <c r="C19" s="47">
        <v>2.2813009940091167E-2</v>
      </c>
      <c r="D19" s="47">
        <v>1.1139694103776687E-3</v>
      </c>
      <c r="E19" s="48">
        <v>7304.1619830001146</v>
      </c>
    </row>
    <row r="20" spans="1:5" s="54" customFormat="1" ht="18" customHeight="1" x14ac:dyDescent="0.25">
      <c r="A20" s="44">
        <v>2023</v>
      </c>
      <c r="B20" s="45">
        <v>6708910.4037718792</v>
      </c>
      <c r="C20" s="47">
        <v>2.2048110950654509E-2</v>
      </c>
      <c r="D20" s="47">
        <v>1.069154882619161E-3</v>
      </c>
      <c r="E20" s="48">
        <v>7165.2036028299481</v>
      </c>
    </row>
    <row r="21" spans="1:5" s="54" customFormat="1" ht="18" customHeight="1" x14ac:dyDescent="0.25">
      <c r="A21" s="44">
        <v>2024</v>
      </c>
      <c r="B21" s="45">
        <v>6855825.507809598</v>
      </c>
      <c r="C21" s="47">
        <v>2.1898504406187902E-2</v>
      </c>
      <c r="D21" s="47">
        <v>9.5350776547298288E-4</v>
      </c>
      <c r="E21" s="48">
        <v>6530.8556388579309</v>
      </c>
    </row>
    <row r="22" spans="1:5" ht="18" customHeight="1" x14ac:dyDescent="0.3">
      <c r="A22" s="44">
        <v>2025</v>
      </c>
      <c r="B22" s="45">
        <v>7004985.7628876939</v>
      </c>
      <c r="C22" s="47">
        <v>2.175671695672321E-2</v>
      </c>
      <c r="D22" s="47">
        <v>7.7392829556055531E-4</v>
      </c>
      <c r="E22" s="48">
        <v>5417.1641952451319</v>
      </c>
    </row>
    <row r="23" spans="1:5" s="157" customFormat="1" ht="18" customHeight="1" x14ac:dyDescent="0.3">
      <c r="A23" s="44">
        <v>2026</v>
      </c>
      <c r="B23" s="45">
        <v>7155940.6205165703</v>
      </c>
      <c r="C23" s="47">
        <v>2.1549630896986693E-2</v>
      </c>
      <c r="D23" s="47">
        <v>6.8722105632956776E-4</v>
      </c>
      <c r="E23" s="48">
        <v>4914.33583719749</v>
      </c>
    </row>
    <row r="24" spans="1:5" s="197" customFormat="1" ht="18" customHeight="1" x14ac:dyDescent="0.3">
      <c r="A24" s="44">
        <v>2027</v>
      </c>
      <c r="B24" s="45">
        <v>7311438.0267217373</v>
      </c>
      <c r="C24" s="47">
        <v>2.1729834615919819E-2</v>
      </c>
      <c r="D24" s="47">
        <v>5.6525323023648433E-4</v>
      </c>
      <c r="E24" s="48">
        <v>4130.4791955705732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129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43"/>
      <c r="C28" s="143"/>
    </row>
    <row r="29" spans="1:5" ht="21.75" customHeight="1" x14ac:dyDescent="0.3">
      <c r="A29" s="3"/>
      <c r="B29" s="143"/>
      <c r="C29" s="143"/>
    </row>
    <row r="30" spans="1:5" ht="21.75" customHeight="1" x14ac:dyDescent="0.3">
      <c r="A30" s="207" t="str">
        <f>Headings!F44</f>
        <v>Page 44</v>
      </c>
      <c r="B30" s="208"/>
      <c r="C30" s="208"/>
      <c r="D30" s="208"/>
      <c r="E30" s="21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7" ht="23.25" x14ac:dyDescent="0.3">
      <c r="A1" s="214" t="str">
        <f>Headings!E45</f>
        <v>August 2018 Transit Property Tax Forecast</v>
      </c>
      <c r="B1" s="215"/>
      <c r="C1" s="215"/>
      <c r="D1" s="215"/>
      <c r="E1" s="215"/>
    </row>
    <row r="2" spans="1:7" ht="21.75" customHeight="1" x14ac:dyDescent="0.3">
      <c r="A2" s="214" t="s">
        <v>95</v>
      </c>
      <c r="B2" s="215"/>
      <c r="C2" s="215"/>
      <c r="D2" s="215"/>
      <c r="E2" s="215"/>
    </row>
    <row r="4" spans="1:7" s="22" customFormat="1" ht="66" customHeight="1" x14ac:dyDescent="0.3">
      <c r="A4" s="21" t="s">
        <v>119</v>
      </c>
      <c r="B4" s="32" t="s">
        <v>91</v>
      </c>
      <c r="C4" s="32" t="s">
        <v>36</v>
      </c>
      <c r="D4" s="21" t="str">
        <f>Headings!E49</f>
        <v>% Change from July 2018 Forecast</v>
      </c>
      <c r="E4" s="33" t="str">
        <f>Headings!F49</f>
        <v>$ Change from July 2018 Forecast</v>
      </c>
    </row>
    <row r="5" spans="1:7" s="54" customFormat="1" ht="18" customHeight="1" x14ac:dyDescent="0.25">
      <c r="A5" s="39">
        <v>2008</v>
      </c>
      <c r="B5" s="40" t="s">
        <v>89</v>
      </c>
      <c r="C5" s="41" t="s">
        <v>89</v>
      </c>
      <c r="D5" s="52" t="s">
        <v>89</v>
      </c>
      <c r="E5" s="43" t="s">
        <v>89</v>
      </c>
    </row>
    <row r="6" spans="1:7" s="54" customFormat="1" ht="18" customHeight="1" x14ac:dyDescent="0.25">
      <c r="A6" s="44">
        <v>2009</v>
      </c>
      <c r="B6" s="45" t="s">
        <v>89</v>
      </c>
      <c r="C6" s="46" t="s">
        <v>89</v>
      </c>
      <c r="D6" s="47" t="s">
        <v>89</v>
      </c>
      <c r="E6" s="48" t="s">
        <v>89</v>
      </c>
    </row>
    <row r="7" spans="1:7" s="54" customFormat="1" ht="18" customHeight="1" x14ac:dyDescent="0.25">
      <c r="A7" s="44">
        <v>2010</v>
      </c>
      <c r="B7" s="45">
        <v>22122922</v>
      </c>
      <c r="C7" s="46" t="s">
        <v>89</v>
      </c>
      <c r="D7" s="47">
        <v>0</v>
      </c>
      <c r="E7" s="48">
        <v>0</v>
      </c>
    </row>
    <row r="8" spans="1:7" s="54" customFormat="1" ht="18" customHeight="1" x14ac:dyDescent="0.25">
      <c r="A8" s="44">
        <v>2011</v>
      </c>
      <c r="B8" s="45">
        <v>22623470</v>
      </c>
      <c r="C8" s="46">
        <v>2.2625763450234926E-2</v>
      </c>
      <c r="D8" s="47">
        <v>0</v>
      </c>
      <c r="E8" s="48">
        <v>0</v>
      </c>
    </row>
    <row r="9" spans="1:7" s="54" customFormat="1" ht="18" customHeight="1" x14ac:dyDescent="0.25">
      <c r="A9" s="44">
        <v>2012</v>
      </c>
      <c r="B9" s="45">
        <v>23823382</v>
      </c>
      <c r="C9" s="46">
        <v>5.3038371213611324E-2</v>
      </c>
      <c r="D9" s="47">
        <v>0</v>
      </c>
      <c r="E9" s="48">
        <v>0</v>
      </c>
    </row>
    <row r="10" spans="1:7" s="54" customFormat="1" ht="18" customHeight="1" x14ac:dyDescent="0.25">
      <c r="A10" s="44">
        <v>2013</v>
      </c>
      <c r="B10" s="45">
        <v>23473405</v>
      </c>
      <c r="C10" s="47">
        <v>-1.4690483492226236E-2</v>
      </c>
      <c r="D10" s="47">
        <v>0</v>
      </c>
      <c r="E10" s="48">
        <v>0</v>
      </c>
    </row>
    <row r="11" spans="1:7" s="54" customFormat="1" ht="18" customHeight="1" x14ac:dyDescent="0.25">
      <c r="A11" s="44">
        <v>2014</v>
      </c>
      <c r="B11" s="45">
        <v>25426081.857224997</v>
      </c>
      <c r="C11" s="47">
        <v>8.3186774872456626E-2</v>
      </c>
      <c r="D11" s="47">
        <v>0</v>
      </c>
      <c r="E11" s="48">
        <v>0</v>
      </c>
      <c r="F11" s="59"/>
      <c r="G11" s="78"/>
    </row>
    <row r="12" spans="1:7" s="54" customFormat="1" ht="18" customHeight="1" x14ac:dyDescent="0.25">
      <c r="A12" s="44">
        <v>2015</v>
      </c>
      <c r="B12" s="45">
        <v>26253065</v>
      </c>
      <c r="C12" s="47">
        <v>3.2524993328455265E-2</v>
      </c>
      <c r="D12" s="47">
        <v>0</v>
      </c>
      <c r="E12" s="48">
        <v>0</v>
      </c>
    </row>
    <row r="13" spans="1:7" s="54" customFormat="1" ht="18" customHeight="1" x14ac:dyDescent="0.25">
      <c r="A13" s="44">
        <v>2016</v>
      </c>
      <c r="B13" s="45">
        <v>26951390</v>
      </c>
      <c r="C13" s="47">
        <v>2.6599751305228514E-2</v>
      </c>
      <c r="D13" s="47">
        <v>0</v>
      </c>
      <c r="E13" s="48">
        <v>0</v>
      </c>
    </row>
    <row r="14" spans="1:7" s="54" customFormat="1" ht="18" customHeight="1" x14ac:dyDescent="0.25">
      <c r="A14" s="44">
        <v>2017</v>
      </c>
      <c r="B14" s="45">
        <v>23315897</v>
      </c>
      <c r="C14" s="47">
        <v>-0.13489074218435482</v>
      </c>
      <c r="D14" s="47">
        <v>0</v>
      </c>
      <c r="E14" s="48">
        <v>0</v>
      </c>
    </row>
    <row r="15" spans="1:7" s="54" customFormat="1" ht="18" customHeight="1" thickBot="1" x14ac:dyDescent="0.3">
      <c r="A15" s="49">
        <v>2018</v>
      </c>
      <c r="B15" s="50">
        <v>23641990</v>
      </c>
      <c r="C15" s="56">
        <v>1.3985865523423735E-2</v>
      </c>
      <c r="D15" s="56">
        <v>0</v>
      </c>
      <c r="E15" s="85">
        <v>0</v>
      </c>
    </row>
    <row r="16" spans="1:7" s="54" customFormat="1" ht="18" customHeight="1" thickTop="1" x14ac:dyDescent="0.25">
      <c r="A16" s="44">
        <v>2019</v>
      </c>
      <c r="B16" s="45">
        <v>29336521.061358623</v>
      </c>
      <c r="C16" s="47">
        <v>0.24086513281490363</v>
      </c>
      <c r="D16" s="47">
        <v>4.4917801317034822E-4</v>
      </c>
      <c r="E16" s="48">
        <v>13171.403938621283</v>
      </c>
    </row>
    <row r="17" spans="1:5" s="54" customFormat="1" ht="18" customHeight="1" x14ac:dyDescent="0.25">
      <c r="A17" s="44">
        <v>2020</v>
      </c>
      <c r="B17" s="45">
        <v>30122673.266998902</v>
      </c>
      <c r="C17" s="47">
        <v>2.6797731196415819E-2</v>
      </c>
      <c r="D17" s="47">
        <v>6.8328508229043017E-4</v>
      </c>
      <c r="E17" s="48">
        <v>20568.319256331772</v>
      </c>
    </row>
    <row r="18" spans="1:5" s="54" customFormat="1" ht="18" customHeight="1" x14ac:dyDescent="0.25">
      <c r="A18" s="44">
        <v>2021</v>
      </c>
      <c r="B18" s="45">
        <v>30845601.357349206</v>
      </c>
      <c r="C18" s="47">
        <v>2.3999466579293083E-2</v>
      </c>
      <c r="D18" s="47">
        <v>9.1145821812133043E-4</v>
      </c>
      <c r="E18" s="48">
        <v>28088.875014081597</v>
      </c>
    </row>
    <row r="19" spans="1:5" s="54" customFormat="1" ht="18" customHeight="1" x14ac:dyDescent="0.25">
      <c r="A19" s="44">
        <v>2022</v>
      </c>
      <c r="B19" s="45">
        <v>31553256.876604952</v>
      </c>
      <c r="C19" s="47">
        <v>2.2941861663110075E-2</v>
      </c>
      <c r="D19" s="47">
        <v>1.0263010194764277E-3</v>
      </c>
      <c r="E19" s="48">
        <v>32349.938924960792</v>
      </c>
    </row>
    <row r="20" spans="1:5" s="54" customFormat="1" ht="18" customHeight="1" x14ac:dyDescent="0.25">
      <c r="A20" s="44">
        <v>2023</v>
      </c>
      <c r="B20" s="45">
        <v>32251843.613413855</v>
      </c>
      <c r="C20" s="47">
        <v>2.2139924874977623E-2</v>
      </c>
      <c r="D20" s="47">
        <v>9.8161489219683595E-4</v>
      </c>
      <c r="E20" s="48">
        <v>31627.843629412353</v>
      </c>
    </row>
    <row r="21" spans="1:5" s="54" customFormat="1" ht="18" customHeight="1" x14ac:dyDescent="0.25">
      <c r="A21" s="44">
        <v>2024</v>
      </c>
      <c r="B21" s="45">
        <v>32961417.965320867</v>
      </c>
      <c r="C21" s="47">
        <v>2.2001047766828874E-2</v>
      </c>
      <c r="D21" s="47">
        <v>8.6827489401275493E-4</v>
      </c>
      <c r="E21" s="48">
        <v>28594.743592388928</v>
      </c>
    </row>
    <row r="22" spans="1:5" ht="18" customHeight="1" x14ac:dyDescent="0.3">
      <c r="A22" s="44">
        <v>2025</v>
      </c>
      <c r="B22" s="45">
        <v>33682579.947065905</v>
      </c>
      <c r="C22" s="47">
        <v>2.1878973243923516E-2</v>
      </c>
      <c r="D22" s="47">
        <v>6.9139317974253878E-4</v>
      </c>
      <c r="E22" s="48">
        <v>23271.816076621413</v>
      </c>
    </row>
    <row r="23" spans="1:5" s="157" customFormat="1" ht="18" customHeight="1" x14ac:dyDescent="0.3">
      <c r="A23" s="44">
        <v>2026</v>
      </c>
      <c r="B23" s="45">
        <v>34411571.397459254</v>
      </c>
      <c r="C23" s="47">
        <v>2.1642981373131143E-2</v>
      </c>
      <c r="D23" s="47">
        <v>6.0009988646836376E-4</v>
      </c>
      <c r="E23" s="48">
        <v>20637.995230220258</v>
      </c>
    </row>
    <row r="24" spans="1:5" s="197" customFormat="1" ht="18" customHeight="1" x14ac:dyDescent="0.3">
      <c r="A24" s="44">
        <v>2027</v>
      </c>
      <c r="B24" s="45">
        <v>35162828.444280162</v>
      </c>
      <c r="C24" s="47">
        <v>2.1831523999406022E-2</v>
      </c>
      <c r="D24" s="47">
        <v>4.7922876620054566E-4</v>
      </c>
      <c r="E24" s="48">
        <v>16842.96725705266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129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7" t="str">
        <f>Headings!F45</f>
        <v>Page 45</v>
      </c>
      <c r="B30" s="208"/>
      <c r="C30" s="208"/>
      <c r="D30" s="208"/>
      <c r="E30" s="21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4" t="str">
        <f>+Headings!E46</f>
        <v>August 2018 UTGO Bond Property Tax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s="22" customFormat="1" ht="66" customHeight="1" x14ac:dyDescent="0.3">
      <c r="A4" s="21" t="s">
        <v>119</v>
      </c>
      <c r="B4" s="32" t="s">
        <v>91</v>
      </c>
      <c r="C4" s="32" t="s">
        <v>36</v>
      </c>
      <c r="D4" s="21" t="str">
        <f>Headings!E49</f>
        <v>% Change from July 2018 Forecast</v>
      </c>
      <c r="E4" s="33" t="str">
        <f>Headings!F49</f>
        <v>$ Change from July 2018 Forecast</v>
      </c>
    </row>
    <row r="5" spans="1:5" s="54" customFormat="1" ht="18" customHeight="1" x14ac:dyDescent="0.25">
      <c r="A5" s="39">
        <v>2008</v>
      </c>
      <c r="B5" s="40">
        <v>40000000</v>
      </c>
      <c r="C5" s="86" t="s">
        <v>89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39300000</v>
      </c>
      <c r="C6" s="57">
        <v>-1.749999999999996E-2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25050000</v>
      </c>
      <c r="C7" s="57">
        <v>-0.36259541984732824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23500000</v>
      </c>
      <c r="C8" s="57">
        <v>-6.187624750498999E-2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22460000</v>
      </c>
      <c r="C9" s="57">
        <v>-4.4255319148936212E-2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21040000</v>
      </c>
      <c r="C10" s="57">
        <v>-6.3223508459483546E-2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19630000</v>
      </c>
      <c r="C11" s="57">
        <v>-6.7015209125475317E-2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11620000</v>
      </c>
      <c r="C12" s="57">
        <v>-0.40804890473764643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16820000</v>
      </c>
      <c r="C13" s="57">
        <v>0.44750430292598975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16880000</v>
      </c>
      <c r="C14" s="57">
        <v>3.5671819262781401E-3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17300000</v>
      </c>
      <c r="C15" s="58">
        <v>2.4881516587677677E-2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2019</v>
      </c>
      <c r="B16" s="45">
        <v>17910000</v>
      </c>
      <c r="C16" s="57">
        <v>3.5260115606936315E-2</v>
      </c>
      <c r="D16" s="47">
        <v>0</v>
      </c>
      <c r="E16" s="48">
        <v>0</v>
      </c>
    </row>
    <row r="17" spans="1:5" s="54" customFormat="1" ht="18" customHeight="1" x14ac:dyDescent="0.25">
      <c r="A17" s="44">
        <v>2020</v>
      </c>
      <c r="B17" s="45">
        <v>13620000</v>
      </c>
      <c r="C17" s="57">
        <v>-0.23953098827470687</v>
      </c>
      <c r="D17" s="47">
        <v>0</v>
      </c>
      <c r="E17" s="48">
        <v>0</v>
      </c>
    </row>
    <row r="18" spans="1:5" s="54" customFormat="1" ht="18" customHeight="1" x14ac:dyDescent="0.25">
      <c r="A18" s="44">
        <v>2021</v>
      </c>
      <c r="B18" s="45">
        <v>13950000</v>
      </c>
      <c r="C18" s="57">
        <v>2.4229074889867919E-2</v>
      </c>
      <c r="D18" s="47">
        <v>0</v>
      </c>
      <c r="E18" s="48">
        <v>0</v>
      </c>
    </row>
    <row r="19" spans="1:5" s="54" customFormat="1" ht="18" customHeight="1" x14ac:dyDescent="0.25">
      <c r="A19" s="44">
        <v>2022</v>
      </c>
      <c r="B19" s="45">
        <v>14270000</v>
      </c>
      <c r="C19" s="57">
        <v>2.2939068100358506E-2</v>
      </c>
      <c r="D19" s="47">
        <v>0</v>
      </c>
      <c r="E19" s="48">
        <v>0</v>
      </c>
    </row>
    <row r="20" spans="1:5" s="54" customFormat="1" ht="18" customHeight="1" x14ac:dyDescent="0.25">
      <c r="A20" s="44">
        <v>2023</v>
      </c>
      <c r="B20" s="45">
        <v>14610000</v>
      </c>
      <c r="C20" s="57">
        <v>2.3826208829712758E-2</v>
      </c>
      <c r="D20" s="47">
        <v>0</v>
      </c>
      <c r="E20" s="48">
        <v>0</v>
      </c>
    </row>
    <row r="21" spans="1:5" s="54" customFormat="1" ht="18" customHeight="1" x14ac:dyDescent="0.25">
      <c r="A21" s="44">
        <v>2024</v>
      </c>
      <c r="B21" s="96" t="s">
        <v>89</v>
      </c>
      <c r="C21" s="97" t="s">
        <v>89</v>
      </c>
      <c r="D21" s="83" t="s">
        <v>89</v>
      </c>
      <c r="E21" s="84" t="s">
        <v>89</v>
      </c>
    </row>
    <row r="22" spans="1:5" ht="18" customHeight="1" x14ac:dyDescent="0.3">
      <c r="A22" s="44">
        <v>2025</v>
      </c>
      <c r="B22" s="96" t="s">
        <v>89</v>
      </c>
      <c r="C22" s="97" t="s">
        <v>89</v>
      </c>
      <c r="D22" s="83" t="s">
        <v>89</v>
      </c>
      <c r="E22" s="84" t="s">
        <v>89</v>
      </c>
    </row>
    <row r="23" spans="1:5" s="157" customFormat="1" ht="18" customHeight="1" x14ac:dyDescent="0.3">
      <c r="A23" s="44">
        <v>2026</v>
      </c>
      <c r="B23" s="96" t="s">
        <v>89</v>
      </c>
      <c r="C23" s="97" t="s">
        <v>89</v>
      </c>
      <c r="D23" s="83" t="s">
        <v>89</v>
      </c>
      <c r="E23" s="84" t="s">
        <v>89</v>
      </c>
    </row>
    <row r="24" spans="1:5" s="197" customFormat="1" ht="18" customHeight="1" x14ac:dyDescent="0.3">
      <c r="A24" s="44">
        <v>2027</v>
      </c>
      <c r="B24" s="96" t="s">
        <v>89</v>
      </c>
      <c r="C24" s="97" t="s">
        <v>89</v>
      </c>
      <c r="D24" s="83" t="s">
        <v>89</v>
      </c>
      <c r="E24" s="84" t="s">
        <v>89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140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7" t="str">
        <f>+Headings!F46</f>
        <v>Page 46</v>
      </c>
      <c r="B30" s="208"/>
      <c r="C30" s="208"/>
      <c r="D30" s="208"/>
      <c r="E30" s="21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zoomScale="75" zoomScaleNormal="75" workbookViewId="0">
      <selection activeCell="A30" sqref="A30:C30"/>
    </sheetView>
  </sheetViews>
  <sheetFormatPr defaultColWidth="10.75" defaultRowHeight="21.75" customHeight="1" x14ac:dyDescent="0.3"/>
  <cols>
    <col min="1" max="1" width="29.125" style="178" customWidth="1"/>
    <col min="2" max="3" width="22.5" style="178" customWidth="1"/>
    <col min="4" max="16384" width="10.75" style="179"/>
  </cols>
  <sheetData>
    <row r="1" spans="1:4" ht="21.75" customHeight="1" x14ac:dyDescent="0.3">
      <c r="A1" s="224"/>
      <c r="B1" s="224"/>
      <c r="C1" s="224"/>
    </row>
    <row r="2" spans="1:4" ht="22.5" customHeight="1" x14ac:dyDescent="0.3">
      <c r="A2" s="224" t="s">
        <v>236</v>
      </c>
      <c r="B2" s="224"/>
      <c r="C2" s="224"/>
    </row>
    <row r="4" spans="1:4" s="22" customFormat="1" ht="21.75" customHeight="1" x14ac:dyDescent="0.3">
      <c r="A4" s="193" t="s">
        <v>31</v>
      </c>
      <c r="B4" s="194" t="s">
        <v>92</v>
      </c>
      <c r="C4" s="195" t="s">
        <v>243</v>
      </c>
      <c r="D4" s="180"/>
    </row>
    <row r="5" spans="1:4" s="54" customFormat="1" ht="18" customHeight="1" x14ac:dyDescent="0.25">
      <c r="A5" s="188" t="s">
        <v>28</v>
      </c>
      <c r="B5" s="189">
        <v>42735</v>
      </c>
      <c r="C5" s="190">
        <v>177</v>
      </c>
      <c r="D5" s="59"/>
    </row>
    <row r="6" spans="1:4" s="54" customFormat="1" ht="18" customHeight="1" x14ac:dyDescent="0.25">
      <c r="A6" s="185" t="s">
        <v>29</v>
      </c>
      <c r="B6" s="186">
        <v>42735</v>
      </c>
      <c r="C6" s="187">
        <v>19061.769681197096</v>
      </c>
      <c r="D6" s="59"/>
    </row>
    <row r="7" spans="1:4" s="54" customFormat="1" ht="18" customHeight="1" x14ac:dyDescent="0.25">
      <c r="A7" s="185" t="s">
        <v>138</v>
      </c>
      <c r="B7" s="186">
        <v>43465</v>
      </c>
      <c r="C7" s="187">
        <v>16944.46551724134</v>
      </c>
      <c r="D7" s="59"/>
    </row>
    <row r="8" spans="1:4" s="54" customFormat="1" ht="18" customHeight="1" x14ac:dyDescent="0.25">
      <c r="A8" s="185" t="s">
        <v>201</v>
      </c>
      <c r="B8" s="186">
        <v>43465</v>
      </c>
      <c r="C8" s="187">
        <v>22557.432823682469</v>
      </c>
      <c r="D8" s="59"/>
    </row>
    <row r="9" spans="1:4" s="54" customFormat="1" ht="18" customHeight="1" x14ac:dyDescent="0.25">
      <c r="A9" s="44"/>
      <c r="B9" s="113"/>
      <c r="C9" s="46"/>
      <c r="D9" s="59"/>
    </row>
    <row r="10" spans="1:4" s="54" customFormat="1" ht="21.75" customHeight="1" x14ac:dyDescent="0.25">
      <c r="A10" s="192" t="s">
        <v>112</v>
      </c>
      <c r="B10" s="113"/>
      <c r="C10" s="46"/>
      <c r="D10" s="59"/>
    </row>
    <row r="11" spans="1:4" s="54" customFormat="1" ht="18" customHeight="1" x14ac:dyDescent="0.25">
      <c r="A11" s="184" t="s">
        <v>71</v>
      </c>
      <c r="B11" s="113"/>
      <c r="C11" s="46"/>
      <c r="D11" s="59"/>
    </row>
    <row r="12" spans="1:4" s="54" customFormat="1" ht="18" customHeight="1" x14ac:dyDescent="0.25">
      <c r="A12" s="184" t="s">
        <v>228</v>
      </c>
      <c r="B12" s="113"/>
      <c r="C12" s="46"/>
      <c r="D12" s="59"/>
    </row>
    <row r="13" spans="1:4" s="54" customFormat="1" ht="18" customHeight="1" x14ac:dyDescent="0.25">
      <c r="A13" s="44"/>
      <c r="B13" s="113"/>
      <c r="C13" s="46"/>
      <c r="D13" s="59"/>
    </row>
    <row r="14" spans="1:4" s="54" customFormat="1" ht="21.75" customHeight="1" x14ac:dyDescent="0.25">
      <c r="A14" s="192" t="s">
        <v>134</v>
      </c>
      <c r="B14" s="113"/>
      <c r="C14" s="46"/>
      <c r="D14" s="59"/>
    </row>
    <row r="15" spans="1:4" s="54" customFormat="1" ht="18" customHeight="1" x14ac:dyDescent="0.25">
      <c r="A15" s="184" t="s">
        <v>37</v>
      </c>
      <c r="B15" s="113"/>
      <c r="C15" s="46"/>
      <c r="D15" s="59"/>
    </row>
    <row r="16" spans="1:4" s="54" customFormat="1" ht="18" customHeight="1" x14ac:dyDescent="0.25">
      <c r="A16" s="184" t="s">
        <v>229</v>
      </c>
      <c r="B16" s="113"/>
      <c r="C16" s="46"/>
      <c r="D16" s="59"/>
    </row>
    <row r="17" spans="1:4" s="54" customFormat="1" ht="18" customHeight="1" x14ac:dyDescent="0.25">
      <c r="A17" s="196" t="s">
        <v>237</v>
      </c>
      <c r="B17" s="113"/>
      <c r="C17" s="46"/>
      <c r="D17" s="59"/>
    </row>
    <row r="18" spans="1:4" s="54" customFormat="1" ht="18" customHeight="1" x14ac:dyDescent="0.25">
      <c r="A18" s="196" t="s">
        <v>238</v>
      </c>
      <c r="B18" s="113"/>
      <c r="C18" s="46"/>
      <c r="D18" s="59"/>
    </row>
    <row r="19" spans="1:4" s="54" customFormat="1" ht="18" customHeight="1" x14ac:dyDescent="0.25">
      <c r="A19" s="184" t="s">
        <v>230</v>
      </c>
      <c r="B19" s="113"/>
      <c r="C19" s="46"/>
      <c r="D19" s="59"/>
    </row>
    <row r="20" spans="1:4" s="54" customFormat="1" ht="18" customHeight="1" x14ac:dyDescent="0.25">
      <c r="A20" s="44"/>
      <c r="B20" s="113"/>
      <c r="C20" s="46"/>
      <c r="D20" s="59"/>
    </row>
    <row r="21" spans="1:4" s="54" customFormat="1" ht="21.75" customHeight="1" x14ac:dyDescent="0.25">
      <c r="A21" s="192" t="s">
        <v>156</v>
      </c>
      <c r="B21" s="113"/>
      <c r="C21" s="46"/>
      <c r="D21" s="59"/>
    </row>
    <row r="22" spans="1:4" s="54" customFormat="1" ht="18" customHeight="1" x14ac:dyDescent="0.25">
      <c r="A22" s="44" t="s">
        <v>231</v>
      </c>
      <c r="B22" s="181"/>
      <c r="C22" s="134"/>
      <c r="D22" s="59"/>
    </row>
    <row r="23" spans="1:4" ht="18" customHeight="1" x14ac:dyDescent="0.3">
      <c r="A23" s="184" t="s">
        <v>158</v>
      </c>
      <c r="B23" s="181"/>
      <c r="C23" s="134"/>
      <c r="D23" s="10"/>
    </row>
    <row r="24" spans="1:4" ht="18" customHeight="1" x14ac:dyDescent="0.3">
      <c r="A24" s="44"/>
      <c r="B24" s="181"/>
      <c r="C24" s="134"/>
      <c r="D24" s="10"/>
    </row>
    <row r="25" spans="1:4" ht="21.75" customHeight="1" x14ac:dyDescent="0.3">
      <c r="A25" s="191" t="s">
        <v>78</v>
      </c>
      <c r="B25" s="182"/>
      <c r="C25" s="182"/>
      <c r="D25" s="10"/>
    </row>
    <row r="26" spans="1:4" ht="18" customHeight="1" x14ac:dyDescent="0.3">
      <c r="A26" s="183" t="s">
        <v>9</v>
      </c>
      <c r="B26" s="182"/>
      <c r="C26" s="182"/>
      <c r="D26" s="10"/>
    </row>
    <row r="27" spans="1:4" ht="18" customHeight="1" x14ac:dyDescent="0.3">
      <c r="A27" s="183" t="s">
        <v>252</v>
      </c>
      <c r="B27" s="182"/>
      <c r="C27" s="182"/>
      <c r="D27" s="10"/>
    </row>
    <row r="28" spans="1:4" ht="66" customHeight="1" x14ac:dyDescent="0.3">
      <c r="A28" s="3"/>
      <c r="B28" s="179"/>
      <c r="C28" s="179"/>
    </row>
    <row r="29" spans="1:4" ht="18" customHeight="1" x14ac:dyDescent="0.3">
      <c r="A29" s="3"/>
      <c r="B29" s="179"/>
      <c r="C29" s="179"/>
    </row>
    <row r="30" spans="1:4" ht="21.75" customHeight="1" x14ac:dyDescent="0.3">
      <c r="A30" s="207" t="str">
        <f>Headings!H47</f>
        <v>Page 47</v>
      </c>
      <c r="B30" s="207"/>
      <c r="C30" s="20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23"/>
      <c r="B38" s="6"/>
    </row>
    <row r="39" spans="1:2" ht="21.75" customHeight="1" x14ac:dyDescent="0.3">
      <c r="A39" s="6"/>
      <c r="B39" s="6"/>
    </row>
  </sheetData>
  <mergeCells count="3">
    <mergeCell ref="A1:C1"/>
    <mergeCell ref="A2:C2"/>
    <mergeCell ref="A30:C30"/>
  </mergeCells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="75" zoomScaleNormal="75" workbookViewId="0"/>
  </sheetViews>
  <sheetFormatPr defaultColWidth="10.75" defaultRowHeight="20.25" x14ac:dyDescent="0.3"/>
  <cols>
    <col min="1" max="2" width="10.75" style="12"/>
    <col min="3" max="3" width="34.75" style="12" bestFit="1" customWidth="1"/>
    <col min="4" max="4" width="10.75" style="12"/>
    <col min="5" max="5" width="57.25" style="12" bestFit="1" customWidth="1"/>
    <col min="6" max="6" width="10.75" style="12"/>
    <col min="7" max="7" width="30.625" style="12" bestFit="1" customWidth="1"/>
    <col min="8" max="8" width="9.5" style="12" bestFit="1" customWidth="1"/>
    <col min="9" max="16384" width="10.75" style="12"/>
  </cols>
  <sheetData>
    <row r="1" spans="1:8" x14ac:dyDescent="0.3">
      <c r="A1" s="12" t="s">
        <v>256</v>
      </c>
      <c r="B1" s="20" t="s">
        <v>99</v>
      </c>
      <c r="C1" s="20" t="s">
        <v>98</v>
      </c>
      <c r="D1" s="20" t="s">
        <v>100</v>
      </c>
      <c r="E1" s="20" t="s">
        <v>101</v>
      </c>
    </row>
    <row r="2" spans="1:8" x14ac:dyDescent="0.3">
      <c r="A2" s="12" t="s">
        <v>256</v>
      </c>
      <c r="B2" s="12">
        <v>2018</v>
      </c>
      <c r="C2" s="10" t="s">
        <v>70</v>
      </c>
      <c r="D2" s="12" t="s">
        <v>99</v>
      </c>
      <c r="E2" s="12" t="str">
        <f>CONCATENATE(Headings!A2," ",Headings!B2," ",Headings!C2," ",Headings!D2)</f>
        <v>August 2018 Countywide Assessed Value Forecast</v>
      </c>
      <c r="F2" s="12" t="str">
        <f>H2</f>
        <v>Page 2</v>
      </c>
      <c r="G2" s="12" t="str">
        <f>CONCATENATE(A2," ",B2," ",D2," ",H2)</f>
        <v>August 2018 Forecast Page 2</v>
      </c>
      <c r="H2" s="12" t="s">
        <v>72</v>
      </c>
    </row>
    <row r="3" spans="1:8" x14ac:dyDescent="0.3">
      <c r="A3" s="12" t="s">
        <v>256</v>
      </c>
      <c r="B3" s="12">
        <v>2018</v>
      </c>
      <c r="C3" s="10" t="s">
        <v>85</v>
      </c>
      <c r="D3" s="12" t="s">
        <v>99</v>
      </c>
      <c r="E3" s="12" t="str">
        <f>CONCATENATE(Headings!A3," ",Headings!B3," ",Headings!C3," ",Headings!D3)</f>
        <v>August 2018 Unincorporated Assessed Value Forecast</v>
      </c>
      <c r="F3" s="12" t="str">
        <f t="shared" ref="F3:F45" si="0">H3</f>
        <v>Page 3</v>
      </c>
      <c r="G3" s="12" t="str">
        <f t="shared" ref="G3:G46" si="1">CONCATENATE(A3," ",B3," ",D3," ",H3)</f>
        <v>August 2018 Forecast Page 3</v>
      </c>
      <c r="H3" s="12" t="s">
        <v>73</v>
      </c>
    </row>
    <row r="4" spans="1:8" x14ac:dyDescent="0.3">
      <c r="A4" s="12" t="s">
        <v>256</v>
      </c>
      <c r="B4" s="12">
        <v>2018</v>
      </c>
      <c r="C4" s="10" t="s">
        <v>106</v>
      </c>
      <c r="D4" s="12" t="s">
        <v>99</v>
      </c>
      <c r="E4" s="12" t="str">
        <f>CONCATENATE(Headings!A4," ",Headings!B4," ",Headings!C4," ",Headings!D4)</f>
        <v>August 2018 Countywide New Construction Forecast</v>
      </c>
      <c r="F4" s="12" t="str">
        <f t="shared" si="0"/>
        <v>Page 4</v>
      </c>
      <c r="G4" s="12" t="str">
        <f t="shared" si="1"/>
        <v>August 2018 Forecast Page 4</v>
      </c>
      <c r="H4" s="12" t="s">
        <v>74</v>
      </c>
    </row>
    <row r="5" spans="1:8" x14ac:dyDescent="0.3">
      <c r="A5" s="12" t="s">
        <v>256</v>
      </c>
      <c r="B5" s="12">
        <v>2018</v>
      </c>
      <c r="C5" s="10" t="s">
        <v>84</v>
      </c>
      <c r="D5" s="12" t="s">
        <v>99</v>
      </c>
      <c r="E5" s="12" t="str">
        <f>CONCATENATE(Headings!A5," ",Headings!B5," ",Headings!C5," ",Headings!D5)</f>
        <v>August 2018 Unincorporated New Construction Forecast</v>
      </c>
      <c r="F5" s="12" t="str">
        <f t="shared" si="0"/>
        <v>Page 5</v>
      </c>
      <c r="G5" s="12" t="str">
        <f t="shared" si="1"/>
        <v>August 2018 Forecast Page 5</v>
      </c>
      <c r="H5" s="12" t="s">
        <v>75</v>
      </c>
    </row>
    <row r="6" spans="1:8" x14ac:dyDescent="0.3">
      <c r="A6" s="12" t="s">
        <v>256</v>
      </c>
      <c r="B6" s="12">
        <v>2018</v>
      </c>
      <c r="C6" s="10" t="s">
        <v>30</v>
      </c>
      <c r="D6" s="12" t="s">
        <v>99</v>
      </c>
      <c r="E6" s="12" t="str">
        <f>CONCATENATE(Headings!A6," ",Headings!B6," ",Headings!C6," ",Headings!D6)</f>
        <v>August 2018 King County Sales and Use Taxbase Forecast</v>
      </c>
      <c r="F6" s="12" t="str">
        <f t="shared" si="0"/>
        <v>Page 6</v>
      </c>
      <c r="G6" s="12" t="str">
        <f t="shared" si="1"/>
        <v>August 2018 Forecast Page 6</v>
      </c>
      <c r="H6" s="12" t="s">
        <v>17</v>
      </c>
    </row>
    <row r="7" spans="1:8" x14ac:dyDescent="0.3">
      <c r="A7" s="12" t="s">
        <v>256</v>
      </c>
      <c r="B7" s="12">
        <v>2018</v>
      </c>
      <c r="C7" s="10" t="s">
        <v>97</v>
      </c>
      <c r="D7" s="12" t="s">
        <v>99</v>
      </c>
      <c r="E7" s="12" t="str">
        <f>CONCATENATE(Headings!A7," ",Headings!B7," ",Headings!C7," ",Headings!D7)</f>
        <v>August 2018 Local and Option Sales Tax Forecast</v>
      </c>
      <c r="F7" s="12" t="str">
        <f t="shared" si="0"/>
        <v>Page 7</v>
      </c>
      <c r="G7" s="12" t="str">
        <f t="shared" si="1"/>
        <v>August 2018 Forecast Page 7</v>
      </c>
      <c r="H7" s="12" t="s">
        <v>130</v>
      </c>
    </row>
    <row r="8" spans="1:8" x14ac:dyDescent="0.3">
      <c r="A8" s="12" t="s">
        <v>256</v>
      </c>
      <c r="B8" s="12">
        <v>2018</v>
      </c>
      <c r="C8" s="10" t="s">
        <v>53</v>
      </c>
      <c r="D8" s="12" t="s">
        <v>99</v>
      </c>
      <c r="E8" s="12" t="str">
        <f>CONCATENATE(Headings!A8," ",Headings!B8," ",Headings!C8," ",Headings!D8)</f>
        <v>August 2018 Metro Transit Sales Tax Forecast</v>
      </c>
      <c r="F8" s="12" t="str">
        <f t="shared" si="0"/>
        <v>Page 8</v>
      </c>
      <c r="G8" s="12" t="str">
        <f t="shared" si="1"/>
        <v>August 2018 Forecast Page 8</v>
      </c>
      <c r="H8" s="12" t="s">
        <v>131</v>
      </c>
    </row>
    <row r="9" spans="1:8" x14ac:dyDescent="0.3">
      <c r="A9" s="12" t="s">
        <v>256</v>
      </c>
      <c r="B9" s="12">
        <v>2018</v>
      </c>
      <c r="C9" s="10" t="s">
        <v>40</v>
      </c>
      <c r="D9" s="12" t="s">
        <v>99</v>
      </c>
      <c r="E9" s="12" t="str">
        <f>CONCATENATE(Headings!A9," ",Headings!B9," ",Headings!C9," ",Headings!D9)</f>
        <v>August 2018 Mental Health Sales Tax Forecast</v>
      </c>
      <c r="F9" s="12" t="str">
        <f t="shared" si="0"/>
        <v>Page 9</v>
      </c>
      <c r="G9" s="12" t="str">
        <f t="shared" si="1"/>
        <v>August 2018 Forecast Page 9</v>
      </c>
      <c r="H9" s="12" t="s">
        <v>132</v>
      </c>
    </row>
    <row r="10" spans="1:8" x14ac:dyDescent="0.3">
      <c r="A10" s="12" t="s">
        <v>256</v>
      </c>
      <c r="B10" s="12">
        <v>2018</v>
      </c>
      <c r="C10" s="10" t="s">
        <v>96</v>
      </c>
      <c r="D10" s="12" t="s">
        <v>99</v>
      </c>
      <c r="E10" s="12" t="str">
        <f>CONCATENATE(Headings!A10," ",Headings!B10," ",Headings!C10," ",Headings!D10)</f>
        <v>August 2018 Criminal Justice Sales Tax Forecast</v>
      </c>
      <c r="F10" s="12" t="str">
        <f t="shared" si="0"/>
        <v>Page 10</v>
      </c>
      <c r="G10" s="12" t="str">
        <f t="shared" si="1"/>
        <v>August 2018 Forecast Page 10</v>
      </c>
      <c r="H10" s="12" t="s">
        <v>93</v>
      </c>
    </row>
    <row r="11" spans="1:8" x14ac:dyDescent="0.3">
      <c r="A11" s="12" t="s">
        <v>256</v>
      </c>
      <c r="B11" s="12">
        <v>2018</v>
      </c>
      <c r="C11" s="10" t="s">
        <v>110</v>
      </c>
      <c r="D11" s="12" t="s">
        <v>99</v>
      </c>
      <c r="E11" s="12" t="str">
        <f>CONCATENATE(Headings!A11," ",Headings!B11," ",Headings!C11," ",Headings!D11)</f>
        <v>August 2018 Hotel Sales Tax Forecast</v>
      </c>
      <c r="F11" s="12" t="str">
        <f t="shared" si="0"/>
        <v>Page 11</v>
      </c>
      <c r="G11" s="12" t="str">
        <f t="shared" si="1"/>
        <v>August 2018 Forecast Page 11</v>
      </c>
      <c r="H11" s="12" t="s">
        <v>79</v>
      </c>
    </row>
    <row r="12" spans="1:8" x14ac:dyDescent="0.3">
      <c r="A12" s="12" t="s">
        <v>256</v>
      </c>
      <c r="B12" s="12">
        <v>2018</v>
      </c>
      <c r="C12" s="10" t="s">
        <v>105</v>
      </c>
      <c r="D12" s="12" t="s">
        <v>99</v>
      </c>
      <c r="E12" s="12" t="str">
        <f>CONCATENATE(Headings!A12," ",Headings!B12," ",Headings!C12," ",Headings!D12)</f>
        <v>August 2018 Rental Car Sales Tax Forecast</v>
      </c>
      <c r="F12" s="12" t="str">
        <f t="shared" si="0"/>
        <v>Page 12</v>
      </c>
      <c r="G12" s="12" t="str">
        <f t="shared" si="1"/>
        <v>August 2018 Forecast Page 12</v>
      </c>
      <c r="H12" s="12" t="s">
        <v>80</v>
      </c>
    </row>
    <row r="13" spans="1:8" x14ac:dyDescent="0.3">
      <c r="A13" s="12" t="s">
        <v>256</v>
      </c>
      <c r="B13" s="12">
        <v>2018</v>
      </c>
      <c r="C13" s="10" t="s">
        <v>117</v>
      </c>
      <c r="D13" s="12" t="s">
        <v>99</v>
      </c>
      <c r="E13" s="12" t="str">
        <f>CONCATENATE(Headings!A13," ",Headings!B13," ",Headings!C13," ",Headings!D13)</f>
        <v>August 2018 Real Estate Excise Tax (REET 1) Forecast</v>
      </c>
      <c r="F13" s="12" t="str">
        <f t="shared" si="0"/>
        <v>Page 13</v>
      </c>
      <c r="G13" s="12" t="str">
        <f t="shared" si="1"/>
        <v>August 2018 Forecast Page 13</v>
      </c>
      <c r="H13" s="12" t="s">
        <v>81</v>
      </c>
    </row>
    <row r="14" spans="1:8" x14ac:dyDescent="0.3">
      <c r="A14" s="12" t="s">
        <v>256</v>
      </c>
      <c r="B14" s="12">
        <v>2018</v>
      </c>
      <c r="C14" s="10" t="s">
        <v>116</v>
      </c>
      <c r="D14" s="12" t="s">
        <v>99</v>
      </c>
      <c r="E14" s="12" t="str">
        <f>CONCATENATE(Headings!A14," ",Headings!B14," ",Headings!C14," ",Headings!D14)</f>
        <v>August 2018 Investment Pool Nominal Rate of Return Forecast</v>
      </c>
      <c r="F14" s="12" t="str">
        <f t="shared" si="0"/>
        <v>Page 14</v>
      </c>
      <c r="G14" s="12" t="str">
        <f t="shared" si="1"/>
        <v>August 2018 Forecast Page 14</v>
      </c>
      <c r="H14" s="12" t="s">
        <v>82</v>
      </c>
    </row>
    <row r="15" spans="1:8" x14ac:dyDescent="0.3">
      <c r="A15" s="12" t="s">
        <v>256</v>
      </c>
      <c r="B15" s="12">
        <v>2018</v>
      </c>
      <c r="C15" s="10" t="s">
        <v>64</v>
      </c>
      <c r="D15" s="12" t="s">
        <v>99</v>
      </c>
      <c r="E15" s="12" t="str">
        <f>CONCATENATE(Headings!A15," ",Headings!B15," ",Headings!C15," ",Headings!D15)</f>
        <v>August 2018 Investment Pool Real Rate of Return Forecast</v>
      </c>
      <c r="F15" s="12" t="str">
        <f t="shared" si="0"/>
        <v>Page 15</v>
      </c>
      <c r="G15" s="12" t="str">
        <f t="shared" si="1"/>
        <v>August 2018 Forecast Page 15</v>
      </c>
      <c r="H15" s="12" t="s">
        <v>83</v>
      </c>
    </row>
    <row r="16" spans="1:8" x14ac:dyDescent="0.3">
      <c r="A16" s="12" t="s">
        <v>256</v>
      </c>
      <c r="B16" s="12">
        <v>2018</v>
      </c>
      <c r="C16" s="10" t="s">
        <v>66</v>
      </c>
      <c r="D16" s="12" t="s">
        <v>99</v>
      </c>
      <c r="E16" s="12" t="str">
        <f>CONCATENATE(Headings!A16," ",Headings!B16," ",Headings!C16," ",Headings!D16)</f>
        <v>August 2018 National CPI-U Forecast</v>
      </c>
      <c r="F16" s="12" t="str">
        <f t="shared" si="0"/>
        <v>Page 16</v>
      </c>
      <c r="G16" s="12" t="str">
        <f t="shared" si="1"/>
        <v>August 2018 Forecast Page 16</v>
      </c>
      <c r="H16" s="12" t="s">
        <v>59</v>
      </c>
    </row>
    <row r="17" spans="1:8" x14ac:dyDescent="0.3">
      <c r="A17" s="12" t="s">
        <v>256</v>
      </c>
      <c r="B17" s="12">
        <v>2018</v>
      </c>
      <c r="C17" s="10" t="s">
        <v>10</v>
      </c>
      <c r="D17" s="12" t="s">
        <v>99</v>
      </c>
      <c r="E17" s="12" t="str">
        <f>CONCATENATE(Headings!A17," ",Headings!B17," ",Headings!C17," ",Headings!D17)</f>
        <v>August 2018 National CPI-W Forecast</v>
      </c>
      <c r="F17" s="12" t="str">
        <f t="shared" si="0"/>
        <v>Page 17</v>
      </c>
      <c r="G17" s="12" t="str">
        <f t="shared" si="1"/>
        <v>August 2018 Forecast Page 17</v>
      </c>
      <c r="H17" s="12" t="s">
        <v>60</v>
      </c>
    </row>
    <row r="18" spans="1:8" x14ac:dyDescent="0.3">
      <c r="A18" s="12" t="s">
        <v>256</v>
      </c>
      <c r="B18" s="12">
        <v>2018</v>
      </c>
      <c r="C18" s="10" t="s">
        <v>5</v>
      </c>
      <c r="D18" s="12" t="s">
        <v>99</v>
      </c>
      <c r="E18" s="12" t="str">
        <f>CONCATENATE(Headings!A18," ",Headings!B18," ",Headings!C18," ",Headings!D18)</f>
        <v>August 2018 Seattle Annual CPI-U Forecast</v>
      </c>
      <c r="F18" s="12" t="str">
        <f t="shared" si="0"/>
        <v>Page 18</v>
      </c>
      <c r="G18" s="12" t="str">
        <f t="shared" si="1"/>
        <v>August 2018 Forecast Page 18</v>
      </c>
      <c r="H18" s="12" t="s">
        <v>54</v>
      </c>
    </row>
    <row r="19" spans="1:8" x14ac:dyDescent="0.3">
      <c r="A19" s="12" t="s">
        <v>256</v>
      </c>
      <c r="B19" s="12">
        <v>2018</v>
      </c>
      <c r="C19" s="10" t="s">
        <v>188</v>
      </c>
      <c r="D19" s="12" t="s">
        <v>99</v>
      </c>
      <c r="E19" s="12" t="str">
        <f>CONCATENATE(Headings!A19," ",Headings!B19," ",Headings!C19," ",Headings!D19)</f>
        <v>August 2018 June-June Seattle CPI-W Forecast</v>
      </c>
      <c r="F19" s="12" t="str">
        <f t="shared" si="0"/>
        <v>Page 19</v>
      </c>
      <c r="G19" s="12" t="str">
        <f t="shared" si="1"/>
        <v>August 2018 Forecast Page 19</v>
      </c>
      <c r="H19" s="12" t="s">
        <v>55</v>
      </c>
    </row>
    <row r="20" spans="1:8" x14ac:dyDescent="0.3">
      <c r="A20" s="12" t="s">
        <v>256</v>
      </c>
      <c r="B20" s="12">
        <v>2018</v>
      </c>
      <c r="C20" s="10" t="s">
        <v>38</v>
      </c>
      <c r="D20" s="12" t="s">
        <v>99</v>
      </c>
      <c r="E20" s="12" t="str">
        <f>CONCATENATE(Headings!A20," ",Headings!B20," ",Headings!C20," ",Headings!D20)</f>
        <v>August 2018 Outyear COLA Comparison Forecast</v>
      </c>
      <c r="F20" s="12" t="str">
        <f t="shared" si="0"/>
        <v>Page 20</v>
      </c>
      <c r="G20" s="12" t="str">
        <f t="shared" si="1"/>
        <v>August 2018 Forecast Page 20</v>
      </c>
      <c r="H20" s="12" t="s">
        <v>56</v>
      </c>
    </row>
    <row r="21" spans="1:8" x14ac:dyDescent="0.3">
      <c r="A21" s="12" t="s">
        <v>256</v>
      </c>
      <c r="B21" s="12">
        <v>2018</v>
      </c>
      <c r="C21" s="10" t="s">
        <v>108</v>
      </c>
      <c r="D21" s="12" t="s">
        <v>99</v>
      </c>
      <c r="E21" s="12" t="str">
        <f>CONCATENATE(Headings!A21," ",Headings!B21," ",Headings!C21," ",Headings!D21)</f>
        <v>August 2018 Pharmaceuticals PPI Forecast</v>
      </c>
      <c r="F21" s="12" t="str">
        <f t="shared" si="0"/>
        <v>Page 21</v>
      </c>
      <c r="G21" s="12" t="str">
        <f t="shared" si="1"/>
        <v>August 2018 Forecast Page 21</v>
      </c>
      <c r="H21" s="12" t="s">
        <v>61</v>
      </c>
    </row>
    <row r="22" spans="1:8" x14ac:dyDescent="0.3">
      <c r="A22" s="12" t="s">
        <v>256</v>
      </c>
      <c r="B22" s="12">
        <v>2018</v>
      </c>
      <c r="C22" s="10" t="s">
        <v>109</v>
      </c>
      <c r="D22" s="12" t="s">
        <v>99</v>
      </c>
      <c r="E22" s="12" t="str">
        <f>CONCATENATE(Headings!A22," ",Headings!B22," ",Headings!C22," ",Headings!D22)</f>
        <v>August 2018 Transportation CPI Forecast</v>
      </c>
      <c r="F22" s="12" t="str">
        <f t="shared" si="0"/>
        <v>Page 22</v>
      </c>
      <c r="G22" s="12" t="str">
        <f t="shared" si="1"/>
        <v>August 2018 Forecast Page 22</v>
      </c>
      <c r="H22" s="12" t="s">
        <v>62</v>
      </c>
    </row>
    <row r="23" spans="1:8" x14ac:dyDescent="0.3">
      <c r="A23" s="12" t="s">
        <v>256</v>
      </c>
      <c r="B23" s="12">
        <v>2018</v>
      </c>
      <c r="C23" s="10" t="s">
        <v>11</v>
      </c>
      <c r="D23" s="12" t="s">
        <v>99</v>
      </c>
      <c r="E23" s="12" t="str">
        <f>CONCATENATE(Headings!A23," ",Headings!B23," ",Headings!C23," ",Headings!D23)</f>
        <v>August 2018 Retail Gas Forecast</v>
      </c>
      <c r="F23" s="12" t="str">
        <f t="shared" si="0"/>
        <v>Page 23</v>
      </c>
      <c r="G23" s="12" t="str">
        <f t="shared" si="1"/>
        <v>August 2018 Forecast Page 23</v>
      </c>
      <c r="H23" s="12" t="s">
        <v>142</v>
      </c>
    </row>
    <row r="24" spans="1:8" x14ac:dyDescent="0.3">
      <c r="A24" s="12" t="s">
        <v>256</v>
      </c>
      <c r="B24" s="12">
        <v>2018</v>
      </c>
      <c r="C24" s="10" t="s">
        <v>18</v>
      </c>
      <c r="D24" s="12" t="s">
        <v>99</v>
      </c>
      <c r="E24" s="12" t="str">
        <f>CONCATENATE(Headings!A24," ",Headings!B24," ",Headings!C24," ",Headings!D24)</f>
        <v>August 2018 Diesel and Gasoline Forecast</v>
      </c>
      <c r="F24" s="12" t="str">
        <f t="shared" si="0"/>
        <v>Page 24</v>
      </c>
      <c r="G24" s="12" t="str">
        <f t="shared" si="1"/>
        <v>August 2018 Forecast Page 24</v>
      </c>
      <c r="H24" s="12" t="s">
        <v>143</v>
      </c>
    </row>
    <row r="25" spans="1:8" x14ac:dyDescent="0.3">
      <c r="A25" s="12" t="s">
        <v>256</v>
      </c>
      <c r="B25" s="12">
        <v>2018</v>
      </c>
      <c r="C25" s="10" t="s">
        <v>7</v>
      </c>
      <c r="D25" s="12" t="s">
        <v>99</v>
      </c>
      <c r="E25" s="12" t="str">
        <f>CONCATENATE(Headings!A25," ",Headings!B25," ",Headings!C25," ",Headings!D25)</f>
        <v>August 2018 Recorded Documents Forecast</v>
      </c>
      <c r="F25" s="12" t="str">
        <f t="shared" si="0"/>
        <v>Page 25</v>
      </c>
      <c r="G25" s="12" t="str">
        <f t="shared" si="1"/>
        <v>August 2018 Forecast Page 25</v>
      </c>
      <c r="H25" s="12" t="s">
        <v>157</v>
      </c>
    </row>
    <row r="26" spans="1:8" x14ac:dyDescent="0.3">
      <c r="A26" s="12" t="s">
        <v>256</v>
      </c>
      <c r="B26" s="12">
        <v>2018</v>
      </c>
      <c r="C26" s="10" t="s">
        <v>146</v>
      </c>
      <c r="D26" s="12" t="s">
        <v>99</v>
      </c>
      <c r="E26" s="12" t="str">
        <f>CONCATENATE(Headings!A26," ",Headings!B26," ",Headings!C26," ",Headings!D26)</f>
        <v>August 2018 Gambling Tax Forecast</v>
      </c>
      <c r="F26" s="12" t="str">
        <f t="shared" si="0"/>
        <v>Page 26</v>
      </c>
      <c r="G26" s="12" t="str">
        <f t="shared" si="1"/>
        <v>August 2018 Forecast Page 26</v>
      </c>
      <c r="H26" s="12" t="s">
        <v>34</v>
      </c>
    </row>
    <row r="27" spans="1:8" x14ac:dyDescent="0.3">
      <c r="A27" s="12" t="s">
        <v>256</v>
      </c>
      <c r="B27" s="12">
        <v>2018</v>
      </c>
      <c r="C27" s="10" t="s">
        <v>147</v>
      </c>
      <c r="D27" s="12" t="s">
        <v>99</v>
      </c>
      <c r="E27" s="12" t="str">
        <f>CONCATENATE(Headings!A27," ",Headings!B27," ",Headings!C27," ",Headings!D27)</f>
        <v>August 2018 E-911 Tax Forecast</v>
      </c>
      <c r="F27" s="12" t="str">
        <f t="shared" si="0"/>
        <v>Page 27</v>
      </c>
      <c r="G27" s="12" t="str">
        <f t="shared" si="1"/>
        <v>August 2018 Forecast Page 27</v>
      </c>
      <c r="H27" s="12" t="s">
        <v>47</v>
      </c>
    </row>
    <row r="28" spans="1:8" x14ac:dyDescent="0.3">
      <c r="A28" s="12" t="s">
        <v>256</v>
      </c>
      <c r="B28" s="12">
        <v>2018</v>
      </c>
      <c r="C28" s="12" t="s">
        <v>225</v>
      </c>
      <c r="D28" s="12" t="s">
        <v>99</v>
      </c>
      <c r="E28" s="12" t="str">
        <f>CONCATENATE(Headings!A28," ",Headings!B28," ",Headings!C28," ",Headings!D28)</f>
        <v>August 2018 Penalties and Interest on Delinquent Property Taxes Forecast</v>
      </c>
      <c r="F28" s="12" t="str">
        <f t="shared" si="0"/>
        <v>Page 28</v>
      </c>
      <c r="G28" s="12" t="str">
        <f>CONCATENATE(A28," ",B28," ",D28," ",H28)</f>
        <v>August 2018 Forecast Page 28</v>
      </c>
      <c r="H28" s="12" t="s">
        <v>48</v>
      </c>
    </row>
    <row r="29" spans="1:8" x14ac:dyDescent="0.3">
      <c r="A29" s="12" t="s">
        <v>256</v>
      </c>
      <c r="B29" s="12">
        <v>2018</v>
      </c>
      <c r="C29" s="10" t="s">
        <v>128</v>
      </c>
      <c r="D29" s="12" t="s">
        <v>99</v>
      </c>
      <c r="E29" s="12" t="str">
        <f>CONCATENATE(Headings!A29," ",Headings!B29," ",Headings!C29," ",Headings!D29)</f>
        <v>August 2018 Current Expense Property Tax Forecast</v>
      </c>
      <c r="F29" s="12" t="str">
        <f t="shared" si="0"/>
        <v>Page 29</v>
      </c>
      <c r="G29" s="12" t="str">
        <f t="shared" si="1"/>
        <v>August 2018 Forecast Page 29</v>
      </c>
      <c r="H29" s="12" t="s">
        <v>49</v>
      </c>
    </row>
    <row r="30" spans="1:8" x14ac:dyDescent="0.3">
      <c r="A30" s="12" t="s">
        <v>256</v>
      </c>
      <c r="B30" s="12">
        <v>2018</v>
      </c>
      <c r="C30" s="77" t="s">
        <v>166</v>
      </c>
      <c r="D30" s="12" t="s">
        <v>99</v>
      </c>
      <c r="E30" s="12" t="str">
        <f>CONCATENATE(Headings!A30," ",Headings!B30," ",Headings!C30," ",Headings!D30)</f>
        <v>August 2018 Dev. Disabilities &amp; Mental Health Property Tax Forecast</v>
      </c>
      <c r="F30" s="12" t="str">
        <f t="shared" si="0"/>
        <v>Page 30</v>
      </c>
      <c r="G30" s="12" t="str">
        <f t="shared" si="1"/>
        <v>August 2018 Forecast Page 30</v>
      </c>
      <c r="H30" s="12" t="s">
        <v>50</v>
      </c>
    </row>
    <row r="31" spans="1:8" x14ac:dyDescent="0.3">
      <c r="A31" s="12" t="s">
        <v>256</v>
      </c>
      <c r="B31" s="12">
        <v>2018</v>
      </c>
      <c r="C31" s="10" t="s">
        <v>22</v>
      </c>
      <c r="D31" s="12" t="s">
        <v>99</v>
      </c>
      <c r="E31" s="12" t="str">
        <f>CONCATENATE(Headings!A31," ",Headings!B31," ",Headings!C31," ",Headings!D31)</f>
        <v>August 2018 Veterans Aid Property Tax Forecast</v>
      </c>
      <c r="F31" s="12" t="str">
        <f t="shared" si="0"/>
        <v>Page 31</v>
      </c>
      <c r="G31" s="12" t="str">
        <f t="shared" si="1"/>
        <v>August 2018 Forecast Page 31</v>
      </c>
      <c r="H31" s="12" t="s">
        <v>51</v>
      </c>
    </row>
    <row r="32" spans="1:8" x14ac:dyDescent="0.3">
      <c r="A32" s="12" t="s">
        <v>256</v>
      </c>
      <c r="B32" s="12">
        <v>2018</v>
      </c>
      <c r="C32" s="35" t="s">
        <v>120</v>
      </c>
      <c r="D32" s="12" t="s">
        <v>99</v>
      </c>
      <c r="E32" s="12" t="str">
        <f>CONCATENATE(Headings!A32," ",Headings!B32," ",Headings!C32," ",Headings!D32)</f>
        <v>August 2018 Inter County River Improvement Property Tax Forecast</v>
      </c>
      <c r="F32" s="12" t="str">
        <f t="shared" si="0"/>
        <v>Page 32</v>
      </c>
      <c r="G32" s="12" t="str">
        <f t="shared" si="1"/>
        <v>August 2018 Forecast Page 32</v>
      </c>
      <c r="H32" s="12" t="s">
        <v>52</v>
      </c>
    </row>
    <row r="33" spans="1:8" x14ac:dyDescent="0.3">
      <c r="A33" s="12" t="s">
        <v>256</v>
      </c>
      <c r="B33" s="12">
        <v>2018</v>
      </c>
      <c r="C33" s="10" t="s">
        <v>26</v>
      </c>
      <c r="D33" s="12" t="s">
        <v>99</v>
      </c>
      <c r="E33" s="12" t="str">
        <f>CONCATENATE(Headings!A33," ",Headings!B33," ",Headings!C33," ",Headings!D33)</f>
        <v>August 2018 AFIS Lid Lift Forecast</v>
      </c>
      <c r="F33" s="12" t="str">
        <f t="shared" si="0"/>
        <v>Page 33</v>
      </c>
      <c r="G33" s="12" t="str">
        <f t="shared" si="1"/>
        <v>August 2018 Forecast Page 33</v>
      </c>
      <c r="H33" s="12" t="s">
        <v>153</v>
      </c>
    </row>
    <row r="34" spans="1:8" x14ac:dyDescent="0.3">
      <c r="A34" s="12" t="s">
        <v>256</v>
      </c>
      <c r="B34" s="12">
        <v>2018</v>
      </c>
      <c r="C34" s="10" t="s">
        <v>145</v>
      </c>
      <c r="D34" s="12" t="s">
        <v>99</v>
      </c>
      <c r="E34" s="12" t="str">
        <f>CONCATENATE(Headings!A34," ",Headings!B34," ",Headings!C34," ",Headings!D34)</f>
        <v>August 2018 Parks Lid Lift Forecast</v>
      </c>
      <c r="F34" s="12" t="str">
        <f t="shared" si="0"/>
        <v>Page 34</v>
      </c>
      <c r="G34" s="12" t="str">
        <f t="shared" si="1"/>
        <v>August 2018 Forecast Page 34</v>
      </c>
      <c r="H34" s="12" t="s">
        <v>154</v>
      </c>
    </row>
    <row r="35" spans="1:8" x14ac:dyDescent="0.3">
      <c r="A35" s="12" t="s">
        <v>256</v>
      </c>
      <c r="B35" s="12">
        <v>2018</v>
      </c>
      <c r="C35" s="10" t="s">
        <v>27</v>
      </c>
      <c r="D35" s="12" t="s">
        <v>99</v>
      </c>
      <c r="E35" s="12" t="str">
        <f>CONCATENATE(Headings!A35," ",Headings!B35," ",Headings!C35," ",Headings!D35)</f>
        <v>August 2018 Children and Family Justice Center Lid Lift Forecast</v>
      </c>
      <c r="F35" s="12" t="str">
        <f t="shared" si="0"/>
        <v>Page 35</v>
      </c>
      <c r="G35" s="12" t="str">
        <f t="shared" si="1"/>
        <v>August 2018 Forecast Page 35</v>
      </c>
      <c r="H35" s="12" t="s">
        <v>123</v>
      </c>
    </row>
    <row r="36" spans="1:8" x14ac:dyDescent="0.3">
      <c r="A36" s="12" t="s">
        <v>256</v>
      </c>
      <c r="B36" s="12">
        <v>2018</v>
      </c>
      <c r="C36" s="10" t="s">
        <v>42</v>
      </c>
      <c r="D36" s="12" t="s">
        <v>99</v>
      </c>
      <c r="E36" s="12" t="str">
        <f>CONCATENATE(Headings!A36," ",Headings!B36," ",Headings!C36," ",Headings!D36)</f>
        <v>August 2018 Veterans and Human Services Lid Lift Forecast</v>
      </c>
      <c r="F36" s="12" t="str">
        <f t="shared" si="0"/>
        <v>Page 36</v>
      </c>
      <c r="G36" s="12" t="str">
        <f t="shared" si="1"/>
        <v>August 2018 Forecast Page 36</v>
      </c>
      <c r="H36" s="12" t="s">
        <v>124</v>
      </c>
    </row>
    <row r="37" spans="1:8" x14ac:dyDescent="0.3">
      <c r="A37" s="12" t="s">
        <v>256</v>
      </c>
      <c r="B37" s="12">
        <v>2018</v>
      </c>
      <c r="C37" s="10" t="s">
        <v>184</v>
      </c>
      <c r="D37" s="12" t="s">
        <v>99</v>
      </c>
      <c r="E37" s="12" t="str">
        <f>CONCATENATE(Headings!A37," ",Headings!B37," ",Headings!C37," ",Headings!D37)</f>
        <v>August 2018 PSERN Forecast</v>
      </c>
      <c r="F37" s="12" t="str">
        <f t="shared" si="0"/>
        <v>Page 37</v>
      </c>
      <c r="G37" s="12" t="str">
        <f t="shared" si="1"/>
        <v>August 2018 Forecast Page 37</v>
      </c>
      <c r="H37" s="12" t="s">
        <v>0</v>
      </c>
    </row>
    <row r="38" spans="1:8" x14ac:dyDescent="0.3">
      <c r="A38" s="12" t="s">
        <v>256</v>
      </c>
      <c r="B38" s="12">
        <v>2018</v>
      </c>
      <c r="C38" s="10" t="s">
        <v>200</v>
      </c>
      <c r="D38" s="12" t="s">
        <v>99</v>
      </c>
      <c r="E38" s="12" t="str">
        <f>CONCATENATE(Headings!A38," ",Headings!B38," ",Headings!C38," ",Headings!D38)</f>
        <v>August 2018 Best Start For Kids Forecast</v>
      </c>
      <c r="F38" s="12" t="str">
        <f t="shared" si="0"/>
        <v>Page 38</v>
      </c>
      <c r="G38" s="12" t="str">
        <f t="shared" si="1"/>
        <v>August 2018 Forecast Page 38</v>
      </c>
      <c r="H38" s="12" t="s">
        <v>1</v>
      </c>
    </row>
    <row r="39" spans="1:8" x14ac:dyDescent="0.3">
      <c r="A39" s="12" t="s">
        <v>256</v>
      </c>
      <c r="B39" s="12">
        <v>2018</v>
      </c>
      <c r="C39" s="10" t="s">
        <v>57</v>
      </c>
      <c r="D39" s="12" t="s">
        <v>99</v>
      </c>
      <c r="E39" s="12" t="str">
        <f>CONCATENATE(Headings!A39," ",Headings!B39," ",Headings!C39," ",Headings!D39)</f>
        <v>August 2018 Emergency Medical Services (EMS) Property Tax Forecast</v>
      </c>
      <c r="F39" s="12" t="str">
        <f t="shared" si="0"/>
        <v>Page 39</v>
      </c>
      <c r="G39" s="12" t="str">
        <f t="shared" si="1"/>
        <v>August 2018 Forecast Page 39</v>
      </c>
      <c r="H39" s="12" t="s">
        <v>2</v>
      </c>
    </row>
    <row r="40" spans="1:8" x14ac:dyDescent="0.3">
      <c r="A40" s="12" t="s">
        <v>256</v>
      </c>
      <c r="B40" s="12">
        <v>2018</v>
      </c>
      <c r="C40" s="10" t="s">
        <v>76</v>
      </c>
      <c r="D40" s="12" t="s">
        <v>99</v>
      </c>
      <c r="E40" s="12" t="str">
        <f>CONCATENATE(Headings!A40," ",Headings!B40," ",Headings!C40," ",Headings!D40)</f>
        <v>August 2018 Conservation Futures Property Tax Forecast</v>
      </c>
      <c r="F40" s="12" t="str">
        <f t="shared" si="0"/>
        <v>Page 40</v>
      </c>
      <c r="G40" s="12" t="str">
        <f t="shared" si="1"/>
        <v>August 2018 Forecast Page 40</v>
      </c>
      <c r="H40" s="12" t="s">
        <v>3</v>
      </c>
    </row>
    <row r="41" spans="1:8" x14ac:dyDescent="0.3">
      <c r="A41" s="12" t="s">
        <v>256</v>
      </c>
      <c r="B41" s="12">
        <v>2018</v>
      </c>
      <c r="C41" s="10" t="s">
        <v>25</v>
      </c>
      <c r="D41" s="12" t="s">
        <v>99</v>
      </c>
      <c r="E41" s="12" t="str">
        <f>CONCATENATE(Headings!A41," ",Headings!B41," ",Headings!C41," ",Headings!D41)</f>
        <v>August 2018 Unincorporated Area/Roads Property Tax Levy Forecast</v>
      </c>
      <c r="F41" s="12" t="str">
        <f t="shared" si="0"/>
        <v>Page 41</v>
      </c>
      <c r="G41" s="12" t="str">
        <f>CONCATENATE(A41," ",B41," ",D41," ",H41)</f>
        <v>August 2018 Forecast Page 41</v>
      </c>
      <c r="H41" s="12" t="s">
        <v>114</v>
      </c>
    </row>
    <row r="42" spans="1:8" x14ac:dyDescent="0.3">
      <c r="A42" s="12" t="s">
        <v>256</v>
      </c>
      <c r="B42" s="12">
        <v>2018</v>
      </c>
      <c r="C42" s="10"/>
      <c r="F42" s="12" t="str">
        <f>H42</f>
        <v>Page 42</v>
      </c>
      <c r="G42" s="12" t="str">
        <f>CONCATENATE(A42," ",B42," ",D42," ",H42)</f>
        <v>August 2018  Page 42</v>
      </c>
      <c r="H42" s="12" t="s">
        <v>148</v>
      </c>
    </row>
    <row r="43" spans="1:8" x14ac:dyDescent="0.3">
      <c r="A43" s="12" t="s">
        <v>256</v>
      </c>
      <c r="B43" s="12">
        <v>2018</v>
      </c>
      <c r="C43" s="10" t="s">
        <v>77</v>
      </c>
      <c r="D43" s="12" t="s">
        <v>99</v>
      </c>
      <c r="E43" s="12" t="str">
        <f>CONCATENATE(Headings!A43," ",Headings!B43," ",Headings!C43," ",Headings!D43)</f>
        <v>August 2018 Flood District Property Tax Forecast</v>
      </c>
      <c r="F43" s="12" t="str">
        <f t="shared" si="0"/>
        <v>Page 43</v>
      </c>
      <c r="G43" s="12" t="str">
        <f t="shared" si="1"/>
        <v>August 2018 Forecast Page 43</v>
      </c>
      <c r="H43" s="12" t="s">
        <v>125</v>
      </c>
    </row>
    <row r="44" spans="1:8" x14ac:dyDescent="0.3">
      <c r="A44" s="12" t="s">
        <v>256</v>
      </c>
      <c r="B44" s="12">
        <v>2018</v>
      </c>
      <c r="C44" s="10" t="s">
        <v>223</v>
      </c>
      <c r="D44" s="12" t="s">
        <v>99</v>
      </c>
      <c r="E44" s="12" t="str">
        <f>CONCATENATE(Headings!A44," ",Headings!B44," ",Headings!C44," ",Headings!D44)</f>
        <v>August 2018 Marine Levy Property Tax Forecast</v>
      </c>
      <c r="F44" s="12" t="str">
        <f t="shared" si="0"/>
        <v>Page 44</v>
      </c>
      <c r="G44" s="12" t="str">
        <f>CONCATENATE(A44," ",B44," ",D44," ",H44)</f>
        <v>August 2018 Forecast Page 44</v>
      </c>
      <c r="H44" s="12" t="s">
        <v>185</v>
      </c>
    </row>
    <row r="45" spans="1:8" x14ac:dyDescent="0.3">
      <c r="A45" s="12" t="s">
        <v>256</v>
      </c>
      <c r="B45" s="12">
        <v>2018</v>
      </c>
      <c r="C45" s="10" t="s">
        <v>24</v>
      </c>
      <c r="D45" s="12" t="s">
        <v>99</v>
      </c>
      <c r="E45" s="12" t="str">
        <f>CONCATENATE(Headings!A45," ",Headings!B45," ",Headings!C45," ",Headings!D45)</f>
        <v>August 2018 Transit Property Tax Forecast</v>
      </c>
      <c r="F45" s="12" t="str">
        <f t="shared" si="0"/>
        <v>Page 45</v>
      </c>
      <c r="G45" s="12" t="str">
        <f t="shared" si="1"/>
        <v>August 2018 Forecast Page 45</v>
      </c>
      <c r="H45" s="12" t="s">
        <v>190</v>
      </c>
    </row>
    <row r="46" spans="1:8" x14ac:dyDescent="0.3">
      <c r="A46" s="12" t="s">
        <v>256</v>
      </c>
      <c r="B46" s="12">
        <v>2018</v>
      </c>
      <c r="C46" s="10" t="s">
        <v>68</v>
      </c>
      <c r="D46" s="12" t="s">
        <v>99</v>
      </c>
      <c r="E46" s="12" t="str">
        <f>CONCATENATE(Headings!A46," ",Headings!B46," ",Headings!C46," ",Headings!D46)</f>
        <v>August 2018 UTGO Bond Property Tax Forecast</v>
      </c>
      <c r="F46" s="12" t="str">
        <f>H46</f>
        <v>Page 46</v>
      </c>
      <c r="G46" s="12" t="str">
        <f t="shared" si="1"/>
        <v>August 2018 Forecast Page 46</v>
      </c>
      <c r="H46" s="12" t="s">
        <v>193</v>
      </c>
    </row>
    <row r="47" spans="1:8" x14ac:dyDescent="0.3">
      <c r="A47" s="12" t="s">
        <v>256</v>
      </c>
      <c r="B47" s="12">
        <v>2018</v>
      </c>
      <c r="C47" s="10" t="s">
        <v>236</v>
      </c>
      <c r="D47" s="12" t="s">
        <v>155</v>
      </c>
      <c r="E47" s="12" t="str">
        <f>CONCATENATE(Headings!A47," ",Headings!B47," ",Headings!C47," ",Headings!D47)</f>
        <v>August 2018 Annexation Assumptions Appendix</v>
      </c>
      <c r="F47" s="12" t="str">
        <f>H47</f>
        <v>Page 47</v>
      </c>
      <c r="G47" s="12" t="str">
        <f>CONCATENATE(A47," ",B47," ",D47," ",H47)</f>
        <v>August 2018 Appendix Page 47</v>
      </c>
      <c r="H47" s="12" t="s">
        <v>202</v>
      </c>
    </row>
    <row r="48" spans="1:8" x14ac:dyDescent="0.3">
      <c r="C48" s="10"/>
    </row>
    <row r="49" spans="3:6" x14ac:dyDescent="0.3">
      <c r="C49" s="10"/>
      <c r="E49" s="12" t="s">
        <v>257</v>
      </c>
      <c r="F49" s="12" t="s">
        <v>258</v>
      </c>
    </row>
    <row r="50" spans="3:6" x14ac:dyDescent="0.3">
      <c r="F50" s="12" t="s">
        <v>259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4" t="str">
        <f>Headings!E5</f>
        <v>August 2018 Unincorporated New Construction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ht="66" customHeight="1" x14ac:dyDescent="0.3">
      <c r="A4" s="21" t="s">
        <v>119</v>
      </c>
      <c r="B4" s="32" t="s">
        <v>91</v>
      </c>
      <c r="C4" s="32" t="s">
        <v>36</v>
      </c>
      <c r="D4" s="24" t="str">
        <f>Headings!E49</f>
        <v>% Change from July 2018 Forecast</v>
      </c>
      <c r="E4" s="36" t="str">
        <f>Headings!F49</f>
        <v>$ Change from July 2018 Forecast</v>
      </c>
    </row>
    <row r="5" spans="1:5" s="54" customFormat="1" ht="18" customHeight="1" x14ac:dyDescent="0.25">
      <c r="A5" s="39">
        <v>2008</v>
      </c>
      <c r="B5" s="40">
        <v>938271172</v>
      </c>
      <c r="C5" s="82" t="s">
        <v>89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821583000</v>
      </c>
      <c r="C6" s="46">
        <v>-0.12436508280572001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304665097</v>
      </c>
      <c r="C7" s="46">
        <v>-0.62917307563569347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267511475.00000003</v>
      </c>
      <c r="C8" s="46">
        <v>-0.1219490593633703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180324673</v>
      </c>
      <c r="C9" s="46">
        <v>-0.32591798912551329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198251903</v>
      </c>
      <c r="C10" s="47">
        <v>9.9416400993556753E-2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299208000</v>
      </c>
      <c r="C11" s="46">
        <v>0.50923141454031851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251120765</v>
      </c>
      <c r="C12" s="46">
        <v>-0.16071507112109307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311033282</v>
      </c>
      <c r="C13" s="46">
        <v>0.23858049731570397</v>
      </c>
      <c r="D13" s="47">
        <v>0</v>
      </c>
      <c r="E13" s="48">
        <v>0</v>
      </c>
    </row>
    <row r="14" spans="1:5" s="54" customFormat="1" ht="18" customHeight="1" x14ac:dyDescent="0.25">
      <c r="A14" s="44">
        <v>2017</v>
      </c>
      <c r="B14" s="45">
        <v>333644251</v>
      </c>
      <c r="C14" s="46">
        <v>7.2696300712925099E-2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2018</v>
      </c>
      <c r="B15" s="50">
        <v>368351577</v>
      </c>
      <c r="C15" s="51">
        <v>0.10402494841728882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2019</v>
      </c>
      <c r="B16" s="45">
        <v>401718720.56859803</v>
      </c>
      <c r="C16" s="46">
        <v>9.0585043344603378E-2</v>
      </c>
      <c r="D16" s="47">
        <v>2.7522935779816127E-2</v>
      </c>
      <c r="E16" s="48">
        <v>10760322.872373044</v>
      </c>
    </row>
    <row r="17" spans="1:5" s="54" customFormat="1" ht="18" customHeight="1" x14ac:dyDescent="0.25">
      <c r="A17" s="44">
        <v>2020</v>
      </c>
      <c r="B17" s="45">
        <v>371766246.767757</v>
      </c>
      <c r="C17" s="46">
        <v>-7.4560811501256152E-2</v>
      </c>
      <c r="D17" s="47">
        <v>2.0682105803058404E-2</v>
      </c>
      <c r="E17" s="48">
        <v>7533108.3066329956</v>
      </c>
    </row>
    <row r="18" spans="1:5" s="54" customFormat="1" ht="18" customHeight="1" x14ac:dyDescent="0.25">
      <c r="A18" s="44">
        <v>2021</v>
      </c>
      <c r="B18" s="45">
        <v>320506053.43855935</v>
      </c>
      <c r="C18" s="46">
        <v>-0.1378828599284323</v>
      </c>
      <c r="D18" s="47">
        <v>2.2090178569050378E-2</v>
      </c>
      <c r="E18" s="48">
        <v>6927016.9123741984</v>
      </c>
    </row>
    <row r="19" spans="1:5" s="54" customFormat="1" ht="18" customHeight="1" x14ac:dyDescent="0.25">
      <c r="A19" s="44">
        <v>2022</v>
      </c>
      <c r="B19" s="45">
        <v>314255211.2725178</v>
      </c>
      <c r="C19" s="46">
        <v>-1.9503039331017935E-2</v>
      </c>
      <c r="D19" s="47">
        <v>1.123817331770316E-2</v>
      </c>
      <c r="E19" s="48">
        <v>3492406.2633881569</v>
      </c>
    </row>
    <row r="20" spans="1:5" s="54" customFormat="1" ht="18" customHeight="1" x14ac:dyDescent="0.25">
      <c r="A20" s="44">
        <v>2023</v>
      </c>
      <c r="B20" s="45">
        <v>280417953.64287293</v>
      </c>
      <c r="C20" s="46">
        <v>-0.10767445189732006</v>
      </c>
      <c r="D20" s="47">
        <v>-3.465189562267823E-3</v>
      </c>
      <c r="E20" s="48">
        <v>-975080.20378029346</v>
      </c>
    </row>
    <row r="21" spans="1:5" s="54" customFormat="1" ht="18" customHeight="1" x14ac:dyDescent="0.25">
      <c r="A21" s="44">
        <v>2024</v>
      </c>
      <c r="B21" s="45">
        <v>287589070.13603199</v>
      </c>
      <c r="C21" s="46">
        <v>2.5572957793893014E-2</v>
      </c>
      <c r="D21" s="47">
        <v>-9.4352121719044613E-3</v>
      </c>
      <c r="E21" s="48">
        <v>-2739309.8648334742</v>
      </c>
    </row>
    <row r="22" spans="1:5" ht="18" customHeight="1" x14ac:dyDescent="0.3">
      <c r="A22" s="44">
        <v>2025</v>
      </c>
      <c r="B22" s="45">
        <v>295906867.15577114</v>
      </c>
      <c r="C22" s="46">
        <v>2.8922507436756062E-2</v>
      </c>
      <c r="D22" s="47">
        <v>-1.424898078097081E-2</v>
      </c>
      <c r="E22" s="48">
        <v>-4277318.6949381232</v>
      </c>
    </row>
    <row r="23" spans="1:5" s="157" customFormat="1" ht="18" customHeight="1" x14ac:dyDescent="0.3">
      <c r="A23" s="44">
        <v>2026</v>
      </c>
      <c r="B23" s="45">
        <v>304236168.61507058</v>
      </c>
      <c r="C23" s="46">
        <v>2.8148388509397826E-2</v>
      </c>
      <c r="D23" s="47">
        <v>-5.767076326530951E-3</v>
      </c>
      <c r="E23" s="48">
        <v>-1764730.5414226055</v>
      </c>
    </row>
    <row r="24" spans="1:5" s="197" customFormat="1" ht="18" customHeight="1" x14ac:dyDescent="0.3">
      <c r="A24" s="44">
        <v>2027</v>
      </c>
      <c r="B24" s="45">
        <v>320506541.88940489</v>
      </c>
      <c r="C24" s="46">
        <v>5.3479418138874024E-2</v>
      </c>
      <c r="D24" s="47">
        <v>-9.9929031015361103E-3</v>
      </c>
      <c r="E24" s="48">
        <v>-3235119.0476745963</v>
      </c>
    </row>
    <row r="25" spans="1:5" s="116" customFormat="1" ht="21.75" customHeight="1" x14ac:dyDescent="0.3">
      <c r="A25" s="25" t="s">
        <v>4</v>
      </c>
      <c r="B25" s="3"/>
      <c r="C25" s="3"/>
    </row>
    <row r="26" spans="1:5" ht="21.75" customHeight="1" x14ac:dyDescent="0.3">
      <c r="A26" s="137" t="s">
        <v>121</v>
      </c>
      <c r="B26" s="3"/>
      <c r="C26" s="3"/>
    </row>
    <row r="27" spans="1:5" ht="21.75" customHeight="1" x14ac:dyDescent="0.3">
      <c r="A27" s="138" t="s">
        <v>207</v>
      </c>
      <c r="B27" s="3"/>
      <c r="C27" s="3"/>
    </row>
    <row r="28" spans="1:5" ht="21.75" customHeight="1" x14ac:dyDescent="0.3">
      <c r="A28" s="136"/>
      <c r="B28" s="3"/>
      <c r="C28" s="3"/>
    </row>
    <row r="29" spans="1:5" ht="21.75" customHeight="1" x14ac:dyDescent="0.3">
      <c r="A29" s="139"/>
      <c r="B29" s="3"/>
      <c r="C29" s="3"/>
    </row>
    <row r="30" spans="1:5" ht="21.75" customHeight="1" x14ac:dyDescent="0.3">
      <c r="A30" s="207" t="str">
        <f>Headings!F5</f>
        <v>Page 5</v>
      </c>
      <c r="B30" s="208"/>
      <c r="C30" s="208"/>
      <c r="D30" s="208"/>
      <c r="E30" s="215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4" t="str">
        <f>Headings!E6</f>
        <v>August 2018 King County Sales and Use Taxbase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ht="66" customHeight="1" x14ac:dyDescent="0.3">
      <c r="A4" s="21" t="s">
        <v>119</v>
      </c>
      <c r="B4" s="32" t="s">
        <v>91</v>
      </c>
      <c r="C4" s="32" t="s">
        <v>36</v>
      </c>
      <c r="D4" s="24" t="str">
        <f>Headings!E49</f>
        <v>% Change from July 2018 Forecast</v>
      </c>
      <c r="E4" s="36" t="str">
        <f>Headings!F49</f>
        <v>$ Change from July 2018 Forecast</v>
      </c>
    </row>
    <row r="5" spans="1:5" s="54" customFormat="1" ht="18" customHeight="1" x14ac:dyDescent="0.25">
      <c r="A5" s="39">
        <v>2008</v>
      </c>
      <c r="B5" s="40">
        <v>47440908710</v>
      </c>
      <c r="C5" s="82" t="s">
        <v>89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40783082660</v>
      </c>
      <c r="C6" s="46">
        <v>-0.14033934490374989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40506885020</v>
      </c>
      <c r="C7" s="46">
        <v>-6.772358095208264E-3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42349096619</v>
      </c>
      <c r="C8" s="46">
        <v>4.5478974699990404E-2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45178847087</v>
      </c>
      <c r="C9" s="46">
        <v>6.6819618218973531E-2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48553937855.999901</v>
      </c>
      <c r="C10" s="47">
        <v>7.4705110612950154E-2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52335343480</v>
      </c>
      <c r="C11" s="46">
        <v>7.788051373330207E-2</v>
      </c>
      <c r="D11" s="47">
        <v>0</v>
      </c>
      <c r="E11" s="48">
        <v>0</v>
      </c>
    </row>
    <row r="12" spans="1:5" s="59" customFormat="1" ht="18" customHeight="1" x14ac:dyDescent="0.25">
      <c r="A12" s="44">
        <v>2015</v>
      </c>
      <c r="B12" s="45">
        <v>57615757460</v>
      </c>
      <c r="C12" s="46">
        <v>0.10089575474015788</v>
      </c>
      <c r="D12" s="47">
        <v>0</v>
      </c>
      <c r="E12" s="48">
        <v>0</v>
      </c>
    </row>
    <row r="13" spans="1:5" s="59" customFormat="1" ht="18" customHeight="1" x14ac:dyDescent="0.25">
      <c r="A13" s="44">
        <v>2016</v>
      </c>
      <c r="B13" s="45">
        <v>62234630016.999901</v>
      </c>
      <c r="C13" s="46">
        <v>8.0166828670204859E-2</v>
      </c>
      <c r="D13" s="47">
        <v>0</v>
      </c>
      <c r="E13" s="48">
        <v>0</v>
      </c>
    </row>
    <row r="14" spans="1:5" s="54" customFormat="1" ht="18" customHeight="1" thickBot="1" x14ac:dyDescent="0.3">
      <c r="A14" s="49">
        <v>2017</v>
      </c>
      <c r="B14" s="50">
        <v>65826124662</v>
      </c>
      <c r="C14" s="51">
        <v>5.7708941854704543E-2</v>
      </c>
      <c r="D14" s="56">
        <v>0</v>
      </c>
      <c r="E14" s="85">
        <v>0</v>
      </c>
    </row>
    <row r="15" spans="1:5" s="54" customFormat="1" ht="18" customHeight="1" thickTop="1" x14ac:dyDescent="0.25">
      <c r="A15" s="44">
        <v>2018</v>
      </c>
      <c r="B15" s="45">
        <v>70805382467</v>
      </c>
      <c r="C15" s="46">
        <v>7.5642578544114381E-2</v>
      </c>
      <c r="D15" s="47">
        <v>4.228891940203594E-3</v>
      </c>
      <c r="E15" s="48">
        <v>298167393.55030823</v>
      </c>
    </row>
    <row r="16" spans="1:5" s="54" customFormat="1" ht="18" customHeight="1" x14ac:dyDescent="0.25">
      <c r="A16" s="44">
        <v>2019</v>
      </c>
      <c r="B16" s="45">
        <v>73233367084.749908</v>
      </c>
      <c r="C16" s="46">
        <v>3.4290961126882014E-2</v>
      </c>
      <c r="D16" s="47">
        <v>8.0647049809479121E-4</v>
      </c>
      <c r="E16" s="48">
        <v>59012957.820510864</v>
      </c>
    </row>
    <row r="17" spans="1:5" s="54" customFormat="1" ht="18" customHeight="1" x14ac:dyDescent="0.25">
      <c r="A17" s="44">
        <v>2020</v>
      </c>
      <c r="B17" s="45">
        <v>74593136828.011002</v>
      </c>
      <c r="C17" s="46">
        <v>1.8567625624634765E-2</v>
      </c>
      <c r="D17" s="47">
        <v>-5.342069377365366E-4</v>
      </c>
      <c r="E17" s="48">
        <v>-39869469.748397827</v>
      </c>
    </row>
    <row r="18" spans="1:5" s="54" customFormat="1" ht="18" customHeight="1" x14ac:dyDescent="0.25">
      <c r="A18" s="44">
        <v>2021</v>
      </c>
      <c r="B18" s="45">
        <v>77270204785.222</v>
      </c>
      <c r="C18" s="46">
        <v>3.5888931221427223E-2</v>
      </c>
      <c r="D18" s="47">
        <v>-1.6428472319172105E-3</v>
      </c>
      <c r="E18" s="48">
        <v>-127152033.40719604</v>
      </c>
    </row>
    <row r="19" spans="1:5" s="54" customFormat="1" ht="18" customHeight="1" x14ac:dyDescent="0.25">
      <c r="A19" s="44">
        <v>2022</v>
      </c>
      <c r="B19" s="45">
        <v>80469748247.631607</v>
      </c>
      <c r="C19" s="46">
        <v>4.1407208267442375E-2</v>
      </c>
      <c r="D19" s="47">
        <v>-1.7027131027255171E-3</v>
      </c>
      <c r="E19" s="48">
        <v>-137250593.0974884</v>
      </c>
    </row>
    <row r="20" spans="1:5" s="54" customFormat="1" ht="18" customHeight="1" x14ac:dyDescent="0.25">
      <c r="A20" s="44">
        <v>2023</v>
      </c>
      <c r="B20" s="45">
        <v>83095102122.970001</v>
      </c>
      <c r="C20" s="46">
        <v>3.262535216662199E-2</v>
      </c>
      <c r="D20" s="47">
        <v>-3.0854437703453641E-5</v>
      </c>
      <c r="E20" s="48">
        <v>-2563931.7605895996</v>
      </c>
    </row>
    <row r="21" spans="1:5" s="54" customFormat="1" ht="18" customHeight="1" x14ac:dyDescent="0.25">
      <c r="A21" s="44">
        <v>2024</v>
      </c>
      <c r="B21" s="45">
        <v>86499652424.158997</v>
      </c>
      <c r="C21" s="46">
        <v>4.0971732559528018E-2</v>
      </c>
      <c r="D21" s="47">
        <v>1.5642579179078187E-3</v>
      </c>
      <c r="E21" s="48">
        <v>135096440.52400208</v>
      </c>
    </row>
    <row r="22" spans="1:5" s="54" customFormat="1" ht="18" customHeight="1" x14ac:dyDescent="0.25">
      <c r="A22" s="44">
        <v>2025</v>
      </c>
      <c r="B22" s="45">
        <v>90642432230.10141</v>
      </c>
      <c r="C22" s="46">
        <v>4.7893600608103215E-2</v>
      </c>
      <c r="D22" s="47">
        <v>4.0531277438216051E-4</v>
      </c>
      <c r="E22" s="48">
        <v>36723651.119003296</v>
      </c>
    </row>
    <row r="23" spans="1:5" s="54" customFormat="1" ht="18" customHeight="1" x14ac:dyDescent="0.25">
      <c r="A23" s="44">
        <v>2026</v>
      </c>
      <c r="B23" s="45">
        <v>93874774162.931396</v>
      </c>
      <c r="C23" s="46">
        <v>3.5660361855962552E-2</v>
      </c>
      <c r="D23" s="47">
        <v>-3.7647586205125094E-4</v>
      </c>
      <c r="E23" s="48">
        <v>-35354896.793106079</v>
      </c>
    </row>
    <row r="24" spans="1:5" s="54" customFormat="1" ht="18" customHeight="1" x14ac:dyDescent="0.25">
      <c r="A24" s="44">
        <v>2027</v>
      </c>
      <c r="B24" s="45">
        <v>97225664162.276703</v>
      </c>
      <c r="C24" s="46">
        <v>3.5695318888644412E-2</v>
      </c>
      <c r="D24" s="47">
        <v>-1.2506282211433017E-3</v>
      </c>
      <c r="E24" s="48">
        <v>-121745417.67588806</v>
      </c>
    </row>
    <row r="25" spans="1:5" ht="21.75" customHeight="1" x14ac:dyDescent="0.3">
      <c r="A25" s="25" t="s">
        <v>4</v>
      </c>
      <c r="B25" s="31"/>
      <c r="C25" s="5"/>
      <c r="D25" s="5"/>
    </row>
    <row r="26" spans="1:5" ht="21.75" customHeight="1" x14ac:dyDescent="0.3">
      <c r="A26" s="140" t="s">
        <v>164</v>
      </c>
      <c r="B26" s="31"/>
      <c r="C26" s="5"/>
      <c r="D26" s="5"/>
    </row>
    <row r="27" spans="1:5" ht="21.75" customHeight="1" x14ac:dyDescent="0.3">
      <c r="A27" s="138" t="s">
        <v>254</v>
      </c>
      <c r="B27" s="3"/>
      <c r="C27" s="3"/>
    </row>
    <row r="28" spans="1:5" ht="21.75" customHeight="1" x14ac:dyDescent="0.3">
      <c r="A28" s="138" t="s">
        <v>253</v>
      </c>
      <c r="B28" s="3"/>
      <c r="C28" s="3"/>
    </row>
    <row r="29" spans="1:5" ht="21.75" customHeight="1" x14ac:dyDescent="0.3">
      <c r="A29" s="136"/>
    </row>
    <row r="30" spans="1:5" ht="21.75" customHeight="1" x14ac:dyDescent="0.3">
      <c r="A30" s="207" t="str">
        <f>Headings!F6</f>
        <v>Page 6</v>
      </c>
      <c r="B30" s="208"/>
      <c r="C30" s="208"/>
      <c r="D30" s="208"/>
      <c r="E30" s="215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4" t="str">
        <f>Headings!E7</f>
        <v>August 2018 Local and Option Sales Tax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ht="66" customHeight="1" x14ac:dyDescent="0.3">
      <c r="A4" s="21" t="s">
        <v>119</v>
      </c>
      <c r="B4" s="32" t="s">
        <v>91</v>
      </c>
      <c r="C4" s="32" t="s">
        <v>36</v>
      </c>
      <c r="D4" s="24" t="str">
        <f>Headings!E49</f>
        <v>% Change from July 2018 Forecast</v>
      </c>
      <c r="E4" s="36" t="str">
        <f>Headings!F49</f>
        <v>$ Change from July 2018 Forecast</v>
      </c>
    </row>
    <row r="5" spans="1:5" s="54" customFormat="1" ht="18" customHeight="1" x14ac:dyDescent="0.25">
      <c r="A5" s="39">
        <v>2009</v>
      </c>
      <c r="B5" s="40">
        <v>76142480.19627364</v>
      </c>
      <c r="C5" s="82" t="s">
        <v>89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76040263.195849806</v>
      </c>
      <c r="C6" s="46">
        <v>-1.342443799576154E-3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81032753.428631201</v>
      </c>
      <c r="C7" s="46">
        <v>6.5655877859374323E-2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83194188.868622601</v>
      </c>
      <c r="C8" s="46">
        <v>2.6673602321745982E-2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89323495.415051565</v>
      </c>
      <c r="C9" s="47">
        <v>7.3674695670248758E-2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96310935</v>
      </c>
      <c r="C10" s="46">
        <v>7.8226222031286596E-2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104719894.34955275</v>
      </c>
      <c r="C11" s="46">
        <v>8.7310535917367593E-2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112704885.56955276</v>
      </c>
      <c r="C12" s="46">
        <v>7.6250948013242725E-2</v>
      </c>
      <c r="D12" s="47">
        <v>0</v>
      </c>
      <c r="E12" s="48">
        <v>0</v>
      </c>
    </row>
    <row r="13" spans="1:5" s="54" customFormat="1" ht="18" customHeight="1" thickBot="1" x14ac:dyDescent="0.3">
      <c r="A13" s="49">
        <v>2017</v>
      </c>
      <c r="B13" s="50">
        <v>118621545.57999998</v>
      </c>
      <c r="C13" s="51">
        <v>5.2496925759229152E-2</v>
      </c>
      <c r="D13" s="56">
        <v>0</v>
      </c>
      <c r="E13" s="85">
        <v>0</v>
      </c>
    </row>
    <row r="14" spans="1:5" s="54" customFormat="1" ht="18" customHeight="1" thickTop="1" x14ac:dyDescent="0.25">
      <c r="A14" s="44">
        <v>2018</v>
      </c>
      <c r="B14" s="45">
        <v>130829374</v>
      </c>
      <c r="C14" s="46">
        <v>0.10291409001889029</v>
      </c>
      <c r="D14" s="47">
        <v>1.7553446922894178E-2</v>
      </c>
      <c r="E14" s="48">
        <v>2256890.2689182311</v>
      </c>
    </row>
    <row r="15" spans="1:5" s="54" customFormat="1" ht="18" customHeight="1" x14ac:dyDescent="0.25">
      <c r="A15" s="44">
        <v>2019</v>
      </c>
      <c r="B15" s="45">
        <v>133003352.63922624</v>
      </c>
      <c r="C15" s="46">
        <v>1.6616900110110189E-2</v>
      </c>
      <c r="D15" s="47">
        <v>9.0645267852877964E-3</v>
      </c>
      <c r="E15" s="48">
        <v>1194782.3162233382</v>
      </c>
    </row>
    <row r="16" spans="1:5" s="54" customFormat="1" ht="18" customHeight="1" x14ac:dyDescent="0.25">
      <c r="A16" s="44">
        <v>2020</v>
      </c>
      <c r="B16" s="45">
        <v>134566268.51023483</v>
      </c>
      <c r="C16" s="46">
        <v>1.1750950934658277E-2</v>
      </c>
      <c r="D16" s="47">
        <v>9.687572495855612E-4</v>
      </c>
      <c r="E16" s="48">
        <v>130235.8812148869</v>
      </c>
    </row>
    <row r="17" spans="1:5" s="54" customFormat="1" ht="18" customHeight="1" x14ac:dyDescent="0.25">
      <c r="A17" s="44">
        <v>2021</v>
      </c>
      <c r="B17" s="45">
        <v>135947047.5139187</v>
      </c>
      <c r="C17" s="46">
        <v>1.0260959295150807E-2</v>
      </c>
      <c r="D17" s="47">
        <v>-2.4846974913627085E-3</v>
      </c>
      <c r="E17" s="48">
        <v>-338628.6777420938</v>
      </c>
    </row>
    <row r="18" spans="1:5" s="54" customFormat="1" ht="18" customHeight="1" x14ac:dyDescent="0.25">
      <c r="A18" s="44">
        <v>2022</v>
      </c>
      <c r="B18" s="45">
        <v>141576235.22367144</v>
      </c>
      <c r="C18" s="46">
        <v>4.1407208267442597E-2</v>
      </c>
      <c r="D18" s="47">
        <v>-2.544512881139438E-3</v>
      </c>
      <c r="E18" s="48">
        <v>-361161.53436622024</v>
      </c>
    </row>
    <row r="19" spans="1:5" s="54" customFormat="1" ht="18" customHeight="1" x14ac:dyDescent="0.25">
      <c r="A19" s="44">
        <v>2023</v>
      </c>
      <c r="B19" s="45">
        <v>142758300.72612906</v>
      </c>
      <c r="C19" s="46">
        <v>8.349321484570682E-3</v>
      </c>
      <c r="D19" s="47">
        <v>-7.4848052205211957E-4</v>
      </c>
      <c r="E19" s="48">
        <v>-106931.84385707974</v>
      </c>
    </row>
    <row r="20" spans="1:5" s="54" customFormat="1" ht="18" customHeight="1" x14ac:dyDescent="0.25">
      <c r="A20" s="44">
        <v>2024</v>
      </c>
      <c r="B20" s="45">
        <v>148607355.64413264</v>
      </c>
      <c r="C20" s="46">
        <v>4.0971732559527796E-2</v>
      </c>
      <c r="D20" s="47">
        <v>8.45487104005338E-4</v>
      </c>
      <c r="E20" s="48">
        <v>125539.46076232195</v>
      </c>
    </row>
    <row r="21" spans="1:5" s="54" customFormat="1" ht="18" customHeight="1" x14ac:dyDescent="0.25">
      <c r="A21" s="44">
        <v>2025</v>
      </c>
      <c r="B21" s="45">
        <v>155724696.98277906</v>
      </c>
      <c r="C21" s="46">
        <v>4.7893600608102993E-2</v>
      </c>
      <c r="D21" s="47">
        <v>-3.1262632459339024E-4</v>
      </c>
      <c r="E21" s="48">
        <v>-48698.864213079214</v>
      </c>
    </row>
    <row r="22" spans="1:5" s="54" customFormat="1" ht="18" customHeight="1" x14ac:dyDescent="0.25">
      <c r="A22" s="44">
        <v>2026</v>
      </c>
      <c r="B22" s="45">
        <v>161277896.02709511</v>
      </c>
      <c r="C22" s="46">
        <v>3.5660361855962774E-2</v>
      </c>
      <c r="D22" s="47">
        <v>-1.0938539117978374E-3</v>
      </c>
      <c r="E22" s="48">
        <v>-176607.64041408896</v>
      </c>
    </row>
    <row r="23" spans="1:5" s="54" customFormat="1" ht="18" customHeight="1" x14ac:dyDescent="0.25">
      <c r="A23" s="44">
        <v>2027</v>
      </c>
      <c r="B23" s="45">
        <v>167034761.95547187</v>
      </c>
      <c r="C23" s="46">
        <v>3.569531888864419E-2</v>
      </c>
      <c r="D23" s="47">
        <v>-1.9673789369992756E-3</v>
      </c>
      <c r="E23" s="48">
        <v>-329268.46826696396</v>
      </c>
    </row>
    <row r="24" spans="1:5" s="54" customFormat="1" ht="18" customHeight="1" x14ac:dyDescent="0.25">
      <c r="A24" s="25" t="s">
        <v>4</v>
      </c>
      <c r="B24" s="113"/>
      <c r="C24" s="46"/>
      <c r="D24" s="134"/>
      <c r="E24" s="135"/>
    </row>
    <row r="25" spans="1:5" ht="21.75" customHeight="1" x14ac:dyDescent="0.3">
      <c r="A25" s="30" t="s">
        <v>63</v>
      </c>
      <c r="B25" s="3"/>
      <c r="C25" s="3"/>
    </row>
    <row r="26" spans="1:5" s="29" customFormat="1" ht="21.75" customHeight="1" x14ac:dyDescent="0.25">
      <c r="A26" s="79" t="s">
        <v>177</v>
      </c>
      <c r="B26" s="30"/>
      <c r="C26" s="30"/>
    </row>
    <row r="27" spans="1:5" ht="21.75" customHeight="1" x14ac:dyDescent="0.3">
      <c r="A27" s="138" t="s">
        <v>248</v>
      </c>
      <c r="B27" s="3"/>
      <c r="C27" s="3"/>
      <c r="D27" s="128"/>
      <c r="E27" s="128"/>
    </row>
    <row r="28" spans="1:5" ht="21.75" customHeight="1" x14ac:dyDescent="0.3">
      <c r="A28" s="138" t="s">
        <v>266</v>
      </c>
      <c r="B28" s="3"/>
      <c r="C28" s="3"/>
      <c r="D28" s="128"/>
      <c r="E28" s="128"/>
    </row>
    <row r="29" spans="1:5" ht="21.75" customHeight="1" x14ac:dyDescent="0.3">
      <c r="A29" s="138"/>
    </row>
    <row r="30" spans="1:5" ht="21.75" customHeight="1" x14ac:dyDescent="0.3">
      <c r="A30" s="207" t="str">
        <f>Headings!F7</f>
        <v>Page 7</v>
      </c>
      <c r="B30" s="207"/>
      <c r="C30" s="207"/>
      <c r="D30" s="207"/>
      <c r="E30" s="20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4" t="str">
        <f>Headings!E8</f>
        <v>August 2018 Metro Transit Sales Tax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ht="66" customHeight="1" x14ac:dyDescent="0.3">
      <c r="A4" s="21" t="s">
        <v>119</v>
      </c>
      <c r="B4" s="32" t="s">
        <v>91</v>
      </c>
      <c r="C4" s="32" t="s">
        <v>36</v>
      </c>
      <c r="D4" s="24" t="str">
        <f>Headings!E49</f>
        <v>% Change from July 2018 Forecast</v>
      </c>
      <c r="E4" s="36" t="str">
        <f>Headings!F49</f>
        <v>$ Change from July 2018 Forecast</v>
      </c>
    </row>
    <row r="5" spans="1:5" s="54" customFormat="1" ht="18" customHeight="1" x14ac:dyDescent="0.25">
      <c r="A5" s="39">
        <v>2008</v>
      </c>
      <c r="B5" s="40">
        <v>432934212.59000003</v>
      </c>
      <c r="C5" s="82" t="s">
        <v>89</v>
      </c>
      <c r="D5" s="52">
        <v>0</v>
      </c>
      <c r="E5" s="43">
        <v>0</v>
      </c>
    </row>
    <row r="6" spans="1:5" s="54" customFormat="1" ht="18" customHeight="1" x14ac:dyDescent="0.25">
      <c r="A6" s="44">
        <v>2009</v>
      </c>
      <c r="B6" s="45">
        <v>376904265.79065436</v>
      </c>
      <c r="C6" s="46">
        <v>-0.12941907839565336</v>
      </c>
      <c r="D6" s="47">
        <v>0</v>
      </c>
      <c r="E6" s="48">
        <v>0</v>
      </c>
    </row>
    <row r="7" spans="1:5" s="54" customFormat="1" ht="18" customHeight="1" x14ac:dyDescent="0.25">
      <c r="A7" s="44">
        <v>2010</v>
      </c>
      <c r="B7" s="45">
        <v>375199113.66660088</v>
      </c>
      <c r="C7" s="46">
        <v>-4.5240987667689581E-3</v>
      </c>
      <c r="D7" s="47">
        <v>0</v>
      </c>
      <c r="E7" s="48">
        <v>0</v>
      </c>
    </row>
    <row r="8" spans="1:5" s="54" customFormat="1" ht="18" customHeight="1" x14ac:dyDescent="0.25">
      <c r="A8" s="44">
        <v>2011</v>
      </c>
      <c r="B8" s="45">
        <v>399483215.29509997</v>
      </c>
      <c r="C8" s="46">
        <v>6.4723238259239979E-2</v>
      </c>
      <c r="D8" s="47">
        <v>0</v>
      </c>
      <c r="E8" s="48">
        <v>0</v>
      </c>
    </row>
    <row r="9" spans="1:5" s="54" customFormat="1" ht="18" customHeight="1" x14ac:dyDescent="0.25">
      <c r="A9" s="44">
        <v>2012</v>
      </c>
      <c r="B9" s="45">
        <v>412549491.71823603</v>
      </c>
      <c r="C9" s="46">
        <v>3.2707948476593529E-2</v>
      </c>
      <c r="D9" s="47">
        <v>0</v>
      </c>
      <c r="E9" s="48">
        <v>0</v>
      </c>
    </row>
    <row r="10" spans="1:5" s="54" customFormat="1" ht="18" customHeight="1" x14ac:dyDescent="0.25">
      <c r="A10" s="44">
        <v>2013</v>
      </c>
      <c r="B10" s="45">
        <v>442835694.9931376</v>
      </c>
      <c r="C10" s="47">
        <v>7.3412290847243433E-2</v>
      </c>
      <c r="D10" s="47">
        <v>0</v>
      </c>
      <c r="E10" s="48">
        <v>0</v>
      </c>
    </row>
    <row r="11" spans="1:5" s="54" customFormat="1" ht="18" customHeight="1" x14ac:dyDescent="0.25">
      <c r="A11" s="44">
        <v>2014</v>
      </c>
      <c r="B11" s="45">
        <v>479433577.19999999</v>
      </c>
      <c r="C11" s="46">
        <v>8.2644381698791403E-2</v>
      </c>
      <c r="D11" s="47">
        <v>0</v>
      </c>
      <c r="E11" s="48">
        <v>0</v>
      </c>
    </row>
    <row r="12" spans="1:5" s="54" customFormat="1" ht="18" customHeight="1" x14ac:dyDescent="0.25">
      <c r="A12" s="44">
        <v>2015</v>
      </c>
      <c r="B12" s="45">
        <v>526663507.63999999</v>
      </c>
      <c r="C12" s="46">
        <v>9.8511937181858356E-2</v>
      </c>
      <c r="D12" s="47">
        <v>0</v>
      </c>
      <c r="E12" s="48">
        <v>0</v>
      </c>
    </row>
    <row r="13" spans="1:5" s="54" customFormat="1" ht="18" customHeight="1" x14ac:dyDescent="0.25">
      <c r="A13" s="44">
        <v>2016</v>
      </c>
      <c r="B13" s="45">
        <v>566774755.12</v>
      </c>
      <c r="C13" s="46">
        <v>7.6161053306579296E-2</v>
      </c>
      <c r="D13" s="47">
        <v>0</v>
      </c>
      <c r="E13" s="48">
        <v>0</v>
      </c>
    </row>
    <row r="14" spans="1:5" s="54" customFormat="1" ht="18" customHeight="1" thickBot="1" x14ac:dyDescent="0.3">
      <c r="A14" s="49">
        <v>2017</v>
      </c>
      <c r="B14" s="50">
        <v>590585094.28999996</v>
      </c>
      <c r="C14" s="51">
        <v>4.2010232380513823E-2</v>
      </c>
      <c r="D14" s="56">
        <v>0</v>
      </c>
      <c r="E14" s="85">
        <v>0</v>
      </c>
    </row>
    <row r="15" spans="1:5" s="54" customFormat="1" ht="18" customHeight="1" thickTop="1" x14ac:dyDescent="0.25">
      <c r="A15" s="44">
        <v>2018</v>
      </c>
      <c r="B15" s="45">
        <v>641499836</v>
      </c>
      <c r="C15" s="46">
        <v>8.6210678532633089E-2</v>
      </c>
      <c r="D15" s="47">
        <v>1.1756407427365723E-2</v>
      </c>
      <c r="E15" s="48">
        <v>7454100</v>
      </c>
    </row>
    <row r="16" spans="1:5" s="54" customFormat="1" ht="18" customHeight="1" x14ac:dyDescent="0.25">
      <c r="A16" s="44">
        <v>2019</v>
      </c>
      <c r="B16" s="45">
        <v>662309043.93978727</v>
      </c>
      <c r="C16" s="46">
        <v>3.2438368292563746E-2</v>
      </c>
      <c r="D16" s="47">
        <v>8.0559516612010995E-4</v>
      </c>
      <c r="E16" s="48">
        <v>533123.48257505894</v>
      </c>
    </row>
    <row r="17" spans="1:5" s="54" customFormat="1" ht="18" customHeight="1" x14ac:dyDescent="0.25">
      <c r="A17" s="44">
        <v>2020</v>
      </c>
      <c r="B17" s="45">
        <v>674606550.31547093</v>
      </c>
      <c r="C17" s="46">
        <v>1.8567625624634543E-2</v>
      </c>
      <c r="D17" s="47">
        <v>-5.3508109711908336E-4</v>
      </c>
      <c r="E17" s="48">
        <v>-361162.46427416801</v>
      </c>
    </row>
    <row r="18" spans="1:5" s="54" customFormat="1" ht="18" customHeight="1" x14ac:dyDescent="0.25">
      <c r="A18" s="44">
        <v>2021</v>
      </c>
      <c r="B18" s="45">
        <v>698817458.40126729</v>
      </c>
      <c r="C18" s="46">
        <v>3.5888931221427445E-2</v>
      </c>
      <c r="D18" s="47">
        <v>-1.6437204216538381E-3</v>
      </c>
      <c r="E18" s="48">
        <v>-1150551.7127287388</v>
      </c>
    </row>
    <row r="19" spans="1:5" s="54" customFormat="1" ht="18" customHeight="1" x14ac:dyDescent="0.25">
      <c r="A19" s="44">
        <v>2022</v>
      </c>
      <c r="B19" s="45">
        <v>727753538.4422133</v>
      </c>
      <c r="C19" s="46">
        <v>4.1407208267442375E-2</v>
      </c>
      <c r="D19" s="47">
        <v>-1.7035862401016955E-3</v>
      </c>
      <c r="E19" s="48">
        <v>-1241906.6092865467</v>
      </c>
    </row>
    <row r="20" spans="1:5" s="54" customFormat="1" ht="18" customHeight="1" x14ac:dyDescent="0.25">
      <c r="A20" s="44">
        <v>2023</v>
      </c>
      <c r="B20" s="45">
        <v>751496753.92439556</v>
      </c>
      <c r="C20" s="46">
        <v>3.2625352166621768E-2</v>
      </c>
      <c r="D20" s="47">
        <v>-3.1729037331618137E-5</v>
      </c>
      <c r="E20" s="48">
        <v>-23845.025139570236</v>
      </c>
    </row>
    <row r="21" spans="1:5" s="54" customFormat="1" ht="18" customHeight="1" x14ac:dyDescent="0.25">
      <c r="A21" s="44">
        <v>2024</v>
      </c>
      <c r="B21" s="45">
        <v>782286877.94553947</v>
      </c>
      <c r="C21" s="46">
        <v>4.097173255952824E-2</v>
      </c>
      <c r="D21" s="47">
        <v>1.5633819231517521E-3</v>
      </c>
      <c r="E21" s="48">
        <v>1221104.1116045713</v>
      </c>
    </row>
    <row r="22" spans="1:5" s="54" customFormat="1" ht="18" customHeight="1" x14ac:dyDescent="0.25">
      <c r="A22" s="44">
        <v>2025</v>
      </c>
      <c r="B22" s="45">
        <v>819753413.23882329</v>
      </c>
      <c r="C22" s="46">
        <v>4.7893600608103437E-2</v>
      </c>
      <c r="D22" s="47">
        <v>4.0443779327059559E-4</v>
      </c>
      <c r="E22" s="48">
        <v>331405.22867703438</v>
      </c>
    </row>
    <row r="23" spans="1:5" s="54" customFormat="1" ht="18" customHeight="1" x14ac:dyDescent="0.25">
      <c r="A23" s="44">
        <v>2026</v>
      </c>
      <c r="B23" s="45">
        <v>848986116.58758032</v>
      </c>
      <c r="C23" s="46">
        <v>3.5660361855962774E-2</v>
      </c>
      <c r="D23" s="47">
        <v>-3.7735015938966665E-4</v>
      </c>
      <c r="E23" s="48">
        <v>-320485.98185026646</v>
      </c>
    </row>
    <row r="24" spans="1:5" s="54" customFormat="1" ht="18" customHeight="1" x14ac:dyDescent="0.25">
      <c r="A24" s="44">
        <v>2027</v>
      </c>
      <c r="B24" s="45">
        <v>879290946.75120556</v>
      </c>
      <c r="C24" s="46">
        <v>3.569531888864419E-2</v>
      </c>
      <c r="D24" s="47">
        <v>-1.2515017539247442E-3</v>
      </c>
      <c r="E24" s="48">
        <v>-1101813.083075285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26" t="s">
        <v>39</v>
      </c>
      <c r="B26" s="3"/>
      <c r="C26" s="3"/>
    </row>
    <row r="27" spans="1:5" ht="21.75" customHeight="1" x14ac:dyDescent="0.3">
      <c r="A27" s="30" t="s">
        <v>208</v>
      </c>
      <c r="B27" s="3"/>
      <c r="C27" s="3"/>
    </row>
    <row r="28" spans="1:5" ht="21.75" customHeight="1" x14ac:dyDescent="0.3">
      <c r="A28" s="138" t="s">
        <v>248</v>
      </c>
      <c r="B28" s="3"/>
      <c r="C28" s="3"/>
    </row>
    <row r="29" spans="1:5" ht="21.75" customHeight="1" x14ac:dyDescent="0.3">
      <c r="A29" s="138"/>
      <c r="B29" s="158"/>
    </row>
    <row r="30" spans="1:5" ht="21.75" customHeight="1" x14ac:dyDescent="0.3">
      <c r="A30" s="207" t="str">
        <f>Headings!F8</f>
        <v>Page 8</v>
      </c>
      <c r="B30" s="208"/>
      <c r="C30" s="208"/>
      <c r="D30" s="208"/>
      <c r="E30" s="215"/>
    </row>
    <row r="31" spans="1:5" ht="21.75" customHeight="1" x14ac:dyDescent="0.3">
      <c r="A31" s="3"/>
      <c r="B31" s="3"/>
      <c r="C31" s="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4" t="str">
        <f>Headings!E9</f>
        <v>August 2018 Mental Health Sales Tax Forecast</v>
      </c>
      <c r="B1" s="215"/>
      <c r="C1" s="215"/>
      <c r="D1" s="215"/>
      <c r="E1" s="215"/>
    </row>
    <row r="2" spans="1:5" ht="21.75" customHeight="1" x14ac:dyDescent="0.3">
      <c r="A2" s="214" t="s">
        <v>95</v>
      </c>
      <c r="B2" s="215"/>
      <c r="C2" s="215"/>
      <c r="D2" s="215"/>
      <c r="E2" s="215"/>
    </row>
    <row r="4" spans="1:5" ht="66" customHeight="1" x14ac:dyDescent="0.3">
      <c r="A4" s="21" t="s">
        <v>119</v>
      </c>
      <c r="B4" s="32" t="s">
        <v>91</v>
      </c>
      <c r="C4" s="32" t="s">
        <v>36</v>
      </c>
      <c r="D4" s="24" t="str">
        <f>Headings!E49</f>
        <v>% Change from July 2018 Forecast</v>
      </c>
      <c r="E4" s="36" t="str">
        <f>Headings!F49</f>
        <v>$ Change from July 2018 Forecast</v>
      </c>
    </row>
    <row r="5" spans="1:5" ht="18" customHeight="1" x14ac:dyDescent="0.3">
      <c r="A5" s="39">
        <v>2008</v>
      </c>
      <c r="B5" s="40">
        <v>35564903.519999996</v>
      </c>
      <c r="C5" s="41" t="s">
        <v>89</v>
      </c>
      <c r="D5" s="52" t="s">
        <v>89</v>
      </c>
      <c r="E5" s="43" t="s">
        <v>89</v>
      </c>
    </row>
    <row r="6" spans="1:5" ht="18" customHeight="1" x14ac:dyDescent="0.3">
      <c r="A6" s="44">
        <v>2009</v>
      </c>
      <c r="B6" s="45">
        <v>41773812.241183825</v>
      </c>
      <c r="C6" s="46">
        <v>0.17457965878333503</v>
      </c>
      <c r="D6" s="47">
        <v>0</v>
      </c>
      <c r="E6" s="48">
        <v>0</v>
      </c>
    </row>
    <row r="7" spans="1:5" ht="18" customHeight="1" x14ac:dyDescent="0.3">
      <c r="A7" s="44">
        <v>2010</v>
      </c>
      <c r="B7" s="45">
        <v>40717980.148511201</v>
      </c>
      <c r="C7" s="46">
        <v>-2.5274975780920084E-2</v>
      </c>
      <c r="D7" s="47">
        <v>0</v>
      </c>
      <c r="E7" s="48">
        <v>0</v>
      </c>
    </row>
    <row r="8" spans="1:5" ht="18" customHeight="1" x14ac:dyDescent="0.3">
      <c r="A8" s="44">
        <v>2011</v>
      </c>
      <c r="B8" s="45">
        <v>43099477.537233301</v>
      </c>
      <c r="C8" s="46">
        <v>5.8487611125012329E-2</v>
      </c>
      <c r="D8" s="47">
        <v>0</v>
      </c>
      <c r="E8" s="48">
        <v>0</v>
      </c>
    </row>
    <row r="9" spans="1:5" ht="18" customHeight="1" x14ac:dyDescent="0.3">
      <c r="A9" s="44">
        <v>2012</v>
      </c>
      <c r="B9" s="45">
        <v>45000360</v>
      </c>
      <c r="C9" s="46">
        <v>4.4104536096163605E-2</v>
      </c>
      <c r="D9" s="47">
        <v>0</v>
      </c>
      <c r="E9" s="48">
        <v>0</v>
      </c>
    </row>
    <row r="10" spans="1:5" ht="18" customHeight="1" x14ac:dyDescent="0.3">
      <c r="A10" s="44">
        <v>2013</v>
      </c>
      <c r="B10" s="45">
        <v>48298262.639202163</v>
      </c>
      <c r="C10" s="47">
        <v>7.3286139026491393E-2</v>
      </c>
      <c r="D10" s="47">
        <v>0</v>
      </c>
      <c r="E10" s="48">
        <v>0</v>
      </c>
    </row>
    <row r="11" spans="1:5" ht="18" customHeight="1" x14ac:dyDescent="0.3">
      <c r="A11" s="44">
        <v>2014</v>
      </c>
      <c r="B11" s="45">
        <v>52288413.001330756</v>
      </c>
      <c r="C11" s="46">
        <v>8.2614780410132482E-2</v>
      </c>
      <c r="D11" s="47">
        <v>0</v>
      </c>
      <c r="E11" s="48">
        <v>0</v>
      </c>
    </row>
    <row r="12" spans="1:5" ht="18" customHeight="1" x14ac:dyDescent="0.3">
      <c r="A12" s="44">
        <v>2015</v>
      </c>
      <c r="B12" s="45">
        <v>57487652.461434349</v>
      </c>
      <c r="C12" s="46">
        <v>9.9433873810078621E-2</v>
      </c>
      <c r="D12" s="47">
        <v>0</v>
      </c>
      <c r="E12" s="48">
        <v>0</v>
      </c>
    </row>
    <row r="13" spans="1:5" ht="18" customHeight="1" x14ac:dyDescent="0.3">
      <c r="A13" s="44">
        <v>2016</v>
      </c>
      <c r="B13" s="45">
        <v>61907549.661434352</v>
      </c>
      <c r="C13" s="46">
        <v>7.6884287507914761E-2</v>
      </c>
      <c r="D13" s="47">
        <v>0</v>
      </c>
      <c r="E13" s="48">
        <v>0</v>
      </c>
    </row>
    <row r="14" spans="1:5" ht="18" customHeight="1" thickBot="1" x14ac:dyDescent="0.35">
      <c r="A14" s="49">
        <v>2017</v>
      </c>
      <c r="B14" s="50">
        <v>64979113.680000007</v>
      </c>
      <c r="C14" s="51">
        <v>4.9615338280447174E-2</v>
      </c>
      <c r="D14" s="56">
        <v>0</v>
      </c>
      <c r="E14" s="85">
        <v>0</v>
      </c>
    </row>
    <row r="15" spans="1:5" ht="18" customHeight="1" thickTop="1" x14ac:dyDescent="0.3">
      <c r="A15" s="44">
        <v>2018</v>
      </c>
      <c r="B15" s="45">
        <v>70721318</v>
      </c>
      <c r="C15" s="46">
        <v>8.837000067865497E-2</v>
      </c>
      <c r="D15" s="47">
        <v>1.1755096138476695E-2</v>
      </c>
      <c r="E15" s="48">
        <v>821677</v>
      </c>
    </row>
    <row r="16" spans="1:5" ht="18" customHeight="1" x14ac:dyDescent="0.3">
      <c r="A16" s="44">
        <v>2019</v>
      </c>
      <c r="B16" s="45">
        <v>72191685.789436802</v>
      </c>
      <c r="C16" s="46">
        <v>2.0791012257955988E-2</v>
      </c>
      <c r="D16" s="47">
        <v>8.0559516611988791E-4</v>
      </c>
      <c r="E16" s="48">
        <v>58110.459600657225</v>
      </c>
    </row>
    <row r="17" spans="1:5" ht="18" customHeight="1" x14ac:dyDescent="0.3">
      <c r="A17" s="44">
        <v>2020</v>
      </c>
      <c r="B17" s="45">
        <v>73532113.98438634</v>
      </c>
      <c r="C17" s="46">
        <v>1.8567625624634987E-2</v>
      </c>
      <c r="D17" s="47">
        <v>-5.3508109711908336E-4</v>
      </c>
      <c r="E17" s="48">
        <v>-39366.708605885506</v>
      </c>
    </row>
    <row r="18" spans="1:5" ht="18" customHeight="1" x14ac:dyDescent="0.3">
      <c r="A18" s="44">
        <v>2021</v>
      </c>
      <c r="B18" s="45">
        <v>76171102.965738147</v>
      </c>
      <c r="C18" s="46">
        <v>3.5888931221427445E-2</v>
      </c>
      <c r="D18" s="47">
        <v>-1.643720421653283E-3</v>
      </c>
      <c r="E18" s="48">
        <v>-125410.13668739796</v>
      </c>
    </row>
    <row r="19" spans="1:5" ht="18" customHeight="1" x14ac:dyDescent="0.3">
      <c r="A19" s="44">
        <v>2022</v>
      </c>
      <c r="B19" s="45">
        <v>79325135.690201253</v>
      </c>
      <c r="C19" s="46">
        <v>4.1407208267442153E-2</v>
      </c>
      <c r="D19" s="47">
        <v>-1.7035862401014734E-3</v>
      </c>
      <c r="E19" s="48">
        <v>-135367.82041221857</v>
      </c>
    </row>
    <row r="20" spans="1:5" ht="18" customHeight="1" x14ac:dyDescent="0.3">
      <c r="A20" s="44">
        <v>2023</v>
      </c>
      <c r="B20" s="45">
        <v>81913146.177759141</v>
      </c>
      <c r="C20" s="46">
        <v>3.262535216662199E-2</v>
      </c>
      <c r="D20" s="47">
        <v>-3.1729037331396093E-5</v>
      </c>
      <c r="E20" s="48">
        <v>-2599.1077401936054</v>
      </c>
    </row>
    <row r="21" spans="1:5" ht="18" customHeight="1" x14ac:dyDescent="0.3">
      <c r="A21" s="44">
        <v>2024</v>
      </c>
      <c r="B21" s="45">
        <v>85269269.696063802</v>
      </c>
      <c r="C21" s="46">
        <v>4.0971732559527796E-2</v>
      </c>
      <c r="D21" s="47">
        <v>1.5633819231519741E-3</v>
      </c>
      <c r="E21" s="48">
        <v>133100.34816490114</v>
      </c>
    </row>
    <row r="22" spans="1:5" s="116" customFormat="1" ht="18" customHeight="1" x14ac:dyDescent="0.3">
      <c r="A22" s="44">
        <v>2025</v>
      </c>
      <c r="B22" s="45">
        <v>89353122.043031722</v>
      </c>
      <c r="C22" s="46">
        <v>4.7893600608103215E-2</v>
      </c>
      <c r="D22" s="47">
        <v>4.0443779327037355E-4</v>
      </c>
      <c r="E22" s="48">
        <v>36123.169925779104</v>
      </c>
    </row>
    <row r="23" spans="1:5" s="157" customFormat="1" ht="18" customHeight="1" x14ac:dyDescent="0.3">
      <c r="A23" s="44">
        <v>2026</v>
      </c>
      <c r="B23" s="45">
        <v>92539486.708046257</v>
      </c>
      <c r="C23" s="46">
        <v>3.5660361855962996E-2</v>
      </c>
      <c r="D23" s="47">
        <v>-3.7735015938955563E-4</v>
      </c>
      <c r="E23" s="48">
        <v>-34932.972021669149</v>
      </c>
    </row>
    <row r="24" spans="1:5" s="197" customFormat="1" ht="18" customHeight="1" x14ac:dyDescent="0.3">
      <c r="A24" s="44">
        <v>2027</v>
      </c>
      <c r="B24" s="45">
        <v>95842713.195881426</v>
      </c>
      <c r="C24" s="46">
        <v>3.569531888864419E-2</v>
      </c>
      <c r="D24" s="47">
        <v>-1.2515017539246331E-3</v>
      </c>
      <c r="E24" s="48">
        <v>-120097.62605519593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26" t="s">
        <v>32</v>
      </c>
      <c r="B26" s="3"/>
      <c r="C26" s="3"/>
    </row>
    <row r="27" spans="1:5" ht="21.75" customHeight="1" x14ac:dyDescent="0.3">
      <c r="A27" s="79" t="s">
        <v>209</v>
      </c>
      <c r="B27" s="3"/>
      <c r="C27" s="3"/>
    </row>
    <row r="28" spans="1:5" ht="21.75" customHeight="1" x14ac:dyDescent="0.3">
      <c r="A28" s="138" t="s">
        <v>248</v>
      </c>
      <c r="B28" s="3"/>
      <c r="C28" s="3"/>
    </row>
    <row r="29" spans="1:5" ht="21.75" customHeight="1" x14ac:dyDescent="0.3">
      <c r="A29" s="138"/>
    </row>
    <row r="30" spans="1:5" ht="21.75" customHeight="1" x14ac:dyDescent="0.3">
      <c r="A30" s="207" t="str">
        <f>Headings!F9</f>
        <v>Page 9</v>
      </c>
      <c r="B30" s="208"/>
      <c r="C30" s="208"/>
      <c r="D30" s="208"/>
      <c r="E30" s="215"/>
    </row>
    <row r="31" spans="1:5" ht="21.75" customHeight="1" x14ac:dyDescent="0.3">
      <c r="A31" s="3"/>
      <c r="B31" s="3"/>
      <c r="C31" s="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48</vt:i4>
      </vt:variant>
      <vt:variant>
        <vt:lpstr>Named Ranges</vt:lpstr>
      </vt:variant>
      <vt:variant>
        <vt:i4>47</vt:i4>
      </vt:variant>
    </vt:vector>
  </HeadingPairs>
  <TitlesOfParts>
    <vt:vector size="95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Hotel Sales Tax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COLA(new)</vt:lpstr>
      <vt:lpstr>Pharmaceuticals PPI</vt:lpstr>
      <vt:lpstr>Transportation CPI</vt:lpstr>
      <vt:lpstr>Retail Gas</vt:lpstr>
      <vt:lpstr>Diesel and Gas</vt:lpstr>
      <vt:lpstr>Docs</vt:lpstr>
      <vt:lpstr>Gambling</vt:lpstr>
      <vt:lpstr>E911</vt:lpstr>
      <vt:lpstr>Delinquencies</vt:lpstr>
      <vt:lpstr>CX</vt:lpstr>
      <vt:lpstr>DD-MH</vt:lpstr>
      <vt:lpstr>Veterans</vt:lpstr>
      <vt:lpstr>ICRI</vt:lpstr>
      <vt:lpstr>AFIS</vt:lpstr>
      <vt:lpstr>Parks</vt:lpstr>
      <vt:lpstr>YSC</vt:lpstr>
      <vt:lpstr>Veterans_Lid</vt:lpstr>
      <vt:lpstr>PSERN</vt:lpstr>
      <vt:lpstr>BSFK</vt:lpstr>
      <vt:lpstr>EMS</vt:lpstr>
      <vt:lpstr>CF</vt:lpstr>
      <vt:lpstr>Roads</vt:lpstr>
      <vt:lpstr>Roads2</vt:lpstr>
      <vt:lpstr>Flood</vt:lpstr>
      <vt:lpstr>Marine</vt:lpstr>
      <vt:lpstr>Transit </vt:lpstr>
      <vt:lpstr>UTGO</vt:lpstr>
      <vt:lpstr>Appendix</vt:lpstr>
      <vt:lpstr>Headings</vt:lpstr>
      <vt:lpstr>AFIS!Print_Area</vt:lpstr>
      <vt:lpstr>Appendix!Print_Area</vt:lpstr>
      <vt:lpstr>BSFK!Print_Area</vt:lpstr>
      <vt:lpstr>CF!Print_Area</vt:lpstr>
      <vt:lpstr>'CJ Sales Tax'!Print_Area</vt:lpstr>
      <vt:lpstr>'COLA(new)'!Print_Area</vt:lpstr>
      <vt:lpstr>Contents!Print_Area</vt:lpstr>
      <vt:lpstr>'Countywide AV'!Print_Area</vt:lpstr>
      <vt:lpstr>'Countywide NC'!Print_Area</vt:lpstr>
      <vt:lpstr>'CPI-U'!Print_Area</vt:lpstr>
      <vt:lpstr>'CPI-W'!Print_Area</vt:lpstr>
      <vt:lpstr>CX!Print_Area</vt:lpstr>
      <vt:lpstr>'DD-MH'!Print_Area</vt:lpstr>
      <vt:lpstr>Delinquencies!Print_Area</vt:lpstr>
      <vt:lpstr>'Diesel and Gas'!Print_Area</vt:lpstr>
      <vt:lpstr>Docs!Print_Area</vt:lpstr>
      <vt:lpstr>'E911'!Print_Area</vt:lpstr>
      <vt:lpstr>EMS!Print_Area</vt:lpstr>
      <vt:lpstr>Flood!Print_Area</vt:lpstr>
      <vt:lpstr>Gambling!Print_Area</vt:lpstr>
      <vt:lpstr>'Hotel Sales Tax'!Print_Area</vt:lpstr>
      <vt:lpstr>ICRI!Print_Area</vt:lpstr>
      <vt:lpstr>'Investment Pool Nom'!Print_Area</vt:lpstr>
      <vt:lpstr>'Investment Pool Real'!Print_Area</vt:lpstr>
      <vt:lpstr>'Local Sales Tax'!Print_Area</vt:lpstr>
      <vt:lpstr>Marine!Print_Area</vt:lpstr>
      <vt:lpstr>'Mental Health Sales Tax'!Print_Area</vt:lpstr>
      <vt:lpstr>Parks!Print_Area</vt:lpstr>
      <vt:lpstr>'Pharmaceuticals PPI'!Print_Area</vt:lpstr>
      <vt:lpstr>PSERN!Print_Area</vt:lpstr>
      <vt:lpstr>REET!Print_Area</vt:lpstr>
      <vt:lpstr>'Rental Car Sales Tax'!Print_Area</vt:lpstr>
      <vt:lpstr>'Retail Gas'!Print_Area</vt:lpstr>
      <vt:lpstr>Roads!Print_Area</vt:lpstr>
      <vt:lpstr>Roads2!Print_Area</vt:lpstr>
      <vt:lpstr>'Sales and Use Taxbase'!Print_Area</vt:lpstr>
      <vt:lpstr>'Seattle CPI-U'!Print_Area</vt:lpstr>
      <vt:lpstr>'Seattle CPI-W'!Print_Area</vt:lpstr>
      <vt:lpstr>'Transit '!Print_Area</vt:lpstr>
      <vt:lpstr>'Transit Sales Tax'!Print_Area</vt:lpstr>
      <vt:lpstr>'Transportation CPI'!Print_Area</vt:lpstr>
      <vt:lpstr>'Unincorporated AV'!Print_Area</vt:lpstr>
      <vt:lpstr>'Unincorporated NC'!Print_Area</vt:lpstr>
      <vt:lpstr>UTGO!Print_Area</vt:lpstr>
      <vt:lpstr>Veterans!Print_Area</vt:lpstr>
      <vt:lpstr>Veterans_Lid!Print_Area</vt:lpstr>
      <vt:lpstr>YSC!Print_Area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Cacallori, Anthony</cp:lastModifiedBy>
  <cp:lastPrinted>2018-08-27T18:00:56Z</cp:lastPrinted>
  <dcterms:created xsi:type="dcterms:W3CDTF">2010-06-11T22:06:58Z</dcterms:created>
  <dcterms:modified xsi:type="dcterms:W3CDTF">2018-08-27T19:50:46Z</dcterms:modified>
</cp:coreProperties>
</file>