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19_2 Final\"/>
    </mc:Choice>
  </mc:AlternateContent>
  <bookViews>
    <workbookView xWindow="-15" yWindow="765" windowWidth="18180" windowHeight="9060" tabRatio="838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otel Sales Tax" sheetId="10" r:id="rId11"/>
    <sheet name="Rental Car Sales Tax" sheetId="11" r:id="rId12"/>
    <sheet name="REET" sheetId="4" r:id="rId13"/>
    <sheet name="Investment Pool Nom" sheetId="5" r:id="rId14"/>
    <sheet name="Investment Pool Real" sheetId="35" r:id="rId15"/>
    <sheet name="CPI-U" sheetId="34" r:id="rId16"/>
    <sheet name="CPI-W" sheetId="7" r:id="rId17"/>
    <sheet name="Seattle CPI-U" sheetId="33" r:id="rId18"/>
    <sheet name="Seattle CPI-W" sheetId="13" r:id="rId19"/>
    <sheet name="COLA(new)" sheetId="62" r:id="rId20"/>
    <sheet name="Pharmaceuticals PPI" sheetId="14" r:id="rId21"/>
    <sheet name="Transportation CPI" sheetId="15" r:id="rId22"/>
    <sheet name="Retail Gas" sheetId="37" r:id="rId23"/>
    <sheet name="Diesel and Gas" sheetId="32" r:id="rId24"/>
    <sheet name="Docs" sheetId="36" r:id="rId25"/>
    <sheet name="Gambling" sheetId="69" r:id="rId26"/>
    <sheet name="E911" sheetId="61" r:id="rId27"/>
    <sheet name="Delinquencies" sheetId="66" r:id="rId28"/>
    <sheet name="CX" sheetId="39" r:id="rId29"/>
    <sheet name="DD-MH" sheetId="40" r:id="rId30"/>
    <sheet name="Veterans" sheetId="41" r:id="rId31"/>
    <sheet name="ICRI" sheetId="55" r:id="rId32"/>
    <sheet name="AFIS" sheetId="42" r:id="rId33"/>
    <sheet name="Parks" sheetId="43" r:id="rId34"/>
    <sheet name="YSC" sheetId="45" r:id="rId35"/>
    <sheet name="Veterans_Lid" sheetId="46" r:id="rId36"/>
    <sheet name="PSERN" sheetId="63" r:id="rId37"/>
    <sheet name="BSFK" sheetId="64" r:id="rId38"/>
    <sheet name="EMS" sheetId="48" r:id="rId39"/>
    <sheet name="CF" sheetId="49" r:id="rId40"/>
    <sheet name="Roads" sheetId="50" r:id="rId41"/>
    <sheet name="Roads2" sheetId="68" r:id="rId42"/>
    <sheet name="Flood" sheetId="56" r:id="rId43"/>
    <sheet name="Marine" sheetId="70" r:id="rId44"/>
    <sheet name="Transit " sheetId="53" r:id="rId45"/>
    <sheet name="UTGO" sheetId="54" r:id="rId46"/>
    <sheet name="Appendix" sheetId="77" r:id="rId47"/>
    <sheet name="Headings" sheetId="29" r:id="rId48"/>
  </sheets>
  <definedNames>
    <definedName name="_xlnm.Print_Area" localSheetId="32">AFIS!$A$1:$E$30</definedName>
    <definedName name="_xlnm.Print_Area" localSheetId="46">Appendix!$A$1:$C$30</definedName>
    <definedName name="_xlnm.Print_Area" localSheetId="37">BSFK!$A$1:$E$30</definedName>
    <definedName name="_xlnm.Print_Area" localSheetId="39">CF!$A$1:$E$30</definedName>
    <definedName name="_xlnm.Print_Area" localSheetId="9">'CJ Sales Tax'!$A$1:$E$30</definedName>
    <definedName name="_xlnm.Print_Area" localSheetId="19">'COLA(new)'!$A$1:$D$30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5">'CPI-U'!$A$1:$D$30</definedName>
    <definedName name="_xlnm.Print_Area" localSheetId="16">'CPI-W'!$A$1:$D$30</definedName>
    <definedName name="_xlnm.Print_Area" localSheetId="28">CX!$A$1:$E$30</definedName>
    <definedName name="_xlnm.Print_Area" localSheetId="29">'DD-MH'!$A$1:$E$30</definedName>
    <definedName name="_xlnm.Print_Area" localSheetId="27">Delinquencies!$A$1:$E$30</definedName>
    <definedName name="_xlnm.Print_Area" localSheetId="23">'Diesel and Gas'!$A$1:$E$30</definedName>
    <definedName name="_xlnm.Print_Area" localSheetId="24">Docs!$A$1:$E$30</definedName>
    <definedName name="_xlnm.Print_Area" localSheetId="26">'E911'!$A$1:$E$30</definedName>
    <definedName name="_xlnm.Print_Area" localSheetId="38">EMS!$A$1:$E$30</definedName>
    <definedName name="_xlnm.Print_Area" localSheetId="42">Flood!$A$1:$E$30</definedName>
    <definedName name="_xlnm.Print_Area" localSheetId="25">Gambling!$A$1:$E$30</definedName>
    <definedName name="_xlnm.Print_Area" localSheetId="10">'Hotel Sales Tax'!$A$1:$E$30</definedName>
    <definedName name="_xlnm.Print_Area" localSheetId="31">ICRI!$A$1:$E$30</definedName>
    <definedName name="_xlnm.Print_Area" localSheetId="13">'Investment Pool Nom'!$A$1:$D$30</definedName>
    <definedName name="_xlnm.Print_Area" localSheetId="14">'Investment Pool Real'!$A$1:$D$30</definedName>
    <definedName name="_xlnm.Print_Area" localSheetId="6">'Local Sales Tax'!$A$1:$E$30</definedName>
    <definedName name="_xlnm.Print_Area" localSheetId="43">Marine!$A$1:$E$30</definedName>
    <definedName name="_xlnm.Print_Area" localSheetId="8">'Mental Health Sales Tax'!$A$1:$E$30</definedName>
    <definedName name="_xlnm.Print_Area" localSheetId="33">Parks!$A$1:$E$30</definedName>
    <definedName name="_xlnm.Print_Area" localSheetId="20">'Pharmaceuticals PPI'!$A$1:$D$30</definedName>
    <definedName name="_xlnm.Print_Area" localSheetId="36">PSERN!$A$1:$E$30</definedName>
    <definedName name="_xlnm.Print_Area" localSheetId="12">REET!$A$1:$E$30</definedName>
    <definedName name="_xlnm.Print_Area" localSheetId="11">'Rental Car Sales Tax'!$A$1:$E$30</definedName>
    <definedName name="_xlnm.Print_Area" localSheetId="22">'Retail Gas'!$A$1:$E$30</definedName>
    <definedName name="_xlnm.Print_Area" localSheetId="40">Roads!$A$1:$E$30</definedName>
    <definedName name="_xlnm.Print_Area" localSheetId="41">Roads2!$A$1:$E$28</definedName>
    <definedName name="_xlnm.Print_Area" localSheetId="5">'Sales and Use Taxbase'!$A$1:$E$30</definedName>
    <definedName name="_xlnm.Print_Area" localSheetId="17">'Seattle CPI-U'!$A$1:$D$30</definedName>
    <definedName name="_xlnm.Print_Area" localSheetId="18">'Seattle CPI-W'!$A$1:$D$30</definedName>
    <definedName name="_xlnm.Print_Area" localSheetId="44">'Transit '!$A$1:$E$30</definedName>
    <definedName name="_xlnm.Print_Area" localSheetId="7">'Transit Sales Tax'!$A$1:$E$30</definedName>
    <definedName name="_xlnm.Print_Area" localSheetId="21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5">UTGO!$A$1:$E$30</definedName>
    <definedName name="_xlnm.Print_Area" localSheetId="30">Veterans!$A$1:$E$30</definedName>
    <definedName name="_xlnm.Print_Area" localSheetId="35">Veterans_Lid!$A$1:$E$30</definedName>
    <definedName name="_xlnm.Print_Area" localSheetId="34">YSC!$A$1:$E$30</definedName>
  </definedNames>
  <calcPr calcId="152511"/>
</workbook>
</file>

<file path=xl/calcChain.xml><?xml version="1.0" encoding="utf-8"?>
<calcChain xmlns="http://schemas.openxmlformats.org/spreadsheetml/2006/main">
  <c r="E12" i="32" l="1"/>
  <c r="E13" i="32"/>
  <c r="E14" i="32"/>
  <c r="E15" i="32"/>
  <c r="C6" i="32"/>
  <c r="C7" i="32"/>
  <c r="C8" i="32"/>
  <c r="C9" i="32"/>
  <c r="C10" i="32"/>
  <c r="C11" i="32"/>
  <c r="C12" i="32"/>
  <c r="C13" i="32"/>
  <c r="C14" i="32"/>
  <c r="C15" i="32"/>
  <c r="E18" i="32" l="1"/>
  <c r="C18" i="32"/>
  <c r="A30" i="77" l="1"/>
  <c r="G47" i="29" l="1"/>
  <c r="F46" i="29" l="1"/>
  <c r="F47" i="29"/>
  <c r="E47" i="29" l="1"/>
  <c r="E16" i="32" l="1"/>
  <c r="E17" i="32"/>
  <c r="C16" i="32"/>
  <c r="C17" i="32"/>
  <c r="F44" i="29" l="1"/>
  <c r="F45" i="29"/>
  <c r="E28" i="29" l="1"/>
  <c r="A1" i="66" s="1"/>
  <c r="E27" i="29"/>
  <c r="E44" i="29" l="1"/>
  <c r="G44" i="29" l="1"/>
  <c r="E4" i="70"/>
  <c r="D4" i="70"/>
  <c r="G2" i="29" l="1"/>
  <c r="G28" i="29"/>
  <c r="F42" i="29"/>
  <c r="A26" i="68" s="1"/>
  <c r="G41" i="29"/>
  <c r="G42" i="29"/>
  <c r="E4" i="69" l="1"/>
  <c r="D4" i="69"/>
  <c r="F3" i="29" l="1"/>
  <c r="F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A30" i="62" s="1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A30" i="64" s="1"/>
  <c r="F39" i="29"/>
  <c r="F40" i="29"/>
  <c r="F41" i="29"/>
  <c r="A30" i="50" s="1"/>
  <c r="F43" i="29"/>
  <c r="A30" i="70"/>
  <c r="F2" i="29"/>
  <c r="G3" i="29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3" i="29"/>
  <c r="G45" i="29"/>
  <c r="G46" i="29"/>
  <c r="A30" i="69" l="1"/>
  <c r="E38" i="29"/>
  <c r="A1" i="64" s="1"/>
  <c r="D4" i="15" l="1"/>
  <c r="A30" i="66" l="1"/>
  <c r="E4" i="66"/>
  <c r="D4" i="66"/>
  <c r="A30" i="54" l="1"/>
  <c r="E46" i="29"/>
  <c r="A1" i="54" s="1"/>
  <c r="A30" i="63" l="1"/>
  <c r="E37" i="29"/>
  <c r="A1" i="63" s="1"/>
  <c r="E4" i="64" l="1"/>
  <c r="D4" i="64"/>
  <c r="E4" i="63"/>
  <c r="D4" i="63"/>
  <c r="A30" i="21" l="1"/>
  <c r="E4" i="61" l="1"/>
  <c r="A30" i="9" l="1"/>
  <c r="D4" i="16" l="1"/>
  <c r="E4" i="16"/>
  <c r="A30" i="16"/>
  <c r="D4" i="18"/>
  <c r="E4" i="18"/>
  <c r="A30" i="18"/>
  <c r="D4" i="17"/>
  <c r="E4" i="17"/>
  <c r="A30" i="17"/>
  <c r="D4" i="19"/>
  <c r="E4" i="19"/>
  <c r="A30" i="19"/>
  <c r="D4" i="26"/>
  <c r="E4" i="26"/>
  <c r="A30" i="26"/>
  <c r="D4" i="1"/>
  <c r="E4" i="1"/>
  <c r="A30" i="1"/>
  <c r="D4" i="8"/>
  <c r="E4" i="8"/>
  <c r="A30" i="8"/>
  <c r="D4" i="21"/>
  <c r="E4" i="21"/>
  <c r="D4" i="9"/>
  <c r="E4" i="9"/>
  <c r="D4" i="10"/>
  <c r="E4" i="10"/>
  <c r="A30" i="10"/>
  <c r="D4" i="11"/>
  <c r="E4" i="11"/>
  <c r="A30" i="11"/>
  <c r="D4" i="4"/>
  <c r="E4" i="4"/>
  <c r="A30" i="4"/>
  <c r="D4" i="5"/>
  <c r="A30" i="5"/>
  <c r="D4" i="35"/>
  <c r="A30" i="35"/>
  <c r="D4" i="34"/>
  <c r="A30" i="34"/>
  <c r="D4" i="7"/>
  <c r="A30" i="7"/>
  <c r="D4" i="33"/>
  <c r="A30" i="33"/>
  <c r="D4" i="13"/>
  <c r="A30" i="13"/>
  <c r="D4" i="14"/>
  <c r="A30" i="14"/>
  <c r="A30" i="15"/>
  <c r="D4" i="37"/>
  <c r="E4" i="37"/>
  <c r="A30" i="37"/>
  <c r="A30" i="32"/>
  <c r="D4" i="36"/>
  <c r="E4" i="36"/>
  <c r="A30" i="36"/>
  <c r="D4" i="61"/>
  <c r="A30" i="61"/>
  <c r="D4" i="39"/>
  <c r="E4" i="39"/>
  <c r="A30" i="39"/>
  <c r="D4" i="40"/>
  <c r="E4" i="40"/>
  <c r="A30" i="40"/>
  <c r="D4" i="41"/>
  <c r="E4" i="41"/>
  <c r="A30" i="41"/>
  <c r="D4" i="55"/>
  <c r="E4" i="55"/>
  <c r="A30" i="55"/>
  <c r="D4" i="42"/>
  <c r="E4" i="42"/>
  <c r="A30" i="42"/>
  <c r="D4" i="43"/>
  <c r="E4" i="43"/>
  <c r="A30" i="43"/>
  <c r="D4" i="45"/>
  <c r="E4" i="45"/>
  <c r="A30" i="45"/>
  <c r="D4" i="46"/>
  <c r="E4" i="46"/>
  <c r="A30" i="46"/>
  <c r="D4" i="48"/>
  <c r="E4" i="48"/>
  <c r="A30" i="48"/>
  <c r="D4" i="49"/>
  <c r="E4" i="49"/>
  <c r="A30" i="49"/>
  <c r="D4" i="50"/>
  <c r="E4" i="50"/>
  <c r="D4" i="56"/>
  <c r="E4" i="56"/>
  <c r="A30" i="56"/>
  <c r="D4" i="53"/>
  <c r="E4" i="53"/>
  <c r="A30" i="53"/>
  <c r="D4" i="54"/>
  <c r="E4" i="54"/>
  <c r="E2" i="29"/>
  <c r="A1" i="16" s="1"/>
  <c r="E3" i="29"/>
  <c r="A1" i="18" s="1"/>
  <c r="E4" i="29"/>
  <c r="A1" i="17" s="1"/>
  <c r="E5" i="29"/>
  <c r="A1" i="19" s="1"/>
  <c r="E6" i="29"/>
  <c r="A1" i="26" s="1"/>
  <c r="E7" i="29"/>
  <c r="A1" i="1" s="1"/>
  <c r="E8" i="29"/>
  <c r="A1" i="8" s="1"/>
  <c r="E9" i="29"/>
  <c r="A1" i="21" s="1"/>
  <c r="E10" i="29"/>
  <c r="A1" i="9" s="1"/>
  <c r="E11" i="29"/>
  <c r="A1" i="10" s="1"/>
  <c r="E12" i="29"/>
  <c r="A1" i="11" s="1"/>
  <c r="E13" i="29"/>
  <c r="A1" i="4" s="1"/>
  <c r="E14" i="29"/>
  <c r="A1" i="5" s="1"/>
  <c r="E15" i="29"/>
  <c r="A1" i="35" s="1"/>
  <c r="E16" i="29"/>
  <c r="A1" i="34" s="1"/>
  <c r="E17" i="29"/>
  <c r="A1" i="7" s="1"/>
  <c r="E18" i="29"/>
  <c r="A1" i="33" s="1"/>
  <c r="E19" i="29"/>
  <c r="A1" i="13" s="1"/>
  <c r="E20" i="29"/>
  <c r="A1" i="62" s="1"/>
  <c r="E21" i="29"/>
  <c r="A1" i="14" s="1"/>
  <c r="E22" i="29"/>
  <c r="A1" i="15" s="1"/>
  <c r="E23" i="29"/>
  <c r="A1" i="37" s="1"/>
  <c r="E24" i="29"/>
  <c r="E25" i="29"/>
  <c r="A1" i="36" s="1"/>
  <c r="E26" i="29"/>
  <c r="A1" i="61"/>
  <c r="E29" i="29"/>
  <c r="A1" i="39" s="1"/>
  <c r="E30" i="29"/>
  <c r="A1" i="40" s="1"/>
  <c r="E31" i="29"/>
  <c r="A1" i="41" s="1"/>
  <c r="E32" i="29"/>
  <c r="A1" i="55" s="1"/>
  <c r="E33" i="29"/>
  <c r="A1" i="42" s="1"/>
  <c r="E34" i="29"/>
  <c r="A1" i="43" s="1"/>
  <c r="E35" i="29"/>
  <c r="A1" i="45" s="1"/>
  <c r="E36" i="29"/>
  <c r="A1" i="46" s="1"/>
  <c r="E39" i="29"/>
  <c r="A1" i="48" s="1"/>
  <c r="E40" i="29"/>
  <c r="A1" i="49" s="1"/>
  <c r="E41" i="29"/>
  <c r="A1" i="50" s="1"/>
  <c r="E43" i="29"/>
  <c r="A1" i="56" s="1"/>
  <c r="E45" i="29"/>
  <c r="A1" i="70" l="1"/>
  <c r="A1" i="69"/>
  <c r="A1" i="53"/>
</calcChain>
</file>

<file path=xl/sharedStrings.xml><?xml version="1.0" encoding="utf-8"?>
<sst xmlns="http://schemas.openxmlformats.org/spreadsheetml/2006/main" count="1056" uniqueCount="270">
  <si>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</si>
  <si>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</si>
  <si>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</si>
  <si>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</si>
  <si>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</si>
  <si>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</si>
  <si>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</si>
  <si>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</si>
  <si>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>Page 1</t>
  </si>
  <si>
    <t xml:space="preserve">The Investment Pool Real Rate of Return Forecast is deflated by the </t>
  </si>
  <si>
    <t>National CPI-W</t>
  </si>
  <si>
    <t>Retail Gas</t>
  </si>
  <si>
    <t>Vets &amp; Human Services</t>
  </si>
  <si>
    <t>Veteran's Aid</t>
  </si>
  <si>
    <t>Transit</t>
  </si>
  <si>
    <t>UTGO</t>
  </si>
  <si>
    <t>Seattle CPI-U</t>
  </si>
  <si>
    <t>Page 6</t>
  </si>
  <si>
    <t>Diesel and Gasoline</t>
  </si>
  <si>
    <t>1. Values are nominal annual returns for the King County investment pool.</t>
  </si>
  <si>
    <t>Q4 2016</t>
  </si>
  <si>
    <t>Q1 2016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</si>
  <si>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</si>
  <si>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</si>
  <si>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</si>
  <si>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</si>
  <si>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</si>
  <si>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Children and Family Justice Center Lid Lift</t>
  </si>
  <si>
    <t>NH Sliver and Triangle</t>
  </si>
  <si>
    <t>North Highline Y (remainder)</t>
  </si>
  <si>
    <t>King County Sales and Use Taxbase</t>
  </si>
  <si>
    <t>Area</t>
  </si>
  <si>
    <t>1. Distribution is 0.1% of countywide taxable sales less sales at lodging establishments with</t>
  </si>
  <si>
    <t>Annual Change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</si>
  <si>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</si>
  <si>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</si>
  <si>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</si>
  <si>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</si>
  <si>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</si>
  <si>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</si>
  <si>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</si>
  <si>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</si>
  <si>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>Veterans and Human Services Lid Lift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</si>
  <si>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</si>
  <si>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</si>
  <si>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</si>
  <si>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</si>
  <si>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</si>
  <si>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</si>
  <si>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</si>
  <si>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</si>
  <si>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</si>
  <si>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</si>
  <si>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</si>
  <si>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</si>
  <si>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</si>
  <si>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</si>
  <si>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</si>
  <si>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</si>
  <si>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</si>
  <si>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</si>
  <si>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</si>
  <si>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</si>
  <si>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</si>
  <si>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</si>
  <si>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</si>
  <si>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</si>
  <si>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</si>
  <si>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</si>
  <si>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</si>
  <si>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</si>
  <si>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</si>
  <si>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</si>
  <si>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</si>
  <si>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</si>
  <si>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</si>
  <si>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</si>
  <si>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</si>
  <si>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</si>
  <si>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</si>
  <si>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</si>
  <si>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</si>
  <si>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</si>
  <si>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</si>
  <si>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</si>
  <si>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</si>
  <si>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</si>
  <si>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</si>
  <si>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</si>
  <si>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</si>
  <si>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</si>
  <si>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</si>
  <si>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</si>
  <si>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</si>
  <si>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</si>
  <si>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</si>
  <si>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</si>
  <si>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</si>
  <si>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</si>
  <si>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</si>
  <si>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</si>
  <si>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</si>
  <si>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</si>
  <si>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</si>
  <si>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</si>
  <si>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</si>
  <si>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</si>
  <si>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</si>
  <si>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</si>
  <si>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</si>
  <si>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</si>
  <si>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</si>
  <si>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</si>
  <si>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Inter-County River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</si>
  <si>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</si>
  <si>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</si>
  <si>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</si>
  <si>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</si>
  <si>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</si>
  <si>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</si>
  <si>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Inter County River Improvement Property Tax</t>
  </si>
  <si>
    <t>1. Unincorporated new construction values are affected by annexations (see appendix).</t>
  </si>
  <si>
    <t>COLA Comparison</t>
  </si>
  <si>
    <t>Page 35</t>
  </si>
  <si>
    <t>Page 36</t>
  </si>
  <si>
    <t>Page 43</t>
  </si>
  <si>
    <t>Q2 2016</t>
  </si>
  <si>
    <t>Q3 2016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</si>
  <si>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</si>
  <si>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</si>
  <si>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</si>
  <si>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</si>
  <si>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</si>
  <si>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</si>
  <si>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</si>
  <si>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</si>
  <si>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Children &amp; Family Center</t>
  </si>
  <si>
    <t>UAL/Roads</t>
  </si>
  <si>
    <t>Renton West Hill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</si>
  <si>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</si>
  <si>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</si>
  <si>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</si>
  <si>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</si>
  <si>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</si>
  <si>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</si>
  <si>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</si>
  <si>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</si>
  <si>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</si>
  <si>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</si>
  <si>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Q1 2017</t>
  </si>
  <si>
    <t>Q2 2017</t>
  </si>
  <si>
    <t>Q3 2017</t>
  </si>
  <si>
    <t>Q4 2017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</si>
  <si>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</si>
  <si>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</si>
  <si>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</si>
  <si>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</si>
  <si>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</si>
  <si>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</si>
  <si>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Q1 2018</t>
  </si>
  <si>
    <t>Q2 2018</t>
  </si>
  <si>
    <t>Q3 2018</t>
  </si>
  <si>
    <t>Q4 2018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</si>
  <si>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</si>
  <si>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</si>
  <si>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</si>
  <si>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</si>
  <si>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>3. The EMS levy is a six-year levy in effect from 2014-2019.</t>
  </si>
  <si>
    <t xml:space="preserve">    between the City of Seattle and King County.</t>
  </si>
  <si>
    <t>1. Values are tax revenues for cellular (regular and prepaid), landline and VOIP accounts.</t>
  </si>
  <si>
    <t>Q1 2019</t>
  </si>
  <si>
    <t>Q2 2019</t>
  </si>
  <si>
    <t>Q3 2019</t>
  </si>
  <si>
    <t>Q4 2019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</si>
  <si>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</si>
  <si>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</si>
  <si>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</si>
  <si>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</si>
  <si>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2. King County stopped receiving hotel taxes within the City of Bellevue starting in 2013.</t>
  </si>
  <si>
    <t>1. Series CWUR0000SAO. Values are annual growth.</t>
  </si>
  <si>
    <t>3. The values for 2014-2019 are for the Parks lid lift approved by voters in 2013.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</si>
  <si>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</si>
  <si>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</si>
  <si>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</si>
  <si>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</si>
  <si>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</si>
  <si>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>BSFK</t>
  </si>
  <si>
    <t xml:space="preserve">    center account per RCW 67.28.180.</t>
  </si>
  <si>
    <t>June-June Seattle CPI-W</t>
  </si>
  <si>
    <t xml:space="preserve">2. There are multiple COLA agreements and this forecast only applies to those </t>
  </si>
  <si>
    <t>Page 45</t>
  </si>
  <si>
    <t>3. The PSERN levy is in effect from 2016-2024.</t>
  </si>
  <si>
    <t>Roads addendum</t>
  </si>
  <si>
    <t>Page 46</t>
  </si>
  <si>
    <t>3. Actual values are quarterly on an accrual basis as listed in EBS, Fund 000001110.</t>
  </si>
  <si>
    <t xml:space="preserve">    Forecast includes the 1% DOR administrative fee.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</si>
  <si>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</si>
  <si>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</si>
  <si>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</si>
  <si>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</si>
  <si>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</si>
  <si>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East Federal Way</t>
  </si>
  <si>
    <t>Page 47</t>
  </si>
  <si>
    <t>3. Levy amounts do not reflect forecasted new construction impacts from the TDR/TIF ILA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</si>
  <si>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</si>
  <si>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</si>
  <si>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</si>
  <si>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</si>
  <si>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</si>
  <si>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</si>
  <si>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3. From 2016-2020 revenues received will be deposited in the State's stadium and exhibition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</si>
  <si>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</si>
  <si>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</si>
  <si>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</si>
  <si>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 xml:space="preserve">    units on the "new COLA" formula.</t>
  </si>
  <si>
    <t>2. Limited bond debt service included in CX Levy in 2013 and thereafter.</t>
  </si>
  <si>
    <t>2. AFIS is a six-year lid lift in effect from 2013-2018.</t>
  </si>
  <si>
    <t>2. Values for 2008-2013 include the Parks Operating &amp; Expansion lid lifts (expired in 2013).</t>
  </si>
  <si>
    <t>2. The C&amp;FJC lid lift is a nine-year lid lift in effect from 2013-2021.</t>
  </si>
  <si>
    <t>2. "PSERN" is an acronym for the Puget Sound Emergency Radio Network.</t>
  </si>
  <si>
    <t>2. The BSFK levy is in effect from 2016 thru 2021.</t>
  </si>
  <si>
    <t>2. The previous existing EMS levy expired in 2013.</t>
  </si>
  <si>
    <t>2. The UAL/Roads levy values are affected by annexations (see appendix).</t>
  </si>
  <si>
    <t>1. Actual values are quarterly as listed in EBS, Fund 000000010, Acct. 31911.</t>
  </si>
  <si>
    <t>Marine Levy Property Tax</t>
  </si>
  <si>
    <t>P&amp;I on Property Taxes</t>
  </si>
  <si>
    <t>Penalties and Interest on Delinquent Property Taxes</t>
  </si>
  <si>
    <t>Marine</t>
  </si>
  <si>
    <t>-Renton West Hill
-East Fed. Way</t>
  </si>
  <si>
    <t>Forecasts have been adjusted for the annexations listed above (Pages 3, 5, 41).</t>
  </si>
  <si>
    <t>have been adjusted for the annexations listed above (Pages 7 &amp; 10).</t>
  </si>
  <si>
    <t>These forecasts are presented on accrual basis (Pages 7 thru 10).</t>
  </si>
  <si>
    <t>REET data presents 0.25% of King County's 0.50% real estate tax (Page 13).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</si>
  <si>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</si>
  <si>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</si>
  <si>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</si>
  <si>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-North Highline Y
-Sliver
-Triangle</t>
  </si>
  <si>
    <t>Annexation Assumptions</t>
  </si>
  <si>
    <t>In addition, all sales tax forecasts have been adjusted for delinquent payments, include</t>
  </si>
  <si>
    <t>mitigation payments and remote sales in outyears and deduct the 1% DOR admin fee.</t>
  </si>
  <si>
    <t>3. Forecasts for 2018 and beyond are affected by annexations (see appendix).</t>
  </si>
  <si>
    <t>2. Forecasts for 2018 and beyond are affected by annexations (see appendix).</t>
  </si>
  <si>
    <t>Q1 2020</t>
  </si>
  <si>
    <t>Q2 2020</t>
  </si>
  <si>
    <t>Q3 2020</t>
  </si>
  <si>
    <t>Q4 2020</t>
  </si>
  <si>
    <t>3. Existing levy expires in 2018. Values for 2019 and beyond are preliminary</t>
  </si>
  <si>
    <t>2018 Population Est.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</si>
  <si>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</si>
  <si>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</si>
  <si>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</si>
  <si>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</si>
  <si>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 xml:space="preserve">     (subject to voter approval) and provided for information only.</t>
  </si>
  <si>
    <t>2. Revenue forecasts include remote sales revenue as forecast by WA DOR.</t>
  </si>
  <si>
    <t>2. The V&amp;HS levy is in effect from 2018-2023.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</si>
  <si>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</si>
  <si>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</si>
  <si>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</si>
  <si>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>July</t>
  </si>
  <si>
    <t>July 2018 King County Economic and Revenue Forecast</t>
  </si>
  <si>
    <t>% Change from March 2018 Forecast</t>
  </si>
  <si>
    <t>$ Change from March 2018 Forecast</t>
  </si>
  <si>
    <t># Change from March 2018 Forecast</t>
  </si>
  <si>
    <t>July 2018 UAL/Roads Property Tax Annexation Addendum</t>
  </si>
  <si>
    <t>July 2018 Diesel &amp; Gasoline Dollar per Gallon Forecasts</t>
  </si>
  <si>
    <t>2. Forecast utilizes actual values through April 2018.</t>
  </si>
  <si>
    <t xml:space="preserve">    remote sellers and referrers.</t>
  </si>
  <si>
    <t>2. Forecast values include estimated sales associated with marketplace facilitators,</t>
  </si>
  <si>
    <t>2. The intercounty river improvement agreement expires in 2020.</t>
  </si>
  <si>
    <t>Approved by the Forecast Council on July 23, 2018 (KCFC 2018-04)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</si>
</sst>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#,##0;\(#,##0\)"/>
    <numFmt numFmtId="169" formatCode="&quot;$&quot;#,##0.00;\(&quot;$&quot;#,##0.00\)"/>
    <numFmt numFmtId="170" formatCode="_(* #,##0_);_(* \(#,##0\);_(* &quot;-&quot;??_);_(@_)"/>
    <numFmt numFmtId="171" formatCode="mm/dd/yy;@"/>
  </numFmts>
  <fonts count="27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3"/>
      <name val="Arial Narrow"/>
      <family val="2"/>
    </font>
    <font>
      <b/>
      <sz val="1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9" fontId="1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2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/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10" fontId="19" fillId="2" borderId="6" xfId="0" applyNumberFormat="1" applyFont="1" applyFill="1" applyBorder="1" applyAlignment="1">
      <alignment horizontal="center" vertical="center"/>
    </xf>
    <xf numFmtId="10" fontId="19" fillId="2" borderId="4" xfId="0" applyNumberFormat="1" applyFont="1" applyFill="1" applyBorder="1" applyAlignment="1">
      <alignment horizontal="center" vertical="center"/>
    </xf>
    <xf numFmtId="167" fontId="19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0" fontId="19" fillId="2" borderId="0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 vertical="center"/>
    </xf>
    <xf numFmtId="167" fontId="19" fillId="2" borderId="7" xfId="0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165" fontId="19" fillId="2" borderId="9" xfId="0" applyNumberFormat="1" applyFont="1" applyFill="1" applyBorder="1" applyAlignment="1">
      <alignment horizontal="center" vertical="center"/>
    </xf>
    <xf numFmtId="10" fontId="19" fillId="2" borderId="8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0" xfId="0" applyFont="1" applyFill="1" applyAlignment="1"/>
    <xf numFmtId="0" fontId="19" fillId="2" borderId="0" xfId="0" applyFont="1" applyFill="1" applyAlignment="1">
      <alignment vertical="center"/>
    </xf>
    <xf numFmtId="10" fontId="19" fillId="2" borderId="11" xfId="0" applyNumberFormat="1" applyFont="1" applyFill="1" applyBorder="1" applyAlignment="1">
      <alignment horizontal="center" vertical="center"/>
    </xf>
    <xf numFmtId="10" fontId="19" fillId="2" borderId="5" xfId="0" applyNumberFormat="1" applyFont="1" applyFill="1" applyBorder="1" applyAlignment="1">
      <alignment horizontal="center" vertical="center"/>
    </xf>
    <xf numFmtId="10" fontId="19" fillId="2" borderId="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0" xfId="0" applyFont="1" applyFill="1"/>
    <xf numFmtId="166" fontId="19" fillId="2" borderId="4" xfId="0" applyNumberFormat="1" applyFont="1" applyFill="1" applyBorder="1" applyAlignment="1">
      <alignment horizontal="center" vertical="center"/>
    </xf>
    <xf numFmtId="10" fontId="19" fillId="2" borderId="10" xfId="0" applyNumberFormat="1" applyFont="1" applyFill="1" applyBorder="1" applyAlignment="1">
      <alignment horizontal="center"/>
    </xf>
    <xf numFmtId="166" fontId="19" fillId="2" borderId="5" xfId="0" applyNumberFormat="1" applyFont="1" applyFill="1" applyBorder="1" applyAlignment="1">
      <alignment horizontal="center" vertical="center"/>
    </xf>
    <xf numFmtId="10" fontId="19" fillId="2" borderId="7" xfId="0" applyNumberFormat="1" applyFont="1" applyFill="1" applyBorder="1" applyAlignment="1">
      <alignment horizontal="center"/>
    </xf>
    <xf numFmtId="169" fontId="19" fillId="2" borderId="7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10" fontId="21" fillId="2" borderId="5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168" fontId="19" fillId="2" borderId="7" xfId="0" applyNumberFormat="1" applyFont="1" applyFill="1" applyBorder="1" applyAlignment="1">
      <alignment horizontal="center"/>
    </xf>
    <xf numFmtId="165" fontId="19" fillId="2" borderId="11" xfId="0" applyNumberFormat="1" applyFont="1" applyFill="1" applyBorder="1" applyAlignment="1">
      <alignment horizontal="center" vertical="center"/>
    </xf>
    <xf numFmtId="165" fontId="19" fillId="2" borderId="7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/>
    <xf numFmtId="167" fontId="19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5" fontId="19" fillId="2" borderId="7" xfId="0" applyNumberFormat="1" applyFont="1" applyFill="1" applyBorder="1" applyAlignment="1">
      <alignment horizontal="center"/>
    </xf>
    <xf numFmtId="0" fontId="18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9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10" fontId="21" fillId="2" borderId="4" xfId="0" applyNumberFormat="1" applyFont="1" applyFill="1" applyBorder="1" applyAlignment="1">
      <alignment horizontal="center" vertical="center"/>
    </xf>
    <xf numFmtId="10" fontId="21" fillId="2" borderId="10" xfId="0" applyNumberFormat="1" applyFont="1" applyFill="1" applyBorder="1" applyAlignment="1">
      <alignment horizontal="center" vertical="center"/>
    </xf>
    <xf numFmtId="5" fontId="19" fillId="2" borderId="10" xfId="0" applyNumberFormat="1" applyFont="1" applyFill="1" applyBorder="1" applyAlignment="1">
      <alignment horizont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9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9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9" fillId="2" borderId="5" xfId="1" applyNumberFormat="1" applyFont="1" applyFill="1" applyBorder="1" applyAlignment="1">
      <alignment horizontal="center"/>
    </xf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5" xfId="1" applyNumberFormat="1" applyFont="1" applyFill="1" applyBorder="1" applyAlignment="1">
      <alignment horizontal="center"/>
    </xf>
    <xf numFmtId="5" fontId="10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9" fillId="2" borderId="6" xfId="0" applyNumberFormat="1" applyFont="1" applyFill="1" applyBorder="1" applyAlignment="1">
      <alignment horizontal="center" vertical="center"/>
    </xf>
    <xf numFmtId="165" fontId="19" fillId="2" borderId="0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9" fontId="19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0" fontId="19" fillId="2" borderId="4" xfId="1" applyNumberFormat="1" applyFont="1" applyFill="1" applyBorder="1" applyAlignment="1">
      <alignment horizontal="center"/>
    </xf>
    <xf numFmtId="10" fontId="10" fillId="2" borderId="4" xfId="1" applyNumberFormat="1" applyFont="1" applyFill="1" applyBorder="1" applyAlignment="1">
      <alignment horizontal="center"/>
    </xf>
    <xf numFmtId="5" fontId="10" fillId="2" borderId="10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19" fillId="2" borderId="12" xfId="0" applyFont="1" applyFill="1" applyBorder="1" applyAlignment="1">
      <alignment horizontal="center" vertical="center"/>
    </xf>
    <xf numFmtId="166" fontId="19" fillId="2" borderId="13" xfId="0" applyNumberFormat="1" applyFont="1" applyFill="1" applyBorder="1" applyAlignment="1">
      <alignment horizontal="center" vertical="center"/>
    </xf>
    <xf numFmtId="165" fontId="19" fillId="2" borderId="13" xfId="0" applyNumberFormat="1" applyFont="1" applyFill="1" applyBorder="1" applyAlignment="1">
      <alignment horizontal="center" vertical="center"/>
    </xf>
    <xf numFmtId="165" fontId="19" fillId="2" borderId="14" xfId="0" applyNumberFormat="1" applyFont="1" applyFill="1" applyBorder="1" applyAlignment="1">
      <alignment horizontal="center" vertical="center"/>
    </xf>
    <xf numFmtId="166" fontId="10" fillId="2" borderId="12" xfId="0" quotePrefix="1" applyNumberFormat="1" applyFont="1" applyFill="1" applyBorder="1" applyAlignment="1">
      <alignment horizontal="left" vertical="center" wrapText="1"/>
    </xf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9" fillId="2" borderId="11" xfId="0" applyNumberFormat="1" applyFont="1" applyFill="1" applyBorder="1" applyAlignment="1">
      <alignment horizontal="center"/>
    </xf>
    <xf numFmtId="10" fontId="19" fillId="2" borderId="0" xfId="0" applyNumberFormat="1" applyFont="1" applyFill="1"/>
    <xf numFmtId="170" fontId="19" fillId="2" borderId="0" xfId="2" applyNumberFormat="1" applyFont="1" applyFill="1" applyAlignment="1"/>
    <xf numFmtId="170" fontId="2" fillId="2" borderId="0" xfId="2" applyNumberFormat="1" applyFont="1" applyFill="1" applyAlignment="1"/>
    <xf numFmtId="165" fontId="19" fillId="2" borderId="0" xfId="0" applyNumberFormat="1" applyFont="1" applyFill="1" applyAlignment="1"/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0" borderId="0" xfId="11" applyFont="1"/>
    <xf numFmtId="0" fontId="2" fillId="2" borderId="0" xfId="11" applyFont="1" applyFill="1" applyBorder="1" applyAlignment="1"/>
    <xf numFmtId="0" fontId="2" fillId="2" borderId="0" xfId="11" applyFont="1" applyFill="1" applyBorder="1"/>
    <xf numFmtId="0" fontId="2" fillId="2" borderId="0" xfId="11" applyFont="1" applyFill="1"/>
    <xf numFmtId="0" fontId="2" fillId="3" borderId="0" xfId="11" applyFont="1" applyFill="1" applyBorder="1" applyAlignment="1"/>
    <xf numFmtId="0" fontId="2" fillId="3" borderId="0" xfId="0" applyFont="1" applyFill="1" applyBorder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0" fontId="19" fillId="2" borderId="18" xfId="0" applyNumberFormat="1" applyFont="1" applyFill="1" applyBorder="1" applyAlignment="1">
      <alignment horizontal="center" vertical="center"/>
    </xf>
    <xf numFmtId="165" fontId="19" fillId="2" borderId="18" xfId="0" applyNumberFormat="1" applyFont="1" applyFill="1" applyBorder="1" applyAlignment="1">
      <alignment horizontal="center" vertical="center"/>
    </xf>
    <xf numFmtId="10" fontId="19" fillId="2" borderId="20" xfId="0" applyNumberFormat="1" applyFont="1" applyFill="1" applyBorder="1" applyAlignment="1">
      <alignment horizontal="center" vertical="center"/>
    </xf>
    <xf numFmtId="167" fontId="19" fillId="2" borderId="20" xfId="0" applyNumberFormat="1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/>
    </xf>
    <xf numFmtId="3" fontId="19" fillId="2" borderId="7" xfId="0" applyNumberFormat="1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 vertical="center"/>
    </xf>
    <xf numFmtId="166" fontId="10" fillId="2" borderId="8" xfId="0" applyNumberFormat="1" applyFont="1" applyFill="1" applyBorder="1" applyAlignment="1">
      <alignment horizontal="center" vertical="center"/>
    </xf>
    <xf numFmtId="169" fontId="19" fillId="2" borderId="11" xfId="0" applyNumberFormat="1" applyFont="1" applyFill="1" applyBorder="1" applyAlignment="1">
      <alignment horizontal="center"/>
    </xf>
    <xf numFmtId="3" fontId="19" fillId="2" borderId="9" xfId="0" applyNumberFormat="1" applyFont="1" applyFill="1" applyBorder="1" applyAlignment="1">
      <alignment horizontal="center" vertical="center"/>
    </xf>
    <xf numFmtId="168" fontId="19" fillId="2" borderId="11" xfId="0" applyNumberFormat="1" applyFont="1" applyFill="1" applyBorder="1" applyAlignment="1">
      <alignment horizontal="center"/>
    </xf>
    <xf numFmtId="10" fontId="19" fillId="2" borderId="9" xfId="1" applyNumberFormat="1" applyFont="1" applyFill="1" applyBorder="1" applyAlignment="1">
      <alignment horizontal="center"/>
    </xf>
    <xf numFmtId="5" fontId="19" fillId="2" borderId="11" xfId="0" applyNumberFormat="1" applyFont="1" applyFill="1" applyBorder="1" applyAlignment="1">
      <alignment horizontal="center"/>
    </xf>
    <xf numFmtId="10" fontId="10" fillId="2" borderId="9" xfId="1" applyNumberFormat="1" applyFont="1" applyFill="1" applyBorder="1" applyAlignment="1">
      <alignment horizontal="center"/>
    </xf>
    <xf numFmtId="5" fontId="10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171" fontId="19" fillId="2" borderId="5" xfId="0" applyNumberFormat="1" applyFont="1" applyFill="1" applyBorder="1" applyAlignment="1">
      <alignment horizontal="center" vertical="center"/>
    </xf>
    <xf numFmtId="37" fontId="19" fillId="2" borderId="7" xfId="2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171" fontId="19" fillId="2" borderId="4" xfId="0" applyNumberFormat="1" applyFont="1" applyFill="1" applyBorder="1" applyAlignment="1">
      <alignment horizontal="center" vertical="center"/>
    </xf>
    <xf numFmtId="37" fontId="10" fillId="2" borderId="10" xfId="2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3" fontId="19" fillId="2" borderId="10" xfId="0" applyNumberFormat="1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166" fontId="10" fillId="2" borderId="21" xfId="0" quotePrefix="1" applyNumberFormat="1" applyFont="1" applyFill="1" applyBorder="1" applyAlignment="1">
      <alignment horizontal="left" vertical="center" wrapText="1"/>
    </xf>
    <xf numFmtId="165" fontId="19" fillId="2" borderId="22" xfId="0" applyNumberFormat="1" applyFont="1" applyFill="1" applyBorder="1" applyAlignment="1">
      <alignment horizontal="center" vertical="center"/>
    </xf>
    <xf numFmtId="165" fontId="19" fillId="2" borderId="23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/>
    </xf>
    <xf numFmtId="166" fontId="19" fillId="2" borderId="18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23" fillId="0" borderId="0" xfId="0" applyFont="1" applyAlignment="1"/>
    <xf numFmtId="0" fontId="2" fillId="2" borderId="0" xfId="0" applyFont="1" applyFill="1" applyAlignment="1"/>
    <xf numFmtId="0" fontId="26" fillId="2" borderId="0" xfId="0" applyFont="1" applyFill="1" applyAlignment="1">
      <alignment horizontal="left" vertical="center"/>
    </xf>
  </cellXfs>
  <cellStyles count="12">
    <cellStyle name="Comma" xfId="2" builtinId="3"/>
    <cellStyle name="Comma 2" xfId="9"/>
    <cellStyle name="Comma 3" xfId="5"/>
    <cellStyle name="Hyperlink" xfId="11" builtinId="8"/>
    <cellStyle name="Normal" xfId="0" builtinId="0"/>
    <cellStyle name="Normal 2" xfId="8"/>
    <cellStyle name="Normal 3" xfId="7"/>
    <cellStyle name="Normal 4" xfId="4"/>
    <cellStyle name="Normal 5" xfId="3"/>
    <cellStyle name="Percent" xfId="1" builtinId="5"/>
    <cellStyle name="Percent 2" xfId="10"/>
    <cellStyle name="Percent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="75" zoomScaleNormal="75" workbookViewId="0">
      <selection activeCell="A2" sqref="A2:F2"/>
    </sheetView>
  </sheetViews>
  <sheetFormatPr defaultColWidth="10.75" defaultRowHeight="21" customHeight="1" x14ac:dyDescent="0.2"/>
  <cols>
    <col min="1" max="1" width="3.625" style="9" bestFit="1" customWidth="1"/>
    <col min="2" max="2" width="7.75" style="9" customWidth="1"/>
    <col min="3" max="3" width="9.375" style="9" customWidth="1"/>
    <col min="4" max="4" width="23.625" style="9" customWidth="1"/>
    <col min="5" max="5" width="3.625" style="9" bestFit="1" customWidth="1"/>
    <col min="6" max="6" width="26.75" style="9" customWidth="1"/>
    <col min="7" max="16384" width="10.75" style="9"/>
  </cols>
  <sheetData>
    <row r="1" spans="1:8" ht="21.95" customHeight="1" thickBot="1" x14ac:dyDescent="0.25">
      <c r="A1" s="208" t="s">
        <v>269</v>
      </c>
      <c r="B1" s="209"/>
      <c r="C1" s="209"/>
      <c r="D1" s="209"/>
      <c r="E1" s="209"/>
      <c r="F1" s="210"/>
    </row>
    <row r="2" spans="1:8" ht="21.95" customHeight="1" x14ac:dyDescent="0.2">
      <c r="A2" s="212" t="s">
        <v>259</v>
      </c>
      <c r="B2" s="212"/>
      <c r="C2" s="212"/>
      <c r="D2" s="212"/>
      <c r="E2" s="212"/>
      <c r="F2" s="212"/>
    </row>
    <row r="3" spans="1:8" s="12" customFormat="1" ht="21" customHeight="1" x14ac:dyDescent="0.3">
      <c r="A3" s="212" t="s">
        <v>95</v>
      </c>
      <c r="B3" s="212"/>
      <c r="C3" s="212"/>
      <c r="D3" s="212"/>
      <c r="E3" s="212"/>
      <c r="F3" s="212"/>
      <c r="H3" s="10"/>
    </row>
    <row r="4" spans="1:8" s="12" customFormat="1" ht="21" customHeight="1" x14ac:dyDescent="0.3">
      <c r="A4" s="211">
        <v>41842</v>
      </c>
      <c r="B4" s="211"/>
      <c r="C4" s="211"/>
      <c r="D4" s="211"/>
      <c r="E4" s="211"/>
      <c r="F4" s="211"/>
      <c r="G4" s="10"/>
      <c r="H4" s="10"/>
    </row>
    <row r="5" spans="1:8" s="12" customFormat="1" ht="21" customHeight="1" x14ac:dyDescent="0.3">
      <c r="A5" s="11">
        <v>1</v>
      </c>
      <c r="B5" s="10" t="s">
        <v>111</v>
      </c>
      <c r="C5" s="10"/>
      <c r="D5" s="10"/>
      <c r="E5" s="149">
        <v>25</v>
      </c>
      <c r="F5" s="152" t="s">
        <v>7</v>
      </c>
      <c r="G5" s="9"/>
      <c r="H5" s="9"/>
    </row>
    <row r="6" spans="1:8" s="12" customFormat="1" ht="21" customHeight="1" x14ac:dyDescent="0.3">
      <c r="A6" s="11">
        <v>2</v>
      </c>
      <c r="B6" s="151" t="s">
        <v>70</v>
      </c>
      <c r="C6" s="10"/>
      <c r="D6" s="10"/>
      <c r="E6" s="11">
        <v>26</v>
      </c>
      <c r="F6" s="153" t="s">
        <v>146</v>
      </c>
      <c r="G6" s="10"/>
      <c r="H6" s="10"/>
    </row>
    <row r="7" spans="1:8" s="12" customFormat="1" ht="21" customHeight="1" x14ac:dyDescent="0.3">
      <c r="A7" s="11">
        <v>3</v>
      </c>
      <c r="B7" s="152" t="s">
        <v>85</v>
      </c>
      <c r="C7" s="10"/>
      <c r="D7" s="10"/>
      <c r="E7" s="11">
        <v>27</v>
      </c>
      <c r="F7" s="153" t="s">
        <v>147</v>
      </c>
      <c r="G7" s="10"/>
      <c r="H7" s="10"/>
    </row>
    <row r="8" spans="1:8" s="12" customFormat="1" ht="21" customHeight="1" x14ac:dyDescent="0.3">
      <c r="A8" s="11">
        <v>4</v>
      </c>
      <c r="B8" s="152" t="s">
        <v>106</v>
      </c>
      <c r="C8" s="10"/>
      <c r="D8" s="10"/>
      <c r="E8" s="11">
        <v>28</v>
      </c>
      <c r="F8" s="153" t="s">
        <v>225</v>
      </c>
      <c r="G8" s="10"/>
      <c r="H8" s="10"/>
    </row>
    <row r="9" spans="1:8" s="12" customFormat="1" ht="21" customHeight="1" x14ac:dyDescent="0.3">
      <c r="A9" s="11">
        <v>5</v>
      </c>
      <c r="B9" s="152" t="s">
        <v>84</v>
      </c>
      <c r="C9" s="10"/>
      <c r="D9" s="10"/>
      <c r="E9" s="11">
        <v>29</v>
      </c>
      <c r="F9" s="152" t="s">
        <v>69</v>
      </c>
      <c r="G9" s="10"/>
      <c r="H9" s="10"/>
    </row>
    <row r="10" spans="1:8" s="12" customFormat="1" ht="21" customHeight="1" x14ac:dyDescent="0.3">
      <c r="A10" s="11">
        <v>6</v>
      </c>
      <c r="B10" s="152" t="s">
        <v>118</v>
      </c>
      <c r="C10" s="10"/>
      <c r="D10" s="10"/>
      <c r="E10" s="11">
        <v>30</v>
      </c>
      <c r="F10" s="152" t="s">
        <v>103</v>
      </c>
      <c r="G10" s="10"/>
      <c r="H10" s="10"/>
    </row>
    <row r="11" spans="1:8" s="12" customFormat="1" ht="21" customHeight="1" x14ac:dyDescent="0.3">
      <c r="A11" s="11">
        <v>7</v>
      </c>
      <c r="B11" s="152" t="s">
        <v>97</v>
      </c>
      <c r="C11" s="10"/>
      <c r="D11" s="10"/>
      <c r="E11" s="11">
        <v>31</v>
      </c>
      <c r="F11" s="152" t="s">
        <v>13</v>
      </c>
      <c r="G11" s="10"/>
      <c r="H11" s="10"/>
    </row>
    <row r="12" spans="1:8" ht="21" customHeight="1" x14ac:dyDescent="0.3">
      <c r="A12" s="11">
        <v>8</v>
      </c>
      <c r="B12" s="152" t="s">
        <v>53</v>
      </c>
      <c r="C12" s="10"/>
      <c r="D12" s="10"/>
      <c r="E12" s="11">
        <v>32</v>
      </c>
      <c r="F12" s="152" t="s">
        <v>113</v>
      </c>
      <c r="G12" s="10"/>
      <c r="H12" s="8"/>
    </row>
    <row r="13" spans="1:8" ht="21" customHeight="1" x14ac:dyDescent="0.3">
      <c r="A13" s="11">
        <v>9</v>
      </c>
      <c r="B13" s="152" t="s">
        <v>40</v>
      </c>
      <c r="C13" s="10"/>
      <c r="D13" s="10"/>
      <c r="E13" s="11">
        <v>33</v>
      </c>
      <c r="F13" s="152" t="s">
        <v>104</v>
      </c>
      <c r="G13" s="10"/>
      <c r="H13" s="8"/>
    </row>
    <row r="14" spans="1:8" ht="21" customHeight="1" x14ac:dyDescent="0.3">
      <c r="A14" s="11">
        <v>10</v>
      </c>
      <c r="B14" s="152" t="s">
        <v>96</v>
      </c>
      <c r="C14" s="10"/>
      <c r="D14" s="10"/>
      <c r="E14" s="11">
        <v>34</v>
      </c>
      <c r="F14" s="152" t="s">
        <v>67</v>
      </c>
      <c r="G14" s="10"/>
      <c r="H14" s="8"/>
    </row>
    <row r="15" spans="1:8" ht="21" customHeight="1" x14ac:dyDescent="0.3">
      <c r="A15" s="11">
        <v>11</v>
      </c>
      <c r="B15" s="152" t="s">
        <v>110</v>
      </c>
      <c r="C15" s="10"/>
      <c r="D15" s="10"/>
      <c r="E15" s="11">
        <v>35</v>
      </c>
      <c r="F15" s="152" t="s">
        <v>136</v>
      </c>
      <c r="G15" s="10"/>
      <c r="H15" s="8"/>
    </row>
    <row r="16" spans="1:8" ht="21" customHeight="1" x14ac:dyDescent="0.3">
      <c r="A16" s="11">
        <v>12</v>
      </c>
      <c r="B16" s="152" t="s">
        <v>105</v>
      </c>
      <c r="C16" s="10"/>
      <c r="D16" s="10"/>
      <c r="E16" s="11">
        <v>36</v>
      </c>
      <c r="F16" s="152" t="s">
        <v>12</v>
      </c>
      <c r="G16" s="10"/>
      <c r="H16" s="8"/>
    </row>
    <row r="17" spans="1:8" ht="21" customHeight="1" x14ac:dyDescent="0.3">
      <c r="A17" s="11">
        <v>13</v>
      </c>
      <c r="B17" s="152" t="s">
        <v>117</v>
      </c>
      <c r="C17" s="10"/>
      <c r="D17" s="10"/>
      <c r="E17" s="11">
        <v>37</v>
      </c>
      <c r="F17" s="152" t="s">
        <v>184</v>
      </c>
      <c r="G17" s="10"/>
      <c r="H17" s="8"/>
    </row>
    <row r="18" spans="1:8" ht="21" customHeight="1" x14ac:dyDescent="0.3">
      <c r="A18" s="11">
        <v>14</v>
      </c>
      <c r="B18" s="152" t="s">
        <v>116</v>
      </c>
      <c r="C18" s="10"/>
      <c r="D18" s="10"/>
      <c r="E18" s="11">
        <v>38</v>
      </c>
      <c r="F18" s="152" t="s">
        <v>186</v>
      </c>
      <c r="G18" s="10"/>
      <c r="H18" s="8"/>
    </row>
    <row r="19" spans="1:8" ht="21" customHeight="1" x14ac:dyDescent="0.3">
      <c r="A19" s="11">
        <v>15</v>
      </c>
      <c r="B19" s="152" t="s">
        <v>64</v>
      </c>
      <c r="C19" s="10"/>
      <c r="D19" s="10"/>
      <c r="E19" s="11">
        <v>39</v>
      </c>
      <c r="F19" s="152" t="s">
        <v>44</v>
      </c>
      <c r="G19" s="10"/>
      <c r="H19" s="13"/>
    </row>
    <row r="20" spans="1:8" ht="21" customHeight="1" x14ac:dyDescent="0.3">
      <c r="A20" s="11">
        <v>16</v>
      </c>
      <c r="B20" s="152" t="s">
        <v>66</v>
      </c>
      <c r="C20" s="10"/>
      <c r="D20" s="10"/>
      <c r="E20" s="11">
        <v>40</v>
      </c>
      <c r="F20" s="152" t="s">
        <v>45</v>
      </c>
      <c r="G20" s="10"/>
      <c r="H20" s="8"/>
    </row>
    <row r="21" spans="1:8" ht="21" customHeight="1" x14ac:dyDescent="0.3">
      <c r="A21" s="11">
        <v>17</v>
      </c>
      <c r="B21" s="152" t="s">
        <v>10</v>
      </c>
      <c r="C21" s="10"/>
      <c r="D21" s="10"/>
      <c r="E21" s="11">
        <v>41</v>
      </c>
      <c r="F21" s="154" t="s">
        <v>137</v>
      </c>
    </row>
    <row r="22" spans="1:8" ht="21" customHeight="1" x14ac:dyDescent="0.3">
      <c r="A22" s="11">
        <v>18</v>
      </c>
      <c r="B22" s="153" t="s">
        <v>16</v>
      </c>
      <c r="C22" s="10"/>
      <c r="D22" s="10"/>
      <c r="E22" s="11">
        <v>42</v>
      </c>
      <c r="F22" s="154" t="s">
        <v>192</v>
      </c>
      <c r="G22" s="13"/>
      <c r="H22" s="13"/>
    </row>
    <row r="23" spans="1:8" ht="21" customHeight="1" x14ac:dyDescent="0.3">
      <c r="A23" s="11">
        <v>19</v>
      </c>
      <c r="B23" s="152" t="s">
        <v>41</v>
      </c>
      <c r="C23" s="10"/>
      <c r="D23" s="150"/>
      <c r="E23" s="11">
        <v>43</v>
      </c>
      <c r="F23" s="152" t="s">
        <v>46</v>
      </c>
      <c r="G23" s="13"/>
    </row>
    <row r="24" spans="1:8" ht="21" customHeight="1" x14ac:dyDescent="0.3">
      <c r="A24" s="11">
        <v>20</v>
      </c>
      <c r="B24" s="152" t="s">
        <v>122</v>
      </c>
      <c r="C24" s="12"/>
      <c r="D24" s="10"/>
      <c r="E24" s="11">
        <v>44</v>
      </c>
      <c r="F24" s="152" t="s">
        <v>227</v>
      </c>
    </row>
    <row r="25" spans="1:8" ht="21" customHeight="1" x14ac:dyDescent="0.3">
      <c r="A25" s="11">
        <v>21</v>
      </c>
      <c r="B25" s="152" t="s">
        <v>108</v>
      </c>
      <c r="C25" s="12"/>
      <c r="D25" s="12"/>
      <c r="E25" s="11">
        <v>45</v>
      </c>
      <c r="F25" s="152" t="s">
        <v>14</v>
      </c>
    </row>
    <row r="26" spans="1:8" ht="21" customHeight="1" x14ac:dyDescent="0.3">
      <c r="A26" s="11">
        <v>22</v>
      </c>
      <c r="B26" s="155" t="s">
        <v>109</v>
      </c>
      <c r="C26" s="159"/>
      <c r="D26" s="159"/>
      <c r="E26" s="156">
        <v>46</v>
      </c>
      <c r="F26" s="155" t="s">
        <v>15</v>
      </c>
    </row>
    <row r="27" spans="1:8" ht="21" customHeight="1" x14ac:dyDescent="0.3">
      <c r="A27" s="11">
        <v>23</v>
      </c>
      <c r="B27" s="155" t="s">
        <v>135</v>
      </c>
      <c r="C27" s="159"/>
      <c r="D27" s="159"/>
      <c r="E27" s="156">
        <v>47</v>
      </c>
      <c r="F27" s="151" t="s">
        <v>155</v>
      </c>
    </row>
    <row r="28" spans="1:8" ht="21" customHeight="1" x14ac:dyDescent="0.3">
      <c r="A28" s="11">
        <v>24</v>
      </c>
      <c r="B28" s="155" t="s">
        <v>35</v>
      </c>
      <c r="C28" s="159"/>
      <c r="D28" s="159"/>
    </row>
    <row r="29" spans="1:8" ht="21" customHeight="1" x14ac:dyDescent="0.3">
      <c r="B29" s="105"/>
      <c r="C29" s="160"/>
      <c r="D29" s="160"/>
      <c r="E29" s="105"/>
      <c r="F29" s="105"/>
    </row>
    <row r="30" spans="1:8" ht="21" customHeight="1" x14ac:dyDescent="0.3">
      <c r="A30" s="206" t="s">
        <v>8</v>
      </c>
      <c r="B30" s="207"/>
      <c r="C30" s="207"/>
      <c r="D30" s="207"/>
      <c r="E30" s="207"/>
      <c r="F30" s="207"/>
    </row>
    <row r="31" spans="1:8" ht="21" customHeight="1" x14ac:dyDescent="0.2">
      <c r="D31" s="105"/>
      <c r="E31" s="105"/>
      <c r="F31" s="105"/>
    </row>
  </sheetData>
  <mergeCells count="5">
    <mergeCell ref="A30:F30"/>
    <mergeCell ref="A1:F1"/>
    <mergeCell ref="A4:F4"/>
    <mergeCell ref="A3:F3"/>
    <mergeCell ref="A2:F2"/>
  </mergeCells>
  <phoneticPr fontId="4"/>
  <hyperlinks>
    <hyperlink ref="B6" location="'Countywide AV'!A1" display="Countywide Assessed Value"/>
    <hyperlink ref="B7" location="'Unincorporated AV'!A1" display="Unincorporated Assessed Value"/>
    <hyperlink ref="B8" location="'Countywide NC'!A1" display="Countywide New Construction"/>
    <hyperlink ref="B9" location="'Unincorporated NC'!A1" display="Unincorporated New Construction"/>
    <hyperlink ref="B10" location="'Sales and Use Taxbase'!A1" display="Sales and Use Taxbase"/>
    <hyperlink ref="B11" location="'Local Sales Tax'!A1" display="Local and Option Sales Tax"/>
    <hyperlink ref="B12" location="'Transit Sales Tax'!A1" display="Metro Transit Sales Tax"/>
    <hyperlink ref="B13" location="'Mental Health Sales Tax'!A1" display="Mental Health Sales Tax"/>
    <hyperlink ref="B14" location="'CJ Sales Tax'!A1" display="Criminal Justice Sales Tax"/>
    <hyperlink ref="B15" location="'Hotel Sales Tax'!A1" display="Hotel Sales Tax"/>
    <hyperlink ref="B16" location="'Rental Car Sales Tax'!A1" display="Rental Car Sales Tax"/>
    <hyperlink ref="B17" location="REET!A1" display="Real Estate Excise Tax (REET 1)"/>
    <hyperlink ref="B18" location="'Investment Pool Nom'!A1" display="Investment Pool Nominal Rate of Return"/>
    <hyperlink ref="B19" location="'Investment Pool Real'!A1" display="Investment Pool Real Rate of Return"/>
    <hyperlink ref="B20" location="'CPI-U'!A1" display="National CPI-U"/>
    <hyperlink ref="B21" location="'CPI-W'!A1" display="National CPI-W"/>
    <hyperlink ref="B22" location="'Seattle CPI-U'!A1" display="Seattle CPI-U"/>
    <hyperlink ref="B23" location="'Seattle CPI-W'!A1" display="Seattle CPI-W"/>
    <hyperlink ref="B24" location="'COLA(new)'!A1" display="COLA Comparison"/>
    <hyperlink ref="B25" location="'Pharmaceuticals PPI'!A1" display="Pharmaceuticals PPI"/>
    <hyperlink ref="B26" location="'Transportation CPI'!A1" display="Transportation CPI"/>
    <hyperlink ref="B27" location="'Retail Gas'!A1" display="Retail Gas Prices"/>
    <hyperlink ref="B28" location="'Diesel and Gas'!A1" display="Diesel &amp; Gas Wholesale"/>
    <hyperlink ref="F6" location="Gambling!A1" display="Gambling Tax"/>
    <hyperlink ref="F7" location="'E911'!A1" display="E-911 Tax"/>
    <hyperlink ref="F8" location="Delinquencies!A1" display="P&amp;I on Property Taxes"/>
    <hyperlink ref="F9" location="CX!A1" display="Current Expense"/>
    <hyperlink ref="F10" location="'DD-MH'!A1" display="DD/MH"/>
    <hyperlink ref="F11" location="Veterans!A1" display="Veteran's Aid"/>
    <hyperlink ref="F12" location="ICRI!A1" display="Inter-County River"/>
    <hyperlink ref="F13" location="AFIS!A1" display="AFIS"/>
    <hyperlink ref="F14" location="Parks!A1" display="Parks"/>
    <hyperlink ref="F15" location="YSC!A1" display="Children &amp; Family Center"/>
    <hyperlink ref="F16" location="Veterans_Lid!A1" display="Vets &amp; Human Services"/>
    <hyperlink ref="F17" location="PSERN!A1" display="PSERN"/>
    <hyperlink ref="F18" location="BSFK!A1" display="BSFK"/>
    <hyperlink ref="F19" location="EMS!A1" display="EMS"/>
    <hyperlink ref="F20" location="CF!A1" display="Conservation Futures"/>
    <hyperlink ref="F21" location="Roads!A1" display="UAL/Roads"/>
    <hyperlink ref="F22" location="Roads2!A1" display="Roads addendum"/>
    <hyperlink ref="F23" location="Flood!A1" display="Flood"/>
    <hyperlink ref="F24" location="'Marine(Base)'!A1" display="Marine (Base)"/>
    <hyperlink ref="F25" location="Transit!A1" display="Transit"/>
    <hyperlink ref="F26" location="UTGO!A1" display="UTGO"/>
    <hyperlink ref="F5" location="Docs!A1" display="Recorded Documents"/>
    <hyperlink ref="F27" location="Appendix!A1" display="Appendix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Headings!E10</f>
        <v>July 2018 Criminal Justice Sales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2009</v>
      </c>
      <c r="B5" s="40">
        <v>11086864.80717952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10916264.423007984</v>
      </c>
      <c r="C6" s="46">
        <v>-1.5387612922010296E-2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10722120.54531939</v>
      </c>
      <c r="C7" s="46">
        <v>-1.7784827315047602E-2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10262902.461595936</v>
      </c>
      <c r="C8" s="46">
        <v>-4.2829035710097441E-2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10758498.677836288</v>
      </c>
      <c r="C9" s="47">
        <v>4.8290063955580553E-2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11528619.639012897</v>
      </c>
      <c r="C10" s="46">
        <v>7.1582567813401887E-2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12564407.029012896</v>
      </c>
      <c r="C11" s="46">
        <v>8.9844874966200639E-2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13243627.939012896</v>
      </c>
      <c r="C12" s="46">
        <v>5.4059129764865821E-2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13593060.676657576</v>
      </c>
      <c r="C13" s="51">
        <v>2.63849708896855E-2</v>
      </c>
      <c r="D13" s="56">
        <v>-1.9808940626486748E-4</v>
      </c>
      <c r="E13" s="85">
        <v>-2693.1748081594706</v>
      </c>
    </row>
    <row r="14" spans="1:5" s="54" customFormat="1" ht="18" customHeight="1" thickTop="1" x14ac:dyDescent="0.25">
      <c r="A14" s="44">
        <v>2018</v>
      </c>
      <c r="B14" s="45">
        <v>14349495.629445806</v>
      </c>
      <c r="C14" s="46">
        <v>5.5648611507134849E-2</v>
      </c>
      <c r="D14" s="47">
        <v>6.130508898073872E-3</v>
      </c>
      <c r="E14" s="48">
        <v>87433.69757819362</v>
      </c>
    </row>
    <row r="15" spans="1:5" s="54" customFormat="1" ht="18" customHeight="1" x14ac:dyDescent="0.25">
      <c r="A15" s="44">
        <v>2019</v>
      </c>
      <c r="B15" s="45">
        <v>14823501.294402119</v>
      </c>
      <c r="C15" s="46">
        <v>3.3032914688905901E-2</v>
      </c>
      <c r="D15" s="47">
        <v>2.8703535463041607E-3</v>
      </c>
      <c r="E15" s="48">
        <v>42426.909279521555</v>
      </c>
    </row>
    <row r="16" spans="1:5" s="54" customFormat="1" ht="18" customHeight="1" x14ac:dyDescent="0.25">
      <c r="A16" s="44">
        <v>2020</v>
      </c>
      <c r="B16" s="45">
        <v>15118991.874406068</v>
      </c>
      <c r="C16" s="46">
        <v>1.9933926144394487E-2</v>
      </c>
      <c r="D16" s="47">
        <v>-9.6189724392503617E-4</v>
      </c>
      <c r="E16" s="48">
        <v>-14556.918875062838</v>
      </c>
    </row>
    <row r="17" spans="1:5" s="54" customFormat="1" ht="18" customHeight="1" x14ac:dyDescent="0.25">
      <c r="A17" s="44">
        <v>2021</v>
      </c>
      <c r="B17" s="45">
        <v>15255240.751870798</v>
      </c>
      <c r="C17" s="46">
        <v>9.0117700040157622E-3</v>
      </c>
      <c r="D17" s="47">
        <v>-5.0854339951620364E-3</v>
      </c>
      <c r="E17" s="48">
        <v>-77976.062040654942</v>
      </c>
    </row>
    <row r="18" spans="1:5" s="54" customFormat="1" ht="18" customHeight="1" x14ac:dyDescent="0.25">
      <c r="A18" s="44">
        <v>2022</v>
      </c>
      <c r="B18" s="45">
        <v>15694730.257067686</v>
      </c>
      <c r="C18" s="46">
        <v>2.8809083536947222E-2</v>
      </c>
      <c r="D18" s="47">
        <v>-9.1430694999539153E-4</v>
      </c>
      <c r="E18" s="48">
        <v>-14362.933081878349</v>
      </c>
    </row>
    <row r="19" spans="1:5" s="54" customFormat="1" ht="18" customHeight="1" x14ac:dyDescent="0.25">
      <c r="A19" s="44">
        <v>2023</v>
      </c>
      <c r="B19" s="45">
        <v>15236869.782679442</v>
      </c>
      <c r="C19" s="46">
        <v>-2.9172879488136405E-2</v>
      </c>
      <c r="D19" s="47">
        <v>-8.6443467868544399E-3</v>
      </c>
      <c r="E19" s="48">
        <v>-132861.28537293524</v>
      </c>
    </row>
    <row r="20" spans="1:5" s="54" customFormat="1" ht="18" customHeight="1" x14ac:dyDescent="0.25">
      <c r="A20" s="44">
        <v>2024</v>
      </c>
      <c r="B20" s="45">
        <v>15407055.088906836</v>
      </c>
      <c r="C20" s="46">
        <v>1.1169308962714286E-2</v>
      </c>
      <c r="D20" s="47">
        <v>-1.0867379587811921E-2</v>
      </c>
      <c r="E20" s="48">
        <v>-169273.87948413566</v>
      </c>
    </row>
    <row r="21" spans="1:5" s="54" customFormat="1" ht="18" customHeight="1" x14ac:dyDescent="0.25">
      <c r="A21" s="44">
        <v>2025</v>
      </c>
      <c r="B21" s="45">
        <v>16163657.967631292</v>
      </c>
      <c r="C21" s="46">
        <v>4.9107559774302034E-2</v>
      </c>
      <c r="D21" s="47">
        <v>-1.6496872297876441E-3</v>
      </c>
      <c r="E21" s="48">
        <v>-26709.041700869799</v>
      </c>
    </row>
    <row r="22" spans="1:5" s="54" customFormat="1" ht="18" customHeight="1" x14ac:dyDescent="0.25">
      <c r="A22" s="44">
        <v>2026</v>
      </c>
      <c r="B22" s="45">
        <v>16753151.977110747</v>
      </c>
      <c r="C22" s="46">
        <v>3.647033429313784E-2</v>
      </c>
      <c r="D22" s="47">
        <v>3.8729259281935491E-3</v>
      </c>
      <c r="E22" s="48">
        <v>64633.396314704791</v>
      </c>
    </row>
    <row r="23" spans="1:5" s="54" customFormat="1" ht="18" customHeight="1" x14ac:dyDescent="0.25">
      <c r="A23" s="44">
        <v>2027</v>
      </c>
      <c r="B23" s="45">
        <v>17366347.630443528</v>
      </c>
      <c r="C23" s="46">
        <v>3.660180807591118E-2</v>
      </c>
      <c r="D23" s="47">
        <v>7.7774568709390035E-3</v>
      </c>
      <c r="E23" s="48">
        <v>134023.656493444</v>
      </c>
    </row>
    <row r="24" spans="1:5" ht="18" customHeight="1" x14ac:dyDescent="0.3">
      <c r="A24" s="25" t="s">
        <v>4</v>
      </c>
      <c r="B24" s="3"/>
      <c r="C24" s="3"/>
    </row>
    <row r="25" spans="1:5" s="29" customFormat="1" ht="21.75" customHeight="1" x14ac:dyDescent="0.25">
      <c r="A25" s="55" t="s">
        <v>165</v>
      </c>
      <c r="B25" s="30"/>
      <c r="C25" s="30"/>
    </row>
    <row r="26" spans="1:5" ht="21.75" customHeight="1" x14ac:dyDescent="0.3">
      <c r="A26" s="79" t="s">
        <v>176</v>
      </c>
      <c r="B26" s="3"/>
      <c r="C26" s="3"/>
    </row>
    <row r="27" spans="1:5" ht="21.75" customHeight="1" x14ac:dyDescent="0.3">
      <c r="A27" s="138" t="s">
        <v>253</v>
      </c>
      <c r="B27" s="3"/>
      <c r="C27" s="3"/>
    </row>
    <row r="28" spans="1:5" ht="21.75" customHeight="1" x14ac:dyDescent="0.3">
      <c r="A28" s="138" t="s">
        <v>240</v>
      </c>
    </row>
    <row r="29" spans="1:5" ht="21.75" customHeight="1" x14ac:dyDescent="0.3">
      <c r="A29" s="138"/>
    </row>
    <row r="30" spans="1:5" ht="21.75" customHeight="1" x14ac:dyDescent="0.3">
      <c r="A30" s="206" t="str">
        <f>Headings!F10</f>
        <v>Page 10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Headings!E11</f>
        <v>July 2018 Hotel Sales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2009</v>
      </c>
      <c r="B5" s="40">
        <v>16892478.199999999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18044615.07</v>
      </c>
      <c r="C6" s="46">
        <v>6.8204135376655373E-2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19914695.420000002</v>
      </c>
      <c r="C7" s="46">
        <v>0.10363647784923358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21267812.480999999</v>
      </c>
      <c r="C8" s="46">
        <v>6.7945656835960655E-2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20243998</v>
      </c>
      <c r="C9" s="47">
        <v>-4.8139153094124865E-2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23237103.519999899</v>
      </c>
      <c r="C10" s="46">
        <v>0.14785150245519185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26115934.079999898</v>
      </c>
      <c r="C11" s="46">
        <v>0.12388938911952696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28699357.100000001</v>
      </c>
      <c r="C12" s="46">
        <v>9.8921333316526416E-2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31591980.010000002</v>
      </c>
      <c r="C13" s="51">
        <v>0.10079051248154958</v>
      </c>
      <c r="D13" s="56">
        <v>-4.5421272479839736E-4</v>
      </c>
      <c r="E13" s="85">
        <v>-14355.999999996275</v>
      </c>
    </row>
    <row r="14" spans="1:5" s="54" customFormat="1" ht="18" customHeight="1" thickTop="1" x14ac:dyDescent="0.25">
      <c r="A14" s="44">
        <v>2018</v>
      </c>
      <c r="B14" s="45">
        <v>33808076.7620233</v>
      </c>
      <c r="C14" s="46">
        <v>7.0147447273701147E-2</v>
      </c>
      <c r="D14" s="47">
        <v>1.6552434431003071E-2</v>
      </c>
      <c r="E14" s="48">
        <v>550493.95868590102</v>
      </c>
    </row>
    <row r="15" spans="1:5" s="54" customFormat="1" ht="18" customHeight="1" x14ac:dyDescent="0.25">
      <c r="A15" s="44">
        <v>2019</v>
      </c>
      <c r="B15" s="45">
        <v>35468110.869239099</v>
      </c>
      <c r="C15" s="46">
        <v>4.9101701906939521E-2</v>
      </c>
      <c r="D15" s="47">
        <v>3.4870077280301004E-2</v>
      </c>
      <c r="E15" s="48">
        <v>1195102.452132903</v>
      </c>
    </row>
    <row r="16" spans="1:5" s="54" customFormat="1" ht="18" customHeight="1" x14ac:dyDescent="0.25">
      <c r="A16" s="44">
        <v>2020</v>
      </c>
      <c r="B16" s="45">
        <v>37328968.812998198</v>
      </c>
      <c r="C16" s="46">
        <v>5.2465662764491716E-2</v>
      </c>
      <c r="D16" s="47">
        <v>6.1593706088589162E-2</v>
      </c>
      <c r="E16" s="48">
        <v>2165828.1510818005</v>
      </c>
    </row>
    <row r="17" spans="1:5" s="54" customFormat="1" ht="18" customHeight="1" x14ac:dyDescent="0.25">
      <c r="A17" s="44">
        <v>2021</v>
      </c>
      <c r="B17" s="45">
        <v>38399224.440426797</v>
      </c>
      <c r="C17" s="46">
        <v>2.867091327355209E-2</v>
      </c>
      <c r="D17" s="47">
        <v>6.6295178650943365E-2</v>
      </c>
      <c r="E17" s="48">
        <v>2387409.6922734976</v>
      </c>
    </row>
    <row r="18" spans="1:5" s="54" customFormat="1" ht="18" customHeight="1" x14ac:dyDescent="0.25">
      <c r="A18" s="44">
        <v>2022</v>
      </c>
      <c r="B18" s="45">
        <v>39508953.705533303</v>
      </c>
      <c r="C18" s="46">
        <v>2.8899783297138271E-2</v>
      </c>
      <c r="D18" s="47">
        <v>5.67873061922608E-2</v>
      </c>
      <c r="E18" s="48">
        <v>2123045.0425223038</v>
      </c>
    </row>
    <row r="19" spans="1:5" s="54" customFormat="1" ht="18" customHeight="1" x14ac:dyDescent="0.25">
      <c r="A19" s="44">
        <v>2023</v>
      </c>
      <c r="B19" s="45">
        <v>40473046.086350895</v>
      </c>
      <c r="C19" s="46">
        <v>2.440187072538369E-2</v>
      </c>
      <c r="D19" s="47">
        <v>4.1909725126672903E-2</v>
      </c>
      <c r="E19" s="48">
        <v>1627985.7991649956</v>
      </c>
    </row>
    <row r="20" spans="1:5" s="54" customFormat="1" ht="18" customHeight="1" x14ac:dyDescent="0.25">
      <c r="A20" s="44">
        <v>2024</v>
      </c>
      <c r="B20" s="45">
        <v>42105815.834578104</v>
      </c>
      <c r="C20" s="46">
        <v>4.0342151286157923E-2</v>
      </c>
      <c r="D20" s="47">
        <v>4.2884362652933383E-2</v>
      </c>
      <c r="E20" s="48">
        <v>1731429.8120784014</v>
      </c>
    </row>
    <row r="21" spans="1:5" s="54" customFormat="1" ht="18" customHeight="1" x14ac:dyDescent="0.25">
      <c r="A21" s="44">
        <v>2025</v>
      </c>
      <c r="B21" s="45">
        <v>43311650.332942598</v>
      </c>
      <c r="C21" s="46">
        <v>2.863819342918994E-2</v>
      </c>
      <c r="D21" s="47">
        <v>3.3939818031295976E-2</v>
      </c>
      <c r="E21" s="48">
        <v>1421736.0675151944</v>
      </c>
    </row>
    <row r="22" spans="1:5" s="54" customFormat="1" ht="18" customHeight="1" x14ac:dyDescent="0.25">
      <c r="A22" s="44">
        <v>2026</v>
      </c>
      <c r="B22" s="45">
        <v>45082235.2839882</v>
      </c>
      <c r="C22" s="46">
        <v>4.0880108179551566E-2</v>
      </c>
      <c r="D22" s="47">
        <v>3.751838592109813E-2</v>
      </c>
      <c r="E22" s="48">
        <v>1630248.4124835953</v>
      </c>
    </row>
    <row r="23" spans="1:5" s="54" customFormat="1" ht="18" customHeight="1" x14ac:dyDescent="0.25">
      <c r="A23" s="44">
        <v>2027</v>
      </c>
      <c r="B23" s="45">
        <v>46689652.275054105</v>
      </c>
      <c r="C23" s="46">
        <v>3.5655219421580231E-2</v>
      </c>
      <c r="D23" s="47">
        <v>3.5733193897825144E-2</v>
      </c>
      <c r="E23" s="48">
        <v>1610810.9767998084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26" t="s">
        <v>141</v>
      </c>
      <c r="B25" s="3"/>
      <c r="C25" s="3"/>
    </row>
    <row r="26" spans="1:5" ht="21.75" customHeight="1" x14ac:dyDescent="0.3">
      <c r="A26" s="138" t="s">
        <v>178</v>
      </c>
      <c r="B26" s="3"/>
      <c r="C26" s="3"/>
    </row>
    <row r="27" spans="1:5" ht="21.75" customHeight="1" x14ac:dyDescent="0.3">
      <c r="A27" s="138" t="s">
        <v>210</v>
      </c>
      <c r="B27" s="3"/>
      <c r="C27" s="3"/>
    </row>
    <row r="28" spans="1:5" ht="21.75" customHeight="1" x14ac:dyDescent="0.3">
      <c r="A28" s="141" t="s">
        <v>187</v>
      </c>
      <c r="B28" s="3"/>
      <c r="C28" s="3"/>
    </row>
    <row r="29" spans="1:5" s="103" customFormat="1" ht="21.75" customHeight="1" x14ac:dyDescent="0.3">
      <c r="A29" s="138"/>
    </row>
    <row r="30" spans="1:5" ht="21.75" customHeight="1" x14ac:dyDescent="0.3">
      <c r="A30" s="206" t="str">
        <f>Headings!F11</f>
        <v>Page 11</v>
      </c>
      <c r="B30" s="207"/>
      <c r="C30" s="207"/>
      <c r="D30" s="207"/>
      <c r="E30" s="214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Headings!E12</f>
        <v>July 2018 Rental Car Sales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2835443.48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2651749.77</v>
      </c>
      <c r="C6" s="46">
        <v>-6.4784825123722745E-2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2737771</v>
      </c>
      <c r="C7" s="46">
        <v>3.2439422065076773E-2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2811096.72</v>
      </c>
      <c r="C8" s="46">
        <v>2.6782999746874481E-2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2857442.9599999902</v>
      </c>
      <c r="C9" s="46">
        <v>1.648688914552543E-2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3112670.25</v>
      </c>
      <c r="C10" s="47">
        <v>8.9320169666662563E-2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3494071.77</v>
      </c>
      <c r="C11" s="46">
        <v>0.12253193861444212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3734599.0666999999</v>
      </c>
      <c r="C12" s="46">
        <v>6.8838682354827485E-2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3938032.52</v>
      </c>
      <c r="C13" s="46">
        <v>5.4472635393164159E-2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3990916.1599999997</v>
      </c>
      <c r="C14" s="51">
        <v>1.3428949540518209E-2</v>
      </c>
      <c r="D14" s="56">
        <v>-4.8342978639052125E-3</v>
      </c>
      <c r="E14" s="85">
        <v>-19387.000000000466</v>
      </c>
    </row>
    <row r="15" spans="1:5" s="54" customFormat="1" ht="18" customHeight="1" thickTop="1" x14ac:dyDescent="0.25">
      <c r="A15" s="44">
        <v>2018</v>
      </c>
      <c r="B15" s="45">
        <v>4144682.8057928896</v>
      </c>
      <c r="C15" s="46">
        <v>3.8529159628572618E-2</v>
      </c>
      <c r="D15" s="47">
        <v>1.2406651781065925E-2</v>
      </c>
      <c r="E15" s="48">
        <v>50791.484058289323</v>
      </c>
    </row>
    <row r="16" spans="1:5" s="54" customFormat="1" ht="18" customHeight="1" x14ac:dyDescent="0.25">
      <c r="A16" s="44">
        <v>2019</v>
      </c>
      <c r="B16" s="45">
        <v>4252808.4379025698</v>
      </c>
      <c r="C16" s="46">
        <v>2.6087794211551385E-2</v>
      </c>
      <c r="D16" s="47">
        <v>1.4286454564739648E-2</v>
      </c>
      <c r="E16" s="48">
        <v>59901.770596659742</v>
      </c>
    </row>
    <row r="17" spans="1:5" s="54" customFormat="1" ht="18" customHeight="1" x14ac:dyDescent="0.25">
      <c r="A17" s="44">
        <v>2020</v>
      </c>
      <c r="B17" s="45">
        <v>4305567.5916807894</v>
      </c>
      <c r="C17" s="46">
        <v>1.2405720725159108E-2</v>
      </c>
      <c r="D17" s="47">
        <v>1.56604405319134E-2</v>
      </c>
      <c r="E17" s="48">
        <v>66387.428844169714</v>
      </c>
    </row>
    <row r="18" spans="1:5" s="54" customFormat="1" ht="18" customHeight="1" x14ac:dyDescent="0.25">
      <c r="A18" s="44">
        <v>2021</v>
      </c>
      <c r="B18" s="45">
        <v>4383775.6303237397</v>
      </c>
      <c r="C18" s="46">
        <v>1.8164396906476199E-2</v>
      </c>
      <c r="D18" s="47">
        <v>1.7771083343190552E-2</v>
      </c>
      <c r="E18" s="48">
        <v>76544.169272749685</v>
      </c>
    </row>
    <row r="19" spans="1:5" s="54" customFormat="1" ht="18" customHeight="1" x14ac:dyDescent="0.25">
      <c r="A19" s="44">
        <v>2022</v>
      </c>
      <c r="B19" s="45">
        <v>4468537.2307731695</v>
      </c>
      <c r="C19" s="46">
        <v>1.9335296237132038E-2</v>
      </c>
      <c r="D19" s="47">
        <v>1.8844141239365619E-2</v>
      </c>
      <c r="E19" s="48">
        <v>82648.310277979821</v>
      </c>
    </row>
    <row r="20" spans="1:5" s="54" customFormat="1" ht="18" customHeight="1" x14ac:dyDescent="0.25">
      <c r="A20" s="44">
        <v>2023</v>
      </c>
      <c r="B20" s="45">
        <v>4535726.7823941801</v>
      </c>
      <c r="C20" s="46">
        <v>1.503614005010423E-2</v>
      </c>
      <c r="D20" s="47">
        <v>9.942886922351013E-3</v>
      </c>
      <c r="E20" s="48">
        <v>44654.226582509466</v>
      </c>
    </row>
    <row r="21" spans="1:5" s="54" customFormat="1" ht="18" customHeight="1" x14ac:dyDescent="0.25">
      <c r="A21" s="44">
        <v>2024</v>
      </c>
      <c r="B21" s="45">
        <v>4620559.6543712094</v>
      </c>
      <c r="C21" s="46">
        <v>1.870325882641688E-2</v>
      </c>
      <c r="D21" s="47">
        <v>3.7364173142879764E-3</v>
      </c>
      <c r="E21" s="48">
        <v>17200.072445799597</v>
      </c>
    </row>
    <row r="22" spans="1:5" s="54" customFormat="1" ht="18" customHeight="1" x14ac:dyDescent="0.25">
      <c r="A22" s="44">
        <v>2025</v>
      </c>
      <c r="B22" s="45">
        <v>4716102.09572668</v>
      </c>
      <c r="C22" s="46">
        <v>2.0677677273376105E-2</v>
      </c>
      <c r="D22" s="47">
        <v>9.5340995911663562E-4</v>
      </c>
      <c r="E22" s="48">
        <v>4492.0958973104134</v>
      </c>
    </row>
    <row r="23" spans="1:5" s="54" customFormat="1" ht="18" customHeight="1" x14ac:dyDescent="0.25">
      <c r="A23" s="44">
        <v>2026</v>
      </c>
      <c r="B23" s="45">
        <v>4806875.5739025008</v>
      </c>
      <c r="C23" s="46">
        <v>1.9247564266700712E-2</v>
      </c>
      <c r="D23" s="47">
        <v>-2.9885552162753903E-3</v>
      </c>
      <c r="E23" s="48">
        <v>-14408.674188779667</v>
      </c>
    </row>
    <row r="24" spans="1:5" s="54" customFormat="1" ht="18" customHeight="1" x14ac:dyDescent="0.25">
      <c r="A24" s="44">
        <v>2027</v>
      </c>
      <c r="B24" s="45">
        <v>4909427.8136417102</v>
      </c>
      <c r="C24" s="46">
        <v>2.1334490182351784E-2</v>
      </c>
      <c r="D24" s="47">
        <v>-4.090108066126863E-3</v>
      </c>
      <c r="E24" s="48">
        <v>-20162.557339049876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115</v>
      </c>
      <c r="B26" s="3"/>
      <c r="C26" s="3"/>
    </row>
    <row r="27" spans="1:5" ht="21.75" customHeight="1" x14ac:dyDescent="0.3">
      <c r="A27" s="138"/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6" t="str">
        <f>Headings!F12</f>
        <v>Page 12</v>
      </c>
      <c r="B30" s="207"/>
      <c r="C30" s="207"/>
      <c r="D30" s="207"/>
      <c r="E30" s="214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7" width="10.75" style="19"/>
    <col min="8" max="8" width="15.875" style="19" bestFit="1" customWidth="1"/>
    <col min="9" max="16384" width="10.75" style="19"/>
  </cols>
  <sheetData>
    <row r="1" spans="1:9" ht="23.25" x14ac:dyDescent="0.3">
      <c r="A1" s="213" t="str">
        <f>Headings!E13</f>
        <v>July 2018 Real Estate Excise Tax (REET 1) Forecast</v>
      </c>
      <c r="B1" s="214"/>
      <c r="C1" s="214"/>
      <c r="D1" s="214"/>
      <c r="E1" s="214"/>
    </row>
    <row r="2" spans="1:9" ht="21.75" customHeight="1" x14ac:dyDescent="0.3">
      <c r="A2" s="213" t="s">
        <v>95</v>
      </c>
      <c r="B2" s="214"/>
      <c r="C2" s="214"/>
      <c r="D2" s="214"/>
      <c r="E2" s="214"/>
    </row>
    <row r="4" spans="1:9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9" s="54" customFormat="1" ht="18" customHeight="1" x14ac:dyDescent="0.25">
      <c r="A5" s="39">
        <v>2008</v>
      </c>
      <c r="B5" s="40">
        <v>4912081.72</v>
      </c>
      <c r="C5" s="82" t="s">
        <v>89</v>
      </c>
      <c r="D5" s="52">
        <v>0</v>
      </c>
      <c r="E5" s="43">
        <v>0</v>
      </c>
    </row>
    <row r="6" spans="1:9" s="54" customFormat="1" ht="18" customHeight="1" x14ac:dyDescent="0.25">
      <c r="A6" s="44">
        <v>2009</v>
      </c>
      <c r="B6" s="45">
        <v>3809800</v>
      </c>
      <c r="C6" s="46">
        <v>-0.22440215428663512</v>
      </c>
      <c r="D6" s="47">
        <v>0</v>
      </c>
      <c r="E6" s="48">
        <v>0</v>
      </c>
    </row>
    <row r="7" spans="1:9" s="54" customFormat="1" ht="18" customHeight="1" x14ac:dyDescent="0.25">
      <c r="A7" s="44">
        <v>2010</v>
      </c>
      <c r="B7" s="45">
        <v>3647888.19</v>
      </c>
      <c r="C7" s="46">
        <v>-4.2498768964250089E-2</v>
      </c>
      <c r="D7" s="47">
        <v>0</v>
      </c>
      <c r="E7" s="48">
        <v>0</v>
      </c>
    </row>
    <row r="8" spans="1:9" s="54" customFormat="1" ht="18" customHeight="1" x14ac:dyDescent="0.25">
      <c r="A8" s="44">
        <v>2011</v>
      </c>
      <c r="B8" s="45">
        <v>3293751.37</v>
      </c>
      <c r="C8" s="46">
        <v>-9.7079954635342025E-2</v>
      </c>
      <c r="D8" s="47">
        <v>0</v>
      </c>
      <c r="E8" s="48">
        <v>0</v>
      </c>
    </row>
    <row r="9" spans="1:9" s="54" customFormat="1" ht="18" customHeight="1" x14ac:dyDescent="0.25">
      <c r="A9" s="44">
        <v>2012</v>
      </c>
      <c r="B9" s="45">
        <v>4047144.57</v>
      </c>
      <c r="C9" s="46">
        <v>0.22873408322863176</v>
      </c>
      <c r="D9" s="47">
        <v>0</v>
      </c>
      <c r="E9" s="48">
        <v>0</v>
      </c>
    </row>
    <row r="10" spans="1:9" s="54" customFormat="1" ht="18" customHeight="1" x14ac:dyDescent="0.25">
      <c r="A10" s="44">
        <v>2013</v>
      </c>
      <c r="B10" s="45">
        <v>5650866.3900000043</v>
      </c>
      <c r="C10" s="47">
        <v>0.39626007726232637</v>
      </c>
      <c r="D10" s="47">
        <v>0</v>
      </c>
      <c r="E10" s="48">
        <v>0</v>
      </c>
    </row>
    <row r="11" spans="1:9" s="54" customFormat="1" ht="18" customHeight="1" x14ac:dyDescent="0.25">
      <c r="A11" s="44">
        <v>2014</v>
      </c>
      <c r="B11" s="45">
        <v>5460691.6899999995</v>
      </c>
      <c r="C11" s="46">
        <v>-3.365407830851308E-2</v>
      </c>
      <c r="D11" s="47">
        <v>0</v>
      </c>
      <c r="E11" s="48">
        <v>0</v>
      </c>
      <c r="H11" s="146"/>
      <c r="I11" s="148"/>
    </row>
    <row r="12" spans="1:9" s="54" customFormat="1" ht="18" customHeight="1" x14ac:dyDescent="0.25">
      <c r="A12" s="44">
        <v>2015</v>
      </c>
      <c r="B12" s="45">
        <v>7300582.5899999999</v>
      </c>
      <c r="C12" s="46">
        <v>0.33693367149244802</v>
      </c>
      <c r="D12" s="47">
        <v>0</v>
      </c>
      <c r="E12" s="48">
        <v>0</v>
      </c>
      <c r="H12" s="146"/>
      <c r="I12" s="148"/>
    </row>
    <row r="13" spans="1:9" s="54" customFormat="1" ht="18" customHeight="1" x14ac:dyDescent="0.25">
      <c r="A13" s="44">
        <v>2016</v>
      </c>
      <c r="B13" s="45">
        <v>7431560.2699999996</v>
      </c>
      <c r="C13" s="46">
        <v>1.7940716153174829E-2</v>
      </c>
      <c r="D13" s="47">
        <v>0</v>
      </c>
      <c r="E13" s="48">
        <v>0</v>
      </c>
      <c r="H13" s="146"/>
      <c r="I13" s="148"/>
    </row>
    <row r="14" spans="1:9" s="54" customFormat="1" ht="18" customHeight="1" thickBot="1" x14ac:dyDescent="0.3">
      <c r="A14" s="49">
        <v>2017</v>
      </c>
      <c r="B14" s="50">
        <v>7943445.1999999993</v>
      </c>
      <c r="C14" s="51">
        <v>6.887987332436718E-2</v>
      </c>
      <c r="D14" s="56">
        <v>0</v>
      </c>
      <c r="E14" s="85">
        <v>0</v>
      </c>
      <c r="H14" s="146"/>
      <c r="I14" s="148"/>
    </row>
    <row r="15" spans="1:9" s="54" customFormat="1" ht="18" customHeight="1" thickTop="1" x14ac:dyDescent="0.25">
      <c r="A15" s="44">
        <v>2018</v>
      </c>
      <c r="B15" s="45">
        <v>8266396.2823870489</v>
      </c>
      <c r="C15" s="46">
        <v>4.0656298905045629E-2</v>
      </c>
      <c r="D15" s="47">
        <v>4.1463244545996591E-2</v>
      </c>
      <c r="E15" s="48">
        <v>329105.81565472949</v>
      </c>
      <c r="H15" s="146"/>
      <c r="I15" s="148"/>
    </row>
    <row r="16" spans="1:9" s="54" customFormat="1" ht="18" customHeight="1" x14ac:dyDescent="0.25">
      <c r="A16" s="44">
        <v>2019</v>
      </c>
      <c r="B16" s="45">
        <v>8449857.6572971493</v>
      </c>
      <c r="C16" s="46">
        <v>2.2193634159663578E-2</v>
      </c>
      <c r="D16" s="47">
        <v>3.4178854104700118E-2</v>
      </c>
      <c r="E16" s="48">
        <v>279261.61024077982</v>
      </c>
      <c r="H16" s="146"/>
      <c r="I16" s="148"/>
    </row>
    <row r="17" spans="1:9" s="54" customFormat="1" ht="18" customHeight="1" x14ac:dyDescent="0.25">
      <c r="A17" s="44">
        <v>2020</v>
      </c>
      <c r="B17" s="45">
        <v>8708478.9389675092</v>
      </c>
      <c r="C17" s="46">
        <v>3.0606584413527926E-2</v>
      </c>
      <c r="D17" s="47">
        <v>3.4486969811726276E-2</v>
      </c>
      <c r="E17" s="48">
        <v>290316.90010448918</v>
      </c>
      <c r="H17" s="146"/>
      <c r="I17" s="148"/>
    </row>
    <row r="18" spans="1:9" s="54" customFormat="1" ht="18" customHeight="1" x14ac:dyDescent="0.25">
      <c r="A18" s="44">
        <v>2021</v>
      </c>
      <c r="B18" s="45">
        <v>8480296.6894683726</v>
      </c>
      <c r="C18" s="46">
        <v>-2.6202308244451022E-2</v>
      </c>
      <c r="D18" s="47">
        <v>3.6844482473850526E-2</v>
      </c>
      <c r="E18" s="48">
        <v>301349.09143045079</v>
      </c>
      <c r="H18" s="146"/>
      <c r="I18" s="148"/>
    </row>
    <row r="19" spans="1:9" s="54" customFormat="1" ht="18" customHeight="1" x14ac:dyDescent="0.25">
      <c r="A19" s="44">
        <v>2022</v>
      </c>
      <c r="B19" s="45">
        <v>8797158.507013347</v>
      </c>
      <c r="C19" s="46">
        <v>3.7364473101334283E-2</v>
      </c>
      <c r="D19" s="47">
        <v>3.4104071212818665E-2</v>
      </c>
      <c r="E19" s="48">
        <v>290124.49379661493</v>
      </c>
      <c r="H19" s="146"/>
      <c r="I19" s="148"/>
    </row>
    <row r="20" spans="1:9" s="54" customFormat="1" ht="18" customHeight="1" x14ac:dyDescent="0.25">
      <c r="A20" s="44">
        <v>2023</v>
      </c>
      <c r="B20" s="45">
        <v>8069972.4991963906</v>
      </c>
      <c r="C20" s="46">
        <v>-8.2661464748784885E-2</v>
      </c>
      <c r="D20" s="47">
        <v>3.583593415023878E-2</v>
      </c>
      <c r="E20" s="48">
        <v>279189.96970566083</v>
      </c>
      <c r="H20" s="146"/>
      <c r="I20" s="148"/>
    </row>
    <row r="21" spans="1:9" s="54" customFormat="1" ht="18" customHeight="1" x14ac:dyDescent="0.3">
      <c r="A21" s="44">
        <v>2024</v>
      </c>
      <c r="B21" s="45">
        <v>8381195.0392560661</v>
      </c>
      <c r="C21" s="46">
        <v>3.8565501938286229E-2</v>
      </c>
      <c r="D21" s="47">
        <v>3.3554607231250921E-2</v>
      </c>
      <c r="E21" s="48">
        <v>272097.58023730852</v>
      </c>
      <c r="H21" s="147"/>
      <c r="I21" s="148"/>
    </row>
    <row r="22" spans="1:9" s="54" customFormat="1" ht="18" customHeight="1" x14ac:dyDescent="0.3">
      <c r="A22" s="44">
        <v>2025</v>
      </c>
      <c r="B22" s="45">
        <v>8653099.7562265713</v>
      </c>
      <c r="C22" s="46">
        <v>3.244223713885086E-2</v>
      </c>
      <c r="D22" s="47">
        <v>2.9331748413060854E-2</v>
      </c>
      <c r="E22" s="48">
        <v>246577.98171878047</v>
      </c>
      <c r="H22" s="147"/>
      <c r="I22" s="148"/>
    </row>
    <row r="23" spans="1:9" s="54" customFormat="1" ht="18" customHeight="1" x14ac:dyDescent="0.3">
      <c r="A23" s="44">
        <v>2026</v>
      </c>
      <c r="B23" s="45">
        <v>8925230.5758001786</v>
      </c>
      <c r="C23" s="46">
        <v>3.1448940523052249E-2</v>
      </c>
      <c r="D23" s="47">
        <v>2.5392649938116962E-2</v>
      </c>
      <c r="E23" s="48">
        <v>221022.89853740297</v>
      </c>
      <c r="H23" s="147"/>
      <c r="I23" s="148"/>
    </row>
    <row r="24" spans="1:9" s="54" customFormat="1" ht="18" customHeight="1" x14ac:dyDescent="0.3">
      <c r="A24" s="44">
        <v>2027</v>
      </c>
      <c r="B24" s="45">
        <v>9218973.7341075279</v>
      </c>
      <c r="C24" s="46">
        <v>3.2911548425852866E-2</v>
      </c>
      <c r="D24" s="47">
        <v>2.3394338571168349E-2</v>
      </c>
      <c r="E24" s="48">
        <v>210741.63173067197</v>
      </c>
      <c r="H24" s="147"/>
      <c r="I24" s="148"/>
    </row>
    <row r="25" spans="1:9" ht="21.75" customHeight="1" x14ac:dyDescent="0.3">
      <c r="A25" s="25" t="s">
        <v>4</v>
      </c>
      <c r="B25" s="3"/>
      <c r="C25" s="3"/>
    </row>
    <row r="26" spans="1:9" ht="21.75" customHeight="1" x14ac:dyDescent="0.3">
      <c r="A26" s="26" t="s">
        <v>94</v>
      </c>
      <c r="B26" s="3"/>
      <c r="C26" s="3"/>
    </row>
    <row r="27" spans="1:9" ht="21.75" customHeight="1" x14ac:dyDescent="0.3">
      <c r="A27" s="30" t="s">
        <v>211</v>
      </c>
      <c r="B27" s="3"/>
      <c r="C27" s="3"/>
    </row>
    <row r="28" spans="1:9" ht="21.75" customHeight="1" x14ac:dyDescent="0.3">
      <c r="A28" s="138" t="s">
        <v>240</v>
      </c>
      <c r="B28" s="3"/>
      <c r="C28" s="3"/>
    </row>
    <row r="29" spans="1:9" ht="21.75" customHeight="1" x14ac:dyDescent="0.3">
      <c r="A29" s="136"/>
      <c r="B29" s="3"/>
      <c r="C29" s="3"/>
    </row>
    <row r="30" spans="1:9" ht="21.75" customHeight="1" x14ac:dyDescent="0.3">
      <c r="A30" s="206" t="str">
        <f>Headings!F13</f>
        <v>Page 13</v>
      </c>
      <c r="B30" s="207"/>
      <c r="C30" s="207"/>
      <c r="D30" s="207"/>
      <c r="E30" s="214"/>
    </row>
    <row r="32" spans="1:9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Headings!E14</f>
        <v>July 2018 Investment Pool Nominal Rate of Return Forecast</v>
      </c>
      <c r="B1" s="215"/>
      <c r="C1" s="215"/>
      <c r="D1" s="215"/>
    </row>
    <row r="2" spans="1:4" ht="21.75" customHeight="1" x14ac:dyDescent="0.3">
      <c r="A2" s="213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3.2959999999999996E-2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1.755E-2</v>
      </c>
      <c r="C6" s="46">
        <v>-1.5409999999999997E-2</v>
      </c>
      <c r="D6" s="47">
        <v>0</v>
      </c>
    </row>
    <row r="7" spans="1:4" s="54" customFormat="1" ht="18" customHeight="1" x14ac:dyDescent="0.25">
      <c r="A7" s="44">
        <v>2010</v>
      </c>
      <c r="B7" s="57">
        <v>9.6100000000000005E-3</v>
      </c>
      <c r="C7" s="46">
        <v>-7.9399999999999991E-3</v>
      </c>
      <c r="D7" s="47">
        <v>0</v>
      </c>
    </row>
    <row r="8" spans="1:4" s="54" customFormat="1" ht="18" customHeight="1" x14ac:dyDescent="0.25">
      <c r="A8" s="44">
        <v>2011</v>
      </c>
      <c r="B8" s="57">
        <v>6.1999999999999998E-3</v>
      </c>
      <c r="C8" s="46">
        <v>-3.4100000000000007E-3</v>
      </c>
      <c r="D8" s="47">
        <v>0</v>
      </c>
    </row>
    <row r="9" spans="1:4" s="54" customFormat="1" ht="18" customHeight="1" x14ac:dyDescent="0.25">
      <c r="A9" s="44">
        <v>2012</v>
      </c>
      <c r="B9" s="57">
        <v>5.5999999999999904E-3</v>
      </c>
      <c r="C9" s="46">
        <v>-6.0000000000000938E-4</v>
      </c>
      <c r="D9" s="47">
        <v>0</v>
      </c>
    </row>
    <row r="10" spans="1:4" s="54" customFormat="1" ht="18" customHeight="1" x14ac:dyDescent="0.25">
      <c r="A10" s="44">
        <v>2013</v>
      </c>
      <c r="B10" s="57">
        <v>5.1000000000000004E-3</v>
      </c>
      <c r="C10" s="46">
        <v>-4.9999999999999004E-4</v>
      </c>
      <c r="D10" s="47">
        <v>0</v>
      </c>
    </row>
    <row r="11" spans="1:4" s="54" customFormat="1" ht="18" customHeight="1" x14ac:dyDescent="0.25">
      <c r="A11" s="44">
        <v>2014</v>
      </c>
      <c r="B11" s="57">
        <v>5.0556999999999894E-3</v>
      </c>
      <c r="C11" s="46">
        <v>-4.4300000000010997E-5</v>
      </c>
      <c r="D11" s="47">
        <v>0</v>
      </c>
    </row>
    <row r="12" spans="1:4" s="54" customFormat="1" ht="18" customHeight="1" x14ac:dyDescent="0.25">
      <c r="A12" s="44">
        <v>2015</v>
      </c>
      <c r="B12" s="57">
        <v>5.9749E-3</v>
      </c>
      <c r="C12" s="46">
        <v>9.1920000000001063E-4</v>
      </c>
      <c r="D12" s="47">
        <v>0</v>
      </c>
    </row>
    <row r="13" spans="1:4" s="54" customFormat="1" ht="18" customHeight="1" x14ac:dyDescent="0.25">
      <c r="A13" s="44">
        <v>2016</v>
      </c>
      <c r="B13" s="57">
        <v>8.2862999999999999E-3</v>
      </c>
      <c r="C13" s="46">
        <v>2.3113999999999999E-3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1.1222000000000001E-2</v>
      </c>
      <c r="C14" s="51">
        <v>2.9357000000000012E-3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1.7000000000000001E-2</v>
      </c>
      <c r="C15" s="46">
        <v>5.7780000000000001E-3</v>
      </c>
      <c r="D15" s="47">
        <v>1.5000000000000013E-3</v>
      </c>
    </row>
    <row r="16" spans="1:4" s="54" customFormat="1" ht="18" customHeight="1" x14ac:dyDescent="0.25">
      <c r="A16" s="44">
        <v>2019</v>
      </c>
      <c r="B16" s="57">
        <v>2.2000000000000002E-2</v>
      </c>
      <c r="C16" s="46">
        <v>5.000000000000001E-3</v>
      </c>
      <c r="D16" s="47">
        <v>2.0000000000000018E-3</v>
      </c>
    </row>
    <row r="17" spans="1:4" s="54" customFormat="1" ht="18" customHeight="1" x14ac:dyDescent="0.25">
      <c r="A17" s="44">
        <v>2020</v>
      </c>
      <c r="B17" s="57">
        <v>2.5000000000000001E-2</v>
      </c>
      <c r="C17" s="46">
        <v>2.9999999999999992E-3</v>
      </c>
      <c r="D17" s="47">
        <v>2.0000000000000018E-3</v>
      </c>
    </row>
    <row r="18" spans="1:4" s="54" customFormat="1" ht="18" customHeight="1" x14ac:dyDescent="0.25">
      <c r="A18" s="44">
        <v>2021</v>
      </c>
      <c r="B18" s="57">
        <v>2.72979852789988E-2</v>
      </c>
      <c r="C18" s="46">
        <v>2.2979852789987987E-3</v>
      </c>
      <c r="D18" s="47">
        <v>6.153704032794971E-4</v>
      </c>
    </row>
    <row r="19" spans="1:4" s="54" customFormat="1" ht="18" customHeight="1" x14ac:dyDescent="0.25">
      <c r="A19" s="44">
        <v>2022</v>
      </c>
      <c r="B19" s="57">
        <v>2.9783075939464099E-2</v>
      </c>
      <c r="C19" s="46">
        <v>2.4850906604652993E-3</v>
      </c>
      <c r="D19" s="47">
        <v>2.1803191092949897E-4</v>
      </c>
    </row>
    <row r="20" spans="1:4" s="54" customFormat="1" ht="18" customHeight="1" x14ac:dyDescent="0.25">
      <c r="A20" s="44">
        <v>2023</v>
      </c>
      <c r="B20" s="57">
        <v>3.1740050972735696E-2</v>
      </c>
      <c r="C20" s="46">
        <v>1.956975033271597E-3</v>
      </c>
      <c r="D20" s="47">
        <v>2.7763669648649125E-4</v>
      </c>
    </row>
    <row r="21" spans="1:4" s="54" customFormat="1" ht="18" customHeight="1" x14ac:dyDescent="0.25">
      <c r="A21" s="44">
        <v>2024</v>
      </c>
      <c r="B21" s="57">
        <v>3.2998796684556103E-2</v>
      </c>
      <c r="C21" s="46">
        <v>1.2587457118204068E-3</v>
      </c>
      <c r="D21" s="47">
        <v>5.3099581248750027E-4</v>
      </c>
    </row>
    <row r="22" spans="1:4" ht="18" customHeight="1" x14ac:dyDescent="0.3">
      <c r="A22" s="44">
        <v>2025</v>
      </c>
      <c r="B22" s="57">
        <v>3.3878203603519903E-2</v>
      </c>
      <c r="C22" s="46">
        <v>8.7940691896380013E-4</v>
      </c>
      <c r="D22" s="47">
        <v>8.1964978860000343E-4</v>
      </c>
    </row>
    <row r="23" spans="1:4" s="157" customFormat="1" ht="18" customHeight="1" x14ac:dyDescent="0.3">
      <c r="A23" s="44">
        <v>2026</v>
      </c>
      <c r="B23" s="57">
        <v>3.4544087833819598E-2</v>
      </c>
      <c r="C23" s="46">
        <v>6.6588423029969451E-4</v>
      </c>
      <c r="D23" s="47">
        <v>1.2679208362220973E-3</v>
      </c>
    </row>
    <row r="24" spans="1:4" s="197" customFormat="1" ht="18" customHeight="1" x14ac:dyDescent="0.3">
      <c r="A24" s="44">
        <v>2027</v>
      </c>
      <c r="B24" s="57">
        <v>3.4933282029817297E-2</v>
      </c>
      <c r="C24" s="46">
        <v>3.8919419599769967E-4</v>
      </c>
      <c r="D24" s="47">
        <v>1.6637062734009972E-3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19</v>
      </c>
      <c r="B26" s="3"/>
      <c r="C26" s="3"/>
    </row>
    <row r="27" spans="1:4" ht="21.75" customHeight="1" x14ac:dyDescent="0.3">
      <c r="A27" s="26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6" t="str">
        <f>Headings!F14</f>
        <v>Page 14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Headings!E15</f>
        <v>July 2018 Investment Pool Real Rate of Return Forecast</v>
      </c>
      <c r="B1" s="215"/>
      <c r="C1" s="215"/>
      <c r="D1" s="215"/>
    </row>
    <row r="2" spans="1:4" ht="21.75" customHeight="1" x14ac:dyDescent="0.3">
      <c r="A2" s="213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-8.69965708284548E-3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1.1657044481214518E-2</v>
      </c>
      <c r="C6" s="46">
        <v>2.0356701564059998E-2</v>
      </c>
      <c r="D6" s="47">
        <v>0</v>
      </c>
    </row>
    <row r="7" spans="1:4" s="54" customFormat="1" ht="18" customHeight="1" x14ac:dyDescent="0.25">
      <c r="A7" s="44">
        <v>2010</v>
      </c>
      <c r="B7" s="57">
        <v>6.6483265032442063E-3</v>
      </c>
      <c r="C7" s="46">
        <v>-5.0087179779703117E-3</v>
      </c>
      <c r="D7" s="47">
        <v>0</v>
      </c>
    </row>
    <row r="8" spans="1:4" s="54" customFormat="1" ht="18" customHeight="1" x14ac:dyDescent="0.25">
      <c r="A8" s="44">
        <v>2011</v>
      </c>
      <c r="B8" s="57">
        <v>-2.0048131806757796E-2</v>
      </c>
      <c r="C8" s="46">
        <v>-2.6696458310002003E-2</v>
      </c>
      <c r="D8" s="47">
        <v>0</v>
      </c>
    </row>
    <row r="9" spans="1:4" s="54" customFormat="1" ht="18" customHeight="1" x14ac:dyDescent="0.25">
      <c r="A9" s="44">
        <v>2012</v>
      </c>
      <c r="B9" s="57">
        <v>-1.9251061119654134E-2</v>
      </c>
      <c r="C9" s="46">
        <v>7.9707068710366258E-4</v>
      </c>
      <c r="D9" s="47">
        <v>0</v>
      </c>
    </row>
    <row r="10" spans="1:4" s="54" customFormat="1" ht="18" customHeight="1" x14ac:dyDescent="0.25">
      <c r="A10" s="44">
        <v>2013</v>
      </c>
      <c r="B10" s="57">
        <v>-6.9663760592472146E-3</v>
      </c>
      <c r="C10" s="46">
        <v>1.2284685060406919E-2</v>
      </c>
      <c r="D10" s="47">
        <v>0</v>
      </c>
    </row>
    <row r="11" spans="1:4" s="54" customFormat="1" ht="18" customHeight="1" x14ac:dyDescent="0.25">
      <c r="A11" s="44">
        <v>2014</v>
      </c>
      <c r="B11" s="57">
        <v>-1.3144281885471898E-2</v>
      </c>
      <c r="C11" s="46">
        <v>-6.1779058262246833E-3</v>
      </c>
      <c r="D11" s="47">
        <v>0</v>
      </c>
    </row>
    <row r="12" spans="1:4" s="54" customFormat="1" ht="18" customHeight="1" x14ac:dyDescent="0.25">
      <c r="A12" s="44">
        <v>2015</v>
      </c>
      <c r="B12" s="57">
        <v>-7.5234077565325963E-3</v>
      </c>
      <c r="C12" s="46">
        <v>5.6208741289393016E-3</v>
      </c>
      <c r="D12" s="47">
        <v>0</v>
      </c>
    </row>
    <row r="13" spans="1:4" s="54" customFormat="1" ht="18" customHeight="1" x14ac:dyDescent="0.25">
      <c r="A13" s="44">
        <v>2016</v>
      </c>
      <c r="B13" s="57">
        <v>-1.3557806575488662E-2</v>
      </c>
      <c r="C13" s="46">
        <v>-6.034398818956066E-3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-1.8737224587692447E-2</v>
      </c>
      <c r="C14" s="51">
        <v>-5.1794180122037847E-3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-1.7804170704144751E-2</v>
      </c>
      <c r="C15" s="46">
        <v>9.3305388354769647E-4</v>
      </c>
      <c r="D15" s="47">
        <v>-6.4698960404785399E-4</v>
      </c>
    </row>
    <row r="16" spans="1:4" s="54" customFormat="1" ht="18" customHeight="1" x14ac:dyDescent="0.25">
      <c r="A16" s="44">
        <v>2019</v>
      </c>
      <c r="B16" s="57">
        <v>-8.986451890072189E-3</v>
      </c>
      <c r="C16" s="46">
        <v>8.8177188140725615E-3</v>
      </c>
      <c r="D16" s="47">
        <v>2.2245137211449606E-3</v>
      </c>
    </row>
    <row r="17" spans="1:4" s="54" customFormat="1" ht="18" customHeight="1" x14ac:dyDescent="0.25">
      <c r="A17" s="44">
        <v>2020</v>
      </c>
      <c r="B17" s="57">
        <v>1.2771911082043452E-4</v>
      </c>
      <c r="C17" s="46">
        <v>9.1141710008926236E-3</v>
      </c>
      <c r="D17" s="47">
        <v>2.9988607277806612E-3</v>
      </c>
    </row>
    <row r="18" spans="1:4" s="54" customFormat="1" ht="18" customHeight="1" x14ac:dyDescent="0.25">
      <c r="A18" s="44">
        <v>2021</v>
      </c>
      <c r="B18" s="57">
        <v>3.2790902484727269E-3</v>
      </c>
      <c r="C18" s="46">
        <v>3.1513711376522924E-3</v>
      </c>
      <c r="D18" s="47">
        <v>2.1728965105662912E-3</v>
      </c>
    </row>
    <row r="19" spans="1:4" s="54" customFormat="1" ht="18" customHeight="1" x14ac:dyDescent="0.25">
      <c r="A19" s="44">
        <v>2022</v>
      </c>
      <c r="B19" s="57">
        <v>6.0568572939476706E-3</v>
      </c>
      <c r="C19" s="46">
        <v>2.7777670454749437E-3</v>
      </c>
      <c r="D19" s="47">
        <v>2.0562477884293884E-3</v>
      </c>
    </row>
    <row r="20" spans="1:4" s="54" customFormat="1" ht="18" customHeight="1" x14ac:dyDescent="0.25">
      <c r="A20" s="44">
        <v>2023</v>
      </c>
      <c r="B20" s="57">
        <v>8.3801061376032049E-3</v>
      </c>
      <c r="C20" s="46">
        <v>2.3232488436555343E-3</v>
      </c>
      <c r="D20" s="47">
        <v>1.7642649540998701E-3</v>
      </c>
    </row>
    <row r="21" spans="1:4" s="54" customFormat="1" ht="18" customHeight="1" x14ac:dyDescent="0.25">
      <c r="A21" s="44">
        <v>2024</v>
      </c>
      <c r="B21" s="57">
        <v>8.260570212583529E-3</v>
      </c>
      <c r="C21" s="46">
        <v>-1.1953592501967591E-4</v>
      </c>
      <c r="D21" s="47">
        <v>1.1579445761711327E-4</v>
      </c>
    </row>
    <row r="22" spans="1:4" ht="18" customHeight="1" x14ac:dyDescent="0.3">
      <c r="A22" s="44">
        <v>2025</v>
      </c>
      <c r="B22" s="57">
        <v>9.0061224186539501E-3</v>
      </c>
      <c r="C22" s="46">
        <v>7.4555220607042116E-4</v>
      </c>
      <c r="D22" s="47">
        <v>-2.5232329474467186E-4</v>
      </c>
    </row>
    <row r="23" spans="1:4" s="157" customFormat="1" ht="18" customHeight="1" x14ac:dyDescent="0.3">
      <c r="A23" s="44">
        <v>2026</v>
      </c>
      <c r="B23" s="57">
        <v>1.0001345074274859E-2</v>
      </c>
      <c r="C23" s="46">
        <v>9.9522265562090872E-4</v>
      </c>
      <c r="D23" s="47">
        <v>7.3839818139243008E-5</v>
      </c>
    </row>
    <row r="24" spans="1:4" s="197" customFormat="1" ht="18" customHeight="1" x14ac:dyDescent="0.3">
      <c r="A24" s="44">
        <v>2027</v>
      </c>
      <c r="B24" s="57">
        <v>1.0882081241818886E-2</v>
      </c>
      <c r="C24" s="46">
        <v>8.8073616754402728E-4</v>
      </c>
      <c r="D24" s="47">
        <v>7.0690825875896479E-4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43</v>
      </c>
      <c r="B26" s="3"/>
      <c r="C26" s="3"/>
    </row>
    <row r="27" spans="1:4" ht="21.75" customHeight="1" x14ac:dyDescent="0.3">
      <c r="A27" s="30" t="s">
        <v>212</v>
      </c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6" t="str">
        <f>Headings!F15</f>
        <v>Page 15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Headings!E16</f>
        <v>July 2018 National CPI-U Forecast</v>
      </c>
      <c r="B1" s="215"/>
      <c r="C1" s="215"/>
      <c r="D1" s="215"/>
    </row>
    <row r="2" spans="1:4" ht="21.75" customHeight="1" x14ac:dyDescent="0.3">
      <c r="A2" s="213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3.8395501152684801E-2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-3.5577767146764898E-3</v>
      </c>
      <c r="C6" s="46">
        <v>-4.1953277867361291E-2</v>
      </c>
      <c r="D6" s="47">
        <v>0</v>
      </c>
    </row>
    <row r="7" spans="1:4" s="54" customFormat="1" ht="18" customHeight="1" x14ac:dyDescent="0.25">
      <c r="A7" s="44">
        <v>2010</v>
      </c>
      <c r="B7" s="57">
        <v>1.64027650242148E-2</v>
      </c>
      <c r="C7" s="46">
        <v>1.996054173889129E-2</v>
      </c>
      <c r="D7" s="47">
        <v>0</v>
      </c>
    </row>
    <row r="8" spans="1:4" s="54" customFormat="1" ht="18" customHeight="1" x14ac:dyDescent="0.25">
      <c r="A8" s="44">
        <v>2011</v>
      </c>
      <c r="B8" s="57">
        <v>3.1565285981582696E-2</v>
      </c>
      <c r="C8" s="46">
        <v>1.5162520957367896E-2</v>
      </c>
      <c r="D8" s="47">
        <v>0</v>
      </c>
    </row>
    <row r="9" spans="1:4" s="54" customFormat="1" ht="18" customHeight="1" x14ac:dyDescent="0.25">
      <c r="A9" s="44">
        <v>2012</v>
      </c>
      <c r="B9" s="57">
        <v>2.0694499397614301E-2</v>
      </c>
      <c r="C9" s="46">
        <v>-1.0870786583968395E-2</v>
      </c>
      <c r="D9" s="47">
        <v>0</v>
      </c>
    </row>
    <row r="10" spans="1:4" s="54" customFormat="1" ht="18" customHeight="1" x14ac:dyDescent="0.25">
      <c r="A10" s="44">
        <v>2013</v>
      </c>
      <c r="B10" s="57">
        <v>1.46475953204352E-2</v>
      </c>
      <c r="C10" s="46">
        <v>-6.0469040771791004E-3</v>
      </c>
      <c r="D10" s="47">
        <v>0</v>
      </c>
    </row>
    <row r="11" spans="1:4" s="54" customFormat="1" ht="18" customHeight="1" x14ac:dyDescent="0.25">
      <c r="A11" s="44">
        <v>2014</v>
      </c>
      <c r="B11" s="57">
        <v>1.62218778572869E-2</v>
      </c>
      <c r="C11" s="46">
        <v>1.5742825368517E-3</v>
      </c>
      <c r="D11" s="47">
        <v>0</v>
      </c>
    </row>
    <row r="12" spans="1:4" s="54" customFormat="1" ht="18" customHeight="1" x14ac:dyDescent="0.25">
      <c r="A12" s="44">
        <v>2015</v>
      </c>
      <c r="B12" s="57">
        <v>1.1869762097864701E-3</v>
      </c>
      <c r="C12" s="46">
        <v>-1.503490164750043E-2</v>
      </c>
      <c r="D12" s="47">
        <v>0</v>
      </c>
    </row>
    <row r="13" spans="1:4" s="54" customFormat="1" ht="18" customHeight="1" x14ac:dyDescent="0.25">
      <c r="A13" s="44">
        <v>2016</v>
      </c>
      <c r="B13" s="57">
        <v>1.26151288726126E-2</v>
      </c>
      <c r="C13" s="46">
        <v>1.142815266282613E-2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2.1303545313261698E-2</v>
      </c>
      <c r="C14" s="51">
        <v>8.688416440649098E-3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2.61336171511365E-2</v>
      </c>
      <c r="C15" s="46">
        <v>4.8300718378748025E-3</v>
      </c>
      <c r="D15" s="47">
        <v>5.0826599211150139E-4</v>
      </c>
    </row>
    <row r="16" spans="1:4" s="54" customFormat="1" ht="18" customHeight="1" x14ac:dyDescent="0.25">
      <c r="A16" s="44">
        <v>2019</v>
      </c>
      <c r="B16" s="57">
        <v>2.2228563512314403E-2</v>
      </c>
      <c r="C16" s="46">
        <v>-3.905053638822098E-3</v>
      </c>
      <c r="D16" s="47">
        <v>-9.5574462525640017E-4</v>
      </c>
    </row>
    <row r="17" spans="1:4" s="54" customFormat="1" ht="18" customHeight="1" x14ac:dyDescent="0.25">
      <c r="A17" s="44">
        <v>2020</v>
      </c>
      <c r="B17" s="57">
        <v>2.2676841489048201E-2</v>
      </c>
      <c r="C17" s="46">
        <v>4.4827797673379841E-4</v>
      </c>
      <c r="D17" s="47">
        <v>-4.1595525558625994E-3</v>
      </c>
    </row>
    <row r="18" spans="1:4" s="54" customFormat="1" ht="18" customHeight="1" x14ac:dyDescent="0.25">
      <c r="A18" s="44">
        <v>2021</v>
      </c>
      <c r="B18" s="57">
        <v>2.2862510499499802E-2</v>
      </c>
      <c r="C18" s="46">
        <v>1.8566901045160081E-4</v>
      </c>
      <c r="D18" s="47">
        <v>-3.0359359391311964E-3</v>
      </c>
    </row>
    <row r="19" spans="1:4" s="54" customFormat="1" ht="18" customHeight="1" x14ac:dyDescent="0.25">
      <c r="A19" s="44">
        <v>2022</v>
      </c>
      <c r="B19" s="57">
        <v>2.3728358129349897E-2</v>
      </c>
      <c r="C19" s="46">
        <v>8.6584762985009514E-4</v>
      </c>
      <c r="D19" s="47">
        <v>-1.0194750072606042E-3</v>
      </c>
    </row>
    <row r="20" spans="1:4" s="54" customFormat="1" ht="18" customHeight="1" x14ac:dyDescent="0.25">
      <c r="A20" s="44">
        <v>2023</v>
      </c>
      <c r="B20" s="57">
        <v>2.42387376190253E-2</v>
      </c>
      <c r="C20" s="46">
        <v>5.103794896754027E-4</v>
      </c>
      <c r="D20" s="47">
        <v>3.939299766696977E-4</v>
      </c>
    </row>
    <row r="21" spans="1:4" s="54" customFormat="1" ht="18" customHeight="1" x14ac:dyDescent="0.25">
      <c r="A21" s="44">
        <v>2024</v>
      </c>
      <c r="B21" s="57">
        <v>2.48166207966708E-2</v>
      </c>
      <c r="C21" s="46">
        <v>5.7788317764550026E-4</v>
      </c>
      <c r="D21" s="47">
        <v>1.3309652070156025E-3</v>
      </c>
    </row>
    <row r="22" spans="1:4" ht="18" customHeight="1" x14ac:dyDescent="0.3">
      <c r="A22" s="44">
        <v>2025</v>
      </c>
      <c r="B22" s="57">
        <v>2.4754240171534599E-2</v>
      </c>
      <c r="C22" s="46">
        <v>-6.2380625136200518E-5</v>
      </c>
      <c r="D22" s="47">
        <v>1.9487381819732995E-3</v>
      </c>
    </row>
    <row r="23" spans="1:4" s="157" customFormat="1" ht="18" customHeight="1" x14ac:dyDescent="0.3">
      <c r="A23" s="44">
        <v>2026</v>
      </c>
      <c r="B23" s="57">
        <v>2.4098932300238799E-2</v>
      </c>
      <c r="C23" s="46">
        <v>-6.553078712958002E-4</v>
      </c>
      <c r="D23" s="47">
        <v>1.6205676308106987E-3</v>
      </c>
    </row>
    <row r="24" spans="1:4" s="197" customFormat="1" ht="18" customHeight="1" x14ac:dyDescent="0.3">
      <c r="A24" s="44">
        <v>2027</v>
      </c>
      <c r="B24" s="57">
        <v>2.3427730493592199E-2</v>
      </c>
      <c r="C24" s="46">
        <v>-6.7120180664659995E-4</v>
      </c>
      <c r="D24" s="47">
        <v>1.1048978901545964E-3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26" t="s">
        <v>144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6" t="str">
        <f>Headings!F16</f>
        <v>Page 16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5" ht="23.25" x14ac:dyDescent="0.3">
      <c r="A1" s="213" t="str">
        <f>Headings!E17</f>
        <v>July 2018 National CPI-W Forecast</v>
      </c>
      <c r="B1" s="215"/>
      <c r="C1" s="215"/>
      <c r="D1" s="215"/>
    </row>
    <row r="2" spans="1:5" ht="21.75" customHeight="1" x14ac:dyDescent="0.3">
      <c r="A2" s="213" t="s">
        <v>95</v>
      </c>
      <c r="B2" s="214"/>
      <c r="C2" s="214"/>
      <c r="D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5" s="54" customFormat="1" ht="18" customHeight="1" x14ac:dyDescent="0.25">
      <c r="A5" s="39">
        <v>2008</v>
      </c>
      <c r="B5" s="42">
        <v>4.0864637736909896E-2</v>
      </c>
      <c r="C5" s="82" t="s">
        <v>89</v>
      </c>
      <c r="D5" s="93">
        <v>0</v>
      </c>
    </row>
    <row r="6" spans="1:5" s="54" customFormat="1" ht="18" customHeight="1" x14ac:dyDescent="0.25">
      <c r="A6" s="44">
        <v>2009</v>
      </c>
      <c r="B6" s="57">
        <v>-6.7423822452180506E-3</v>
      </c>
      <c r="C6" s="46">
        <v>-4.7607019982127949E-2</v>
      </c>
      <c r="D6" s="83">
        <v>0</v>
      </c>
    </row>
    <row r="7" spans="1:5" s="54" customFormat="1" ht="18" customHeight="1" x14ac:dyDescent="0.25">
      <c r="A7" s="44">
        <v>2010</v>
      </c>
      <c r="B7" s="57">
        <v>2.0688832705242501E-2</v>
      </c>
      <c r="C7" s="46">
        <v>2.7431214950460553E-2</v>
      </c>
      <c r="D7" s="83">
        <v>0</v>
      </c>
    </row>
    <row r="8" spans="1:5" s="54" customFormat="1" ht="18" customHeight="1" x14ac:dyDescent="0.25">
      <c r="A8" s="44">
        <v>2011</v>
      </c>
      <c r="B8" s="57">
        <v>3.5556884940200997E-2</v>
      </c>
      <c r="C8" s="46">
        <v>1.4868052234958497E-2</v>
      </c>
      <c r="D8" s="83">
        <v>0</v>
      </c>
    </row>
    <row r="9" spans="1:5" s="54" customFormat="1" ht="18" customHeight="1" x14ac:dyDescent="0.25">
      <c r="A9" s="44">
        <v>2012</v>
      </c>
      <c r="B9" s="57">
        <v>2.10041746586935E-2</v>
      </c>
      <c r="C9" s="46">
        <v>-1.4552710281507498E-2</v>
      </c>
      <c r="D9" s="83">
        <v>0</v>
      </c>
    </row>
    <row r="10" spans="1:5" s="54" customFormat="1" ht="18" customHeight="1" x14ac:dyDescent="0.25">
      <c r="A10" s="44">
        <v>2013</v>
      </c>
      <c r="B10" s="57">
        <v>1.3680827833743602E-2</v>
      </c>
      <c r="C10" s="46">
        <v>-7.323346824949898E-3</v>
      </c>
      <c r="D10" s="83">
        <v>0</v>
      </c>
    </row>
    <row r="11" spans="1:5" s="54" customFormat="1" ht="18" customHeight="1" x14ac:dyDescent="0.25">
      <c r="A11" s="44">
        <v>2014</v>
      </c>
      <c r="B11" s="57">
        <v>1.50311349880516E-2</v>
      </c>
      <c r="C11" s="46">
        <v>1.3503071543079989E-3</v>
      </c>
      <c r="D11" s="83">
        <v>0</v>
      </c>
      <c r="E11" s="59"/>
    </row>
    <row r="12" spans="1:5" s="54" customFormat="1" ht="18" customHeight="1" x14ac:dyDescent="0.25">
      <c r="A12" s="44">
        <v>2015</v>
      </c>
      <c r="B12" s="57">
        <v>-4.1285211645779498E-3</v>
      </c>
      <c r="C12" s="46">
        <v>-1.9159656152629552E-2</v>
      </c>
      <c r="D12" s="83">
        <v>0</v>
      </c>
    </row>
    <row r="13" spans="1:5" s="54" customFormat="1" ht="18" customHeight="1" x14ac:dyDescent="0.25">
      <c r="A13" s="44">
        <v>2016</v>
      </c>
      <c r="B13" s="57">
        <v>9.7752469695009305E-3</v>
      </c>
      <c r="C13" s="46">
        <v>1.390376813407888E-2</v>
      </c>
      <c r="D13" s="83">
        <v>0</v>
      </c>
    </row>
    <row r="14" spans="1:5" s="54" customFormat="1" ht="18" customHeight="1" thickBot="1" x14ac:dyDescent="0.3">
      <c r="A14" s="49">
        <v>2017</v>
      </c>
      <c r="B14" s="58">
        <v>2.12537808233224E-2</v>
      </c>
      <c r="C14" s="51">
        <v>1.1478533853821469E-2</v>
      </c>
      <c r="D14" s="95">
        <v>0</v>
      </c>
    </row>
    <row r="15" spans="1:5" s="54" customFormat="1" ht="18" customHeight="1" thickTop="1" x14ac:dyDescent="0.25">
      <c r="A15" s="44">
        <v>2018</v>
      </c>
      <c r="B15" s="57">
        <v>2.64649594960501E-2</v>
      </c>
      <c r="C15" s="46">
        <v>5.2111786727277003E-3</v>
      </c>
      <c r="D15" s="83">
        <v>1.1868606998250986E-3</v>
      </c>
    </row>
    <row r="16" spans="1:5" s="54" customFormat="1" ht="18" customHeight="1" x14ac:dyDescent="0.25">
      <c r="A16" s="44">
        <v>2019</v>
      </c>
      <c r="B16" s="57">
        <v>2.3121730198125898E-2</v>
      </c>
      <c r="C16" s="46">
        <v>-3.3432292979242023E-3</v>
      </c>
      <c r="D16" s="83">
        <v>-4.4327081715990133E-4</v>
      </c>
    </row>
    <row r="17" spans="1:4" s="54" customFormat="1" ht="18" customHeight="1" x14ac:dyDescent="0.25">
      <c r="A17" s="44">
        <v>2020</v>
      </c>
      <c r="B17" s="57">
        <v>2.34442159308146E-2</v>
      </c>
      <c r="C17" s="46">
        <v>3.224857326887022E-4</v>
      </c>
      <c r="D17" s="83">
        <v>-3.4254568356164999E-3</v>
      </c>
    </row>
    <row r="18" spans="1:4" s="54" customFormat="1" ht="18" customHeight="1" x14ac:dyDescent="0.25">
      <c r="A18" s="44">
        <v>2021</v>
      </c>
      <c r="B18" s="57">
        <v>2.3581357962378001E-2</v>
      </c>
      <c r="C18" s="46">
        <v>1.3714203156340102E-4</v>
      </c>
      <c r="D18" s="83">
        <v>-2.6563854635301004E-3</v>
      </c>
    </row>
    <row r="19" spans="1:4" s="54" customFormat="1" ht="18" customHeight="1" x14ac:dyDescent="0.25">
      <c r="A19" s="44">
        <v>2022</v>
      </c>
      <c r="B19" s="57">
        <v>2.4200052651021001E-2</v>
      </c>
      <c r="C19" s="46">
        <v>6.1869468864299976E-4</v>
      </c>
      <c r="D19" s="83">
        <v>-1.2043128068447984E-3</v>
      </c>
    </row>
    <row r="20" spans="1:4" s="54" customFormat="1" ht="18" customHeight="1" x14ac:dyDescent="0.25">
      <c r="A20" s="44">
        <v>2023</v>
      </c>
      <c r="B20" s="57">
        <v>2.44253719352522E-2</v>
      </c>
      <c r="C20" s="46">
        <v>2.2531928423119921E-4</v>
      </c>
      <c r="D20" s="83">
        <v>-1.8265200744529975E-4</v>
      </c>
    </row>
    <row r="21" spans="1:4" s="54" customFormat="1" ht="18" customHeight="1" x14ac:dyDescent="0.25">
      <c r="A21" s="44">
        <v>2024</v>
      </c>
      <c r="B21" s="57">
        <v>2.5318929618508502E-2</v>
      </c>
      <c r="C21" s="46">
        <v>8.9355768325630192E-4</v>
      </c>
      <c r="D21" s="83">
        <v>1.1421297030787016E-3</v>
      </c>
    </row>
    <row r="22" spans="1:4" ht="18" customHeight="1" x14ac:dyDescent="0.3">
      <c r="A22" s="44">
        <v>2025</v>
      </c>
      <c r="B22" s="57">
        <v>2.52304275919094E-2</v>
      </c>
      <c r="C22" s="46">
        <v>-8.8502026599102113E-5</v>
      </c>
      <c r="D22" s="83">
        <v>1.8406815223065004E-3</v>
      </c>
    </row>
    <row r="23" spans="1:4" s="157" customFormat="1" ht="18" customHeight="1" x14ac:dyDescent="0.3">
      <c r="A23" s="44">
        <v>2026</v>
      </c>
      <c r="B23" s="57">
        <v>2.46230633329023E-2</v>
      </c>
      <c r="C23" s="46">
        <v>-6.0736425900709962E-4</v>
      </c>
      <c r="D23" s="83">
        <v>1.6265163891874997E-3</v>
      </c>
    </row>
    <row r="24" spans="1:4" s="197" customFormat="1" ht="18" customHeight="1" x14ac:dyDescent="0.3">
      <c r="A24" s="44">
        <v>2027</v>
      </c>
      <c r="B24" s="57">
        <v>2.39453895143289E-2</v>
      </c>
      <c r="C24" s="46">
        <v>-6.776738185734002E-4</v>
      </c>
      <c r="D24" s="83">
        <v>1.1647885124998966E-3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179</v>
      </c>
      <c r="B26" s="3"/>
      <c r="C26" s="3"/>
    </row>
    <row r="27" spans="1:4" ht="21.75" customHeight="1" x14ac:dyDescent="0.3">
      <c r="A27" s="30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6" t="str">
        <f>Headings!F17</f>
        <v>Page 17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Headings!E18</f>
        <v>July 2018 Seattle Annual CPI-U Forecast</v>
      </c>
      <c r="B1" s="215"/>
      <c r="C1" s="215"/>
      <c r="D1" s="215"/>
    </row>
    <row r="2" spans="1:4" ht="21.75" customHeight="1" x14ac:dyDescent="0.3">
      <c r="A2" s="213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4.20252624550208E-2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5.8250526212737493E-3</v>
      </c>
      <c r="C6" s="46">
        <v>-3.6200209833747048E-2</v>
      </c>
      <c r="D6" s="47">
        <v>0</v>
      </c>
    </row>
    <row r="7" spans="1:4" s="54" customFormat="1" ht="18" customHeight="1" x14ac:dyDescent="0.25">
      <c r="A7" s="44">
        <v>2010</v>
      </c>
      <c r="B7" s="57">
        <v>2.9421133664857503E-3</v>
      </c>
      <c r="C7" s="46">
        <v>-2.882939254787999E-3</v>
      </c>
      <c r="D7" s="47">
        <v>0</v>
      </c>
    </row>
    <row r="8" spans="1:4" s="54" customFormat="1" ht="18" customHeight="1" x14ac:dyDescent="0.25">
      <c r="A8" s="44">
        <v>2011</v>
      </c>
      <c r="B8" s="57">
        <v>2.67851234930058E-2</v>
      </c>
      <c r="C8" s="46">
        <v>2.3843010126520049E-2</v>
      </c>
      <c r="D8" s="47">
        <v>0</v>
      </c>
    </row>
    <row r="9" spans="1:4" s="54" customFormat="1" ht="18" customHeight="1" x14ac:dyDescent="0.25">
      <c r="A9" s="44">
        <v>2012</v>
      </c>
      <c r="B9" s="57">
        <v>2.53388610830667E-2</v>
      </c>
      <c r="C9" s="46">
        <v>-1.4462624099391003E-3</v>
      </c>
      <c r="D9" s="47">
        <v>0</v>
      </c>
    </row>
    <row r="10" spans="1:4" s="54" customFormat="1" ht="18" customHeight="1" x14ac:dyDescent="0.25">
      <c r="A10" s="44">
        <v>2013</v>
      </c>
      <c r="B10" s="57">
        <v>1.2151024666579899E-2</v>
      </c>
      <c r="C10" s="46">
        <v>-1.3187836416486801E-2</v>
      </c>
      <c r="D10" s="47">
        <v>0</v>
      </c>
    </row>
    <row r="11" spans="1:4" s="54" customFormat="1" ht="18" customHeight="1" x14ac:dyDescent="0.25">
      <c r="A11" s="44">
        <v>2014</v>
      </c>
      <c r="B11" s="57">
        <v>1.8442393909663398E-2</v>
      </c>
      <c r="C11" s="47">
        <v>6.2913692430834993E-3</v>
      </c>
      <c r="D11" s="47">
        <v>0</v>
      </c>
    </row>
    <row r="12" spans="1:4" s="54" customFormat="1" ht="18" customHeight="1" x14ac:dyDescent="0.25">
      <c r="A12" s="44">
        <v>2015</v>
      </c>
      <c r="B12" s="57">
        <v>1.36006308481493E-2</v>
      </c>
      <c r="C12" s="46">
        <v>-4.8417630615140983E-3</v>
      </c>
      <c r="D12" s="47">
        <v>0</v>
      </c>
    </row>
    <row r="13" spans="1:4" s="54" customFormat="1" ht="18" customHeight="1" x14ac:dyDescent="0.25">
      <c r="A13" s="44">
        <v>2016</v>
      </c>
      <c r="B13" s="57">
        <v>2.2144335188720003E-2</v>
      </c>
      <c r="C13" s="46">
        <v>8.5437043405707028E-3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3.0531296344248098E-2</v>
      </c>
      <c r="C14" s="51">
        <v>8.3869611555280957E-3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3.6215831889725096E-2</v>
      </c>
      <c r="C15" s="46">
        <v>5.6845355454769979E-3</v>
      </c>
      <c r="D15" s="47">
        <v>1.0839600704163968E-3</v>
      </c>
    </row>
    <row r="16" spans="1:4" s="54" customFormat="1" ht="18" customHeight="1" x14ac:dyDescent="0.25">
      <c r="A16" s="44">
        <v>2019</v>
      </c>
      <c r="B16" s="57">
        <v>3.3212752094483704E-2</v>
      </c>
      <c r="C16" s="46">
        <v>-3.0030797952413923E-3</v>
      </c>
      <c r="D16" s="47">
        <v>6.8457633014704089E-5</v>
      </c>
    </row>
    <row r="17" spans="1:4" s="54" customFormat="1" ht="18" customHeight="1" x14ac:dyDescent="0.25">
      <c r="A17" s="44">
        <v>2020</v>
      </c>
      <c r="B17" s="57">
        <v>2.5907849010697398E-2</v>
      </c>
      <c r="C17" s="46">
        <v>-7.3049030837863058E-3</v>
      </c>
      <c r="D17" s="47">
        <v>-1.7657021992518035E-3</v>
      </c>
    </row>
    <row r="18" spans="1:4" s="54" customFormat="1" ht="18" customHeight="1" x14ac:dyDescent="0.25">
      <c r="A18" s="44">
        <v>2021</v>
      </c>
      <c r="B18" s="57">
        <v>2.5619134659070699E-2</v>
      </c>
      <c r="C18" s="46">
        <v>-2.8871435162669892E-4</v>
      </c>
      <c r="D18" s="47">
        <v>-2.2606266029085997E-3</v>
      </c>
    </row>
    <row r="19" spans="1:4" s="54" customFormat="1" ht="18" customHeight="1" x14ac:dyDescent="0.25">
      <c r="A19" s="44">
        <v>2022</v>
      </c>
      <c r="B19" s="57">
        <v>2.5331595237364501E-2</v>
      </c>
      <c r="C19" s="46">
        <v>-2.8753942170619759E-4</v>
      </c>
      <c r="D19" s="47">
        <v>-3.3684669318500005E-3</v>
      </c>
    </row>
    <row r="20" spans="1:4" s="54" customFormat="1" ht="18" customHeight="1" x14ac:dyDescent="0.25">
      <c r="A20" s="44">
        <v>2023</v>
      </c>
      <c r="B20" s="57">
        <v>2.5057943284716101E-2</v>
      </c>
      <c r="C20" s="46">
        <v>-2.7365195264840089E-4</v>
      </c>
      <c r="D20" s="47">
        <v>-2.5030341358561019E-3</v>
      </c>
    </row>
    <row r="21" spans="1:4" s="54" customFormat="1" ht="18" customHeight="1" x14ac:dyDescent="0.25">
      <c r="A21" s="44">
        <v>2024</v>
      </c>
      <c r="B21" s="57">
        <v>2.7499051428517499E-2</v>
      </c>
      <c r="C21" s="46">
        <v>2.4411081438013987E-3</v>
      </c>
      <c r="D21" s="47">
        <v>7.1061316405839764E-4</v>
      </c>
    </row>
    <row r="22" spans="1:4" ht="18" customHeight="1" x14ac:dyDescent="0.3">
      <c r="A22" s="44">
        <v>2025</v>
      </c>
      <c r="B22" s="57">
        <v>2.76319393499567E-2</v>
      </c>
      <c r="C22" s="46">
        <v>1.3288792143920092E-4</v>
      </c>
      <c r="D22" s="47">
        <v>1.6577280648541991E-3</v>
      </c>
    </row>
    <row r="23" spans="1:4" s="157" customFormat="1" ht="18" customHeight="1" x14ac:dyDescent="0.3">
      <c r="A23" s="44">
        <v>2026</v>
      </c>
      <c r="B23" s="57">
        <v>2.7104007290066501E-2</v>
      </c>
      <c r="C23" s="46">
        <v>-5.2793205989019876E-4</v>
      </c>
      <c r="D23" s="47">
        <v>1.7614497687893013E-3</v>
      </c>
    </row>
    <row r="24" spans="1:4" s="197" customFormat="1" ht="18" customHeight="1" x14ac:dyDescent="0.3">
      <c r="A24" s="44">
        <v>2027</v>
      </c>
      <c r="B24" s="57">
        <v>2.6370897371332101E-2</v>
      </c>
      <c r="C24" s="46">
        <v>-7.3310991873440021E-4</v>
      </c>
      <c r="D24" s="47">
        <v>1.3707033912784029E-3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255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136"/>
    </row>
    <row r="30" spans="1:4" ht="21.75" customHeight="1" x14ac:dyDescent="0.3">
      <c r="A30" s="206" t="str">
        <f>Headings!F18</f>
        <v>Page 18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Headings!E19</f>
        <v>July 2018 June-June Seattle CPI-W Forecast</v>
      </c>
      <c r="B1" s="215"/>
      <c r="C1" s="215"/>
      <c r="D1" s="215"/>
    </row>
    <row r="2" spans="1:4" ht="21.75" customHeight="1" x14ac:dyDescent="0.3">
      <c r="A2" s="213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36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6.1900000000000004E-2</v>
      </c>
      <c r="C5" s="82" t="s">
        <v>89</v>
      </c>
      <c r="D5" s="93">
        <v>0</v>
      </c>
    </row>
    <row r="6" spans="1:4" s="54" customFormat="1" ht="18" customHeight="1" x14ac:dyDescent="0.25">
      <c r="A6" s="44">
        <v>2009</v>
      </c>
      <c r="B6" s="57">
        <v>-7.0999999999999995E-3</v>
      </c>
      <c r="C6" s="46">
        <v>-6.9000000000000006E-2</v>
      </c>
      <c r="D6" s="83">
        <v>0</v>
      </c>
    </row>
    <row r="7" spans="1:4" s="54" customFormat="1" ht="18" customHeight="1" x14ac:dyDescent="0.25">
      <c r="A7" s="44">
        <v>2010</v>
      </c>
      <c r="B7" s="57">
        <v>-5.9999999999999995E-4</v>
      </c>
      <c r="C7" s="46">
        <v>6.4999999999999997E-3</v>
      </c>
      <c r="D7" s="83">
        <v>0</v>
      </c>
    </row>
    <row r="8" spans="1:4" s="54" customFormat="1" ht="18" customHeight="1" x14ac:dyDescent="0.25">
      <c r="A8" s="44">
        <v>2011</v>
      </c>
      <c r="B8" s="57">
        <v>3.7000000000000005E-2</v>
      </c>
      <c r="C8" s="46">
        <v>3.7600000000000008E-2</v>
      </c>
      <c r="D8" s="83">
        <v>0</v>
      </c>
    </row>
    <row r="9" spans="1:4" s="54" customFormat="1" ht="18" customHeight="1" x14ac:dyDescent="0.25">
      <c r="A9" s="44">
        <v>2012</v>
      </c>
      <c r="B9" s="57">
        <v>2.6699999999999998E-2</v>
      </c>
      <c r="C9" s="46">
        <v>-1.0300000000000007E-2</v>
      </c>
      <c r="D9" s="83">
        <v>0</v>
      </c>
    </row>
    <row r="10" spans="1:4" s="54" customFormat="1" ht="18" customHeight="1" x14ac:dyDescent="0.25">
      <c r="A10" s="44">
        <v>2013</v>
      </c>
      <c r="B10" s="57">
        <v>1.1599999999999999E-2</v>
      </c>
      <c r="C10" s="46">
        <v>-1.5099999999999999E-2</v>
      </c>
      <c r="D10" s="83">
        <v>0</v>
      </c>
    </row>
    <row r="11" spans="1:4" s="54" customFormat="1" ht="18" customHeight="1" x14ac:dyDescent="0.25">
      <c r="A11" s="44">
        <v>2014</v>
      </c>
      <c r="B11" s="57">
        <v>2.23E-2</v>
      </c>
      <c r="C11" s="46">
        <v>1.0700000000000001E-2</v>
      </c>
      <c r="D11" s="83">
        <v>0</v>
      </c>
    </row>
    <row r="12" spans="1:4" s="54" customFormat="1" ht="18" customHeight="1" x14ac:dyDescent="0.25">
      <c r="A12" s="44">
        <v>2015</v>
      </c>
      <c r="B12" s="57">
        <v>1.0800000000000001E-2</v>
      </c>
      <c r="C12" s="47">
        <v>-1.15E-2</v>
      </c>
      <c r="D12" s="83">
        <v>0</v>
      </c>
    </row>
    <row r="13" spans="1:4" s="54" customFormat="1" ht="18" customHeight="1" x14ac:dyDescent="0.25">
      <c r="A13" s="44">
        <v>2016</v>
      </c>
      <c r="B13" s="57">
        <v>1.9900000000000001E-2</v>
      </c>
      <c r="C13" s="46">
        <v>9.1000000000000004E-3</v>
      </c>
      <c r="D13" s="83">
        <v>0</v>
      </c>
    </row>
    <row r="14" spans="1:4" s="54" customFormat="1" ht="18" customHeight="1" x14ac:dyDescent="0.25">
      <c r="A14" s="44">
        <v>2017</v>
      </c>
      <c r="B14" s="57">
        <v>3.0299999999999997E-2</v>
      </c>
      <c r="C14" s="46">
        <v>1.0399999999999996E-2</v>
      </c>
      <c r="D14" s="83">
        <v>0</v>
      </c>
    </row>
    <row r="15" spans="1:4" s="54" customFormat="1" ht="18" customHeight="1" thickBot="1" x14ac:dyDescent="0.3">
      <c r="A15" s="49">
        <v>2018</v>
      </c>
      <c r="B15" s="58">
        <v>3.6499999999999998E-2</v>
      </c>
      <c r="C15" s="51">
        <v>6.2000000000000006E-3</v>
      </c>
      <c r="D15" s="95">
        <v>1.9039613832129432E-4</v>
      </c>
    </row>
    <row r="16" spans="1:4" s="54" customFormat="1" ht="18" customHeight="1" thickTop="1" x14ac:dyDescent="0.25">
      <c r="A16" s="44">
        <v>2019</v>
      </c>
      <c r="B16" s="57">
        <v>3.3364384407370905E-2</v>
      </c>
      <c r="C16" s="46">
        <v>-3.135615592629093E-3</v>
      </c>
      <c r="D16" s="83">
        <v>3.7034478451040964E-4</v>
      </c>
    </row>
    <row r="17" spans="1:8" s="54" customFormat="1" ht="18" customHeight="1" x14ac:dyDescent="0.25">
      <c r="A17" s="44">
        <v>2020</v>
      </c>
      <c r="B17" s="57">
        <v>2.8944822282726899E-2</v>
      </c>
      <c r="C17" s="46">
        <v>-4.4195621246440053E-3</v>
      </c>
      <c r="D17" s="83">
        <v>-3.5887733532419946E-4</v>
      </c>
    </row>
    <row r="18" spans="1:8" s="54" customFormat="1" ht="18" customHeight="1" x14ac:dyDescent="0.25">
      <c r="A18" s="44">
        <v>2021</v>
      </c>
      <c r="B18" s="57">
        <v>2.6414733280149802E-2</v>
      </c>
      <c r="C18" s="46">
        <v>-2.5300890025770975E-3</v>
      </c>
      <c r="D18" s="83">
        <v>-1.8793064950839988E-3</v>
      </c>
    </row>
    <row r="19" spans="1:8" s="54" customFormat="1" ht="18" customHeight="1" x14ac:dyDescent="0.25">
      <c r="A19" s="44">
        <v>2022</v>
      </c>
      <c r="B19" s="57">
        <v>2.60527915614173E-2</v>
      </c>
      <c r="C19" s="46">
        <v>-3.6194171873250164E-4</v>
      </c>
      <c r="D19" s="83">
        <v>-2.251435894651703E-3</v>
      </c>
      <c r="H19" s="29" t="s">
        <v>23</v>
      </c>
    </row>
    <row r="20" spans="1:8" s="54" customFormat="1" ht="18" customHeight="1" x14ac:dyDescent="0.25">
      <c r="A20" s="44">
        <v>2023</v>
      </c>
      <c r="B20" s="57">
        <v>2.54519484087962E-2</v>
      </c>
      <c r="C20" s="46">
        <v>-6.008431526211E-4</v>
      </c>
      <c r="D20" s="83">
        <v>-1.6607571539976017E-3</v>
      </c>
    </row>
    <row r="21" spans="1:8" s="54" customFormat="1" ht="18" customHeight="1" x14ac:dyDescent="0.25">
      <c r="A21" s="44">
        <v>2024</v>
      </c>
      <c r="B21" s="57">
        <v>2.7350628787060696E-2</v>
      </c>
      <c r="C21" s="46">
        <v>1.8986803782644959E-3</v>
      </c>
      <c r="D21" s="83">
        <v>1.0352380433271934E-3</v>
      </c>
    </row>
    <row r="22" spans="1:8" ht="18" customHeight="1" x14ac:dyDescent="0.3">
      <c r="A22" s="44">
        <v>2025</v>
      </c>
      <c r="B22" s="57">
        <v>2.69639732278984E-2</v>
      </c>
      <c r="C22" s="46">
        <v>-3.8665555916229596E-4</v>
      </c>
      <c r="D22" s="83">
        <v>1.7055870025591002E-3</v>
      </c>
    </row>
    <row r="23" spans="1:8" s="157" customFormat="1" ht="18" customHeight="1" x14ac:dyDescent="0.3">
      <c r="A23" s="44">
        <v>2026</v>
      </c>
      <c r="B23" s="57">
        <v>2.6123515319658001E-2</v>
      </c>
      <c r="C23" s="46">
        <v>-8.4045790824039887E-4</v>
      </c>
      <c r="D23" s="83">
        <v>1.5286153101926984E-3</v>
      </c>
    </row>
    <row r="24" spans="1:8" s="197" customFormat="1" ht="18" customHeight="1" x14ac:dyDescent="0.3">
      <c r="A24" s="44">
        <v>2027</v>
      </c>
      <c r="B24" s="57">
        <v>2.5244551882760199E-2</v>
      </c>
      <c r="C24" s="46">
        <v>-8.7896343689780262E-4</v>
      </c>
      <c r="D24" s="83">
        <v>1.1019138365101974E-3</v>
      </c>
    </row>
    <row r="25" spans="1:8" ht="21.75" customHeight="1" x14ac:dyDescent="0.3">
      <c r="A25" s="25" t="s">
        <v>4</v>
      </c>
      <c r="B25" s="3"/>
      <c r="C25" s="3"/>
    </row>
    <row r="26" spans="1:8" ht="21.75" customHeight="1" x14ac:dyDescent="0.3">
      <c r="A26" s="30" t="s">
        <v>256</v>
      </c>
      <c r="B26" s="3"/>
      <c r="C26" s="3"/>
    </row>
    <row r="27" spans="1:8" ht="21.75" customHeight="1" x14ac:dyDescent="0.3">
      <c r="A27" s="30" t="s">
        <v>213</v>
      </c>
      <c r="B27" s="3"/>
      <c r="C27" s="3"/>
    </row>
    <row r="28" spans="1:8" ht="21.75" customHeight="1" x14ac:dyDescent="0.3">
      <c r="A28" s="139"/>
      <c r="B28" s="3"/>
      <c r="C28" s="3"/>
    </row>
    <row r="29" spans="1:8" ht="21.75" customHeight="1" x14ac:dyDescent="0.3">
      <c r="A29" s="3"/>
      <c r="B29" s="19"/>
      <c r="C29" s="19"/>
    </row>
    <row r="30" spans="1:8" ht="21.75" customHeight="1" x14ac:dyDescent="0.3">
      <c r="A30" s="206" t="str">
        <f>Headings!F19</f>
        <v>Page 19</v>
      </c>
      <c r="B30" s="207"/>
      <c r="C30" s="207"/>
      <c r="D30" s="207"/>
    </row>
    <row r="32" spans="1:8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Headings!E2</f>
        <v>July 2018 Countywide Assessed Value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ht="18" customHeight="1" x14ac:dyDescent="0.3">
      <c r="A5" s="39">
        <v>2008</v>
      </c>
      <c r="B5" s="40">
        <v>340995439590</v>
      </c>
      <c r="C5" s="82" t="s">
        <v>89</v>
      </c>
      <c r="D5" s="52">
        <v>0</v>
      </c>
      <c r="E5" s="43">
        <v>0</v>
      </c>
    </row>
    <row r="6" spans="1:5" ht="18" customHeight="1" x14ac:dyDescent="0.3">
      <c r="A6" s="44">
        <v>2009</v>
      </c>
      <c r="B6" s="45">
        <v>386889727940</v>
      </c>
      <c r="C6" s="46">
        <v>0.13458915581153086</v>
      </c>
      <c r="D6" s="47">
        <v>0</v>
      </c>
      <c r="E6" s="48">
        <v>0</v>
      </c>
    </row>
    <row r="7" spans="1:5" ht="18" customHeight="1" x14ac:dyDescent="0.3">
      <c r="A7" s="44">
        <v>2010</v>
      </c>
      <c r="B7" s="45">
        <v>341971517510</v>
      </c>
      <c r="C7" s="46">
        <v>-0.11610080905783582</v>
      </c>
      <c r="D7" s="47">
        <v>0</v>
      </c>
      <c r="E7" s="48">
        <v>0</v>
      </c>
    </row>
    <row r="8" spans="1:5" ht="18" customHeight="1" x14ac:dyDescent="0.3">
      <c r="A8" s="44">
        <v>2011</v>
      </c>
      <c r="B8" s="45">
        <v>330414998630</v>
      </c>
      <c r="C8" s="46">
        <v>-3.3793805297431145E-2</v>
      </c>
      <c r="D8" s="47">
        <v>0</v>
      </c>
      <c r="E8" s="48">
        <v>0</v>
      </c>
    </row>
    <row r="9" spans="1:5" ht="18" customHeight="1" x14ac:dyDescent="0.3">
      <c r="A9" s="44">
        <v>2012</v>
      </c>
      <c r="B9" s="45">
        <v>319460937270</v>
      </c>
      <c r="C9" s="46">
        <v>-3.3152433773947387E-2</v>
      </c>
      <c r="D9" s="47">
        <v>0</v>
      </c>
      <c r="E9" s="48">
        <v>0</v>
      </c>
    </row>
    <row r="10" spans="1:5" ht="18" customHeight="1" x14ac:dyDescent="0.3">
      <c r="A10" s="44">
        <v>2013</v>
      </c>
      <c r="B10" s="45">
        <v>314746206667</v>
      </c>
      <c r="C10" s="47">
        <v>-1.4758394698551891E-2</v>
      </c>
      <c r="D10" s="47">
        <v>0</v>
      </c>
      <c r="E10" s="48">
        <v>0</v>
      </c>
    </row>
    <row r="11" spans="1:5" ht="18" customHeight="1" x14ac:dyDescent="0.3">
      <c r="A11" s="44">
        <v>2014</v>
      </c>
      <c r="B11" s="45">
        <v>340643616342</v>
      </c>
      <c r="C11" s="46">
        <v>8.228029163318662E-2</v>
      </c>
      <c r="D11" s="47">
        <v>0</v>
      </c>
      <c r="E11" s="48">
        <v>0</v>
      </c>
    </row>
    <row r="12" spans="1:5" ht="18" customHeight="1" x14ac:dyDescent="0.3">
      <c r="A12" s="44">
        <v>2015</v>
      </c>
      <c r="B12" s="45">
        <v>388118855592</v>
      </c>
      <c r="C12" s="46">
        <v>0.13936923216061592</v>
      </c>
      <c r="D12" s="47">
        <v>0</v>
      </c>
      <c r="E12" s="48">
        <v>0</v>
      </c>
    </row>
    <row r="13" spans="1:5" ht="18" customHeight="1" x14ac:dyDescent="0.3">
      <c r="A13" s="44">
        <v>2016</v>
      </c>
      <c r="B13" s="45">
        <v>426335605836</v>
      </c>
      <c r="C13" s="46">
        <v>9.8466615814652325E-2</v>
      </c>
      <c r="D13" s="47">
        <v>0</v>
      </c>
      <c r="E13" s="48">
        <v>0</v>
      </c>
    </row>
    <row r="14" spans="1:5" ht="18" customHeight="1" x14ac:dyDescent="0.3">
      <c r="A14" s="44">
        <v>2017</v>
      </c>
      <c r="B14" s="45">
        <v>471456288020</v>
      </c>
      <c r="C14" s="46">
        <v>0.1058337177715265</v>
      </c>
      <c r="D14" s="47">
        <v>0</v>
      </c>
      <c r="E14" s="48">
        <v>0</v>
      </c>
    </row>
    <row r="15" spans="1:5" ht="18" customHeight="1" thickBot="1" x14ac:dyDescent="0.35">
      <c r="A15" s="49">
        <v>2018</v>
      </c>
      <c r="B15" s="50">
        <v>534662434752.99994</v>
      </c>
      <c r="C15" s="51">
        <v>0.13406576248765312</v>
      </c>
      <c r="D15" s="56">
        <v>0</v>
      </c>
      <c r="E15" s="85">
        <v>0</v>
      </c>
    </row>
    <row r="16" spans="1:5" ht="18" customHeight="1" thickTop="1" x14ac:dyDescent="0.3">
      <c r="A16" s="44">
        <v>2019</v>
      </c>
      <c r="B16" s="45">
        <v>594371420435.505</v>
      </c>
      <c r="C16" s="46">
        <v>0.11167604417559107</v>
      </c>
      <c r="D16" s="47">
        <v>4.6793902312123326E-3</v>
      </c>
      <c r="E16" s="48">
        <v>2768341667.5419922</v>
      </c>
    </row>
    <row r="17" spans="1:5" ht="18" customHeight="1" x14ac:dyDescent="0.3">
      <c r="A17" s="44">
        <v>2020</v>
      </c>
      <c r="B17" s="45">
        <v>643251296092.2981</v>
      </c>
      <c r="C17" s="46">
        <v>8.2237930654502245E-2</v>
      </c>
      <c r="D17" s="47">
        <v>2.0278603455652133E-2</v>
      </c>
      <c r="E17" s="48">
        <v>12784976487.411987</v>
      </c>
    </row>
    <row r="18" spans="1:5" ht="18" customHeight="1" x14ac:dyDescent="0.3">
      <c r="A18" s="44">
        <v>2021</v>
      </c>
      <c r="B18" s="45">
        <v>683472885070.33801</v>
      </c>
      <c r="C18" s="46">
        <v>6.2528578212563302E-2</v>
      </c>
      <c r="D18" s="47">
        <v>2.2332907547799374E-2</v>
      </c>
      <c r="E18" s="48">
        <v>14930495380.723022</v>
      </c>
    </row>
    <row r="19" spans="1:5" ht="18" customHeight="1" x14ac:dyDescent="0.3">
      <c r="A19" s="44">
        <v>2022</v>
      </c>
      <c r="B19" s="45">
        <v>719296747765.96594</v>
      </c>
      <c r="C19" s="46">
        <v>5.2414460731593282E-2</v>
      </c>
      <c r="D19" s="47">
        <v>2.5115947632710078E-2</v>
      </c>
      <c r="E19" s="48">
        <v>17623196176.966919</v>
      </c>
    </row>
    <row r="20" spans="1:5" ht="18" customHeight="1" x14ac:dyDescent="0.3">
      <c r="A20" s="44">
        <v>2023</v>
      </c>
      <c r="B20" s="45">
        <v>746915701927.34106</v>
      </c>
      <c r="C20" s="46">
        <v>3.8397162571853327E-2</v>
      </c>
      <c r="D20" s="47">
        <v>1.8904116813928562E-2</v>
      </c>
      <c r="E20" s="48">
        <v>13857811982.88208</v>
      </c>
    </row>
    <row r="21" spans="1:5" ht="18" customHeight="1" x14ac:dyDescent="0.3">
      <c r="A21" s="44">
        <v>2024</v>
      </c>
      <c r="B21" s="45">
        <v>777218340124.27197</v>
      </c>
      <c r="C21" s="46">
        <v>4.0570359036151027E-2</v>
      </c>
      <c r="D21" s="47">
        <v>1.8194132435797039E-2</v>
      </c>
      <c r="E21" s="48">
        <v>13888130918.533936</v>
      </c>
    </row>
    <row r="22" spans="1:5" ht="18" customHeight="1" x14ac:dyDescent="0.3">
      <c r="A22" s="44">
        <v>2025</v>
      </c>
      <c r="B22" s="45">
        <v>812826260370.12598</v>
      </c>
      <c r="C22" s="46">
        <v>4.5814565106840455E-2</v>
      </c>
      <c r="D22" s="47">
        <v>1.5357668344693209E-2</v>
      </c>
      <c r="E22" s="48">
        <v>12294304280.946045</v>
      </c>
    </row>
    <row r="23" spans="1:5" s="157" customFormat="1" ht="18" customHeight="1" x14ac:dyDescent="0.3">
      <c r="A23" s="44">
        <v>2026</v>
      </c>
      <c r="B23" s="45">
        <v>844272863700.76099</v>
      </c>
      <c r="C23" s="46">
        <v>3.8687976587168382E-2</v>
      </c>
      <c r="D23" s="47">
        <v>1.3448208313762366E-2</v>
      </c>
      <c r="E23" s="48">
        <v>11203293124.959961</v>
      </c>
    </row>
    <row r="24" spans="1:5" s="197" customFormat="1" ht="18" customHeight="1" x14ac:dyDescent="0.3">
      <c r="A24" s="44">
        <v>2027</v>
      </c>
      <c r="B24" s="45">
        <v>877188513227.39209</v>
      </c>
      <c r="C24" s="46">
        <v>3.8986980325708354E-2</v>
      </c>
      <c r="D24" s="47">
        <v>1.3137347874046634E-2</v>
      </c>
      <c r="E24" s="48">
        <v>11374499887.471069</v>
      </c>
    </row>
    <row r="25" spans="1:5" s="116" customFormat="1" ht="21.75" customHeight="1" x14ac:dyDescent="0.3">
      <c r="A25" s="25" t="s">
        <v>4</v>
      </c>
      <c r="B25" s="113"/>
      <c r="C25" s="46"/>
      <c r="D25" s="46"/>
      <c r="E25" s="78"/>
    </row>
    <row r="26" spans="1:5" ht="21.75" customHeight="1" x14ac:dyDescent="0.3">
      <c r="A26" s="29" t="s">
        <v>174</v>
      </c>
      <c r="B26" s="3"/>
      <c r="C26" s="3"/>
    </row>
    <row r="27" spans="1:5" ht="21.75" customHeight="1" x14ac:dyDescent="0.3">
      <c r="A27" s="23" t="s">
        <v>204</v>
      </c>
      <c r="B27" s="3"/>
      <c r="C27" s="3"/>
      <c r="D27" s="116"/>
      <c r="E27" s="116"/>
    </row>
    <row r="28" spans="1:5" ht="21.75" customHeight="1" x14ac:dyDescent="0.3">
      <c r="A28" s="28"/>
      <c r="B28" s="3"/>
      <c r="C28" s="3"/>
      <c r="D28" s="116"/>
      <c r="E28" s="116"/>
    </row>
    <row r="29" spans="1:5" ht="21.75" customHeight="1" x14ac:dyDescent="0.3">
      <c r="A29" s="23"/>
      <c r="B29" s="116"/>
      <c r="C29" s="116"/>
      <c r="D29" s="116"/>
      <c r="E29" s="116"/>
    </row>
    <row r="30" spans="1:5" ht="21.75" customHeight="1" x14ac:dyDescent="0.3">
      <c r="A30" s="206" t="str">
        <f>Headings!F2</f>
        <v>Page 2</v>
      </c>
      <c r="B30" s="206"/>
      <c r="C30" s="206"/>
      <c r="D30" s="206"/>
      <c r="E30" s="206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1.625" style="92" customWidth="1"/>
    <col min="2" max="3" width="22.75" style="92" customWidth="1"/>
    <col min="4" max="4" width="16.75" style="1" customWidth="1"/>
    <col min="5" max="16384" width="10.75" style="1"/>
  </cols>
  <sheetData>
    <row r="1" spans="1:9" ht="23.25" x14ac:dyDescent="0.35">
      <c r="A1" s="213" t="str">
        <f>Headings!E20</f>
        <v>July 2018 Outyear COLA Comparison Forecast</v>
      </c>
      <c r="B1" s="213"/>
      <c r="C1" s="213"/>
      <c r="D1" s="216"/>
    </row>
    <row r="2" spans="1:9" ht="21.75" customHeight="1" x14ac:dyDescent="0.3">
      <c r="A2" s="213" t="s">
        <v>95</v>
      </c>
      <c r="B2" s="213"/>
      <c r="C2" s="213"/>
      <c r="D2" s="217"/>
    </row>
    <row r="3" spans="1:9" ht="21.75" customHeight="1" x14ac:dyDescent="0.3">
      <c r="A3" s="218"/>
      <c r="B3" s="218"/>
      <c r="C3" s="218"/>
      <c r="D3" s="217"/>
    </row>
    <row r="4" spans="1:9" ht="66" customHeight="1" x14ac:dyDescent="0.3">
      <c r="A4" s="4" t="s">
        <v>90</v>
      </c>
      <c r="B4" s="18" t="s">
        <v>107</v>
      </c>
      <c r="C4" s="91"/>
      <c r="D4" s="91"/>
    </row>
    <row r="5" spans="1:9" s="61" customFormat="1" ht="18" customHeight="1" x14ac:dyDescent="0.25">
      <c r="A5" s="60">
        <v>2015</v>
      </c>
      <c r="B5" s="42">
        <v>1.4772499999999999E-2</v>
      </c>
      <c r="C5" s="46"/>
      <c r="D5" s="100"/>
    </row>
    <row r="6" spans="1:9" s="61" customFormat="1" ht="18" customHeight="1" x14ac:dyDescent="0.25">
      <c r="A6" s="53">
        <v>2016</v>
      </c>
      <c r="B6" s="57">
        <v>1.0500000000000001E-2</v>
      </c>
      <c r="C6" s="46"/>
      <c r="D6" s="100"/>
    </row>
    <row r="7" spans="1:9" s="61" customFormat="1" ht="18" customHeight="1" x14ac:dyDescent="0.25">
      <c r="A7" s="53">
        <v>2017</v>
      </c>
      <c r="B7" s="57">
        <v>1.78E-2</v>
      </c>
      <c r="C7" s="46"/>
      <c r="D7" s="100"/>
    </row>
    <row r="8" spans="1:9" s="61" customFormat="1" ht="18" customHeight="1" x14ac:dyDescent="0.25">
      <c r="A8" s="53">
        <v>2018</v>
      </c>
      <c r="B8" s="57">
        <v>2.7E-2</v>
      </c>
      <c r="C8" s="46"/>
      <c r="D8" s="100"/>
    </row>
    <row r="9" spans="1:9" s="61" customFormat="1" ht="18" customHeight="1" thickBot="1" x14ac:dyDescent="0.3">
      <c r="A9" s="70">
        <v>2019</v>
      </c>
      <c r="B9" s="58">
        <v>3.32E-2</v>
      </c>
      <c r="C9" s="46"/>
      <c r="D9" s="100"/>
      <c r="I9" s="145"/>
    </row>
    <row r="10" spans="1:9" s="61" customFormat="1" ht="18" customHeight="1" thickTop="1" x14ac:dyDescent="0.25">
      <c r="A10" s="53">
        <v>2020</v>
      </c>
      <c r="B10" s="57">
        <v>3.1699999999999999E-2</v>
      </c>
      <c r="C10" s="46"/>
      <c r="D10" s="100"/>
      <c r="G10" s="145"/>
      <c r="H10" s="145"/>
      <c r="I10" s="145"/>
    </row>
    <row r="11" spans="1:9" s="61" customFormat="1" ht="18" customHeight="1" x14ac:dyDescent="0.25">
      <c r="A11" s="53">
        <v>2021</v>
      </c>
      <c r="B11" s="57">
        <v>2.9399999999999999E-2</v>
      </c>
      <c r="C11" s="46"/>
      <c r="D11" s="100"/>
      <c r="G11" s="145"/>
      <c r="H11" s="145"/>
      <c r="I11" s="145"/>
    </row>
    <row r="12" spans="1:9" s="61" customFormat="1" ht="18" customHeight="1" x14ac:dyDescent="0.25">
      <c r="A12" s="53">
        <v>2022</v>
      </c>
      <c r="B12" s="57">
        <v>2.6100000000000002E-2</v>
      </c>
      <c r="C12" s="46"/>
      <c r="D12" s="100"/>
      <c r="G12" s="145"/>
      <c r="H12" s="145"/>
    </row>
    <row r="13" spans="1:9" s="61" customFormat="1" ht="18" customHeight="1" x14ac:dyDescent="0.25">
      <c r="A13" s="44"/>
      <c r="B13" s="46"/>
      <c r="C13" s="46"/>
      <c r="D13" s="100"/>
      <c r="H13" s="145"/>
    </row>
    <row r="14" spans="1:9" s="61" customFormat="1" ht="17.25" customHeight="1" x14ac:dyDescent="0.25">
      <c r="A14" s="25" t="s">
        <v>4</v>
      </c>
      <c r="B14" s="46"/>
      <c r="C14" s="46"/>
      <c r="D14" s="100"/>
    </row>
    <row r="15" spans="1:9" s="61" customFormat="1" ht="21.75" customHeight="1" x14ac:dyDescent="0.25">
      <c r="A15" s="30" t="s">
        <v>181</v>
      </c>
      <c r="B15" s="46"/>
      <c r="C15" s="46"/>
      <c r="D15" s="100"/>
    </row>
    <row r="16" spans="1:9" s="61" customFormat="1" ht="21.75" customHeight="1" x14ac:dyDescent="0.25">
      <c r="A16" s="30" t="s">
        <v>182</v>
      </c>
      <c r="B16" s="46"/>
      <c r="C16" s="46"/>
      <c r="D16" s="100"/>
    </row>
    <row r="17" spans="1:5" s="61" customFormat="1" ht="21.75" customHeight="1" x14ac:dyDescent="0.25">
      <c r="A17" s="30" t="s">
        <v>183</v>
      </c>
      <c r="B17" s="46"/>
      <c r="C17" s="46"/>
      <c r="D17" s="100"/>
    </row>
    <row r="18" spans="1:5" s="61" customFormat="1" ht="21.75" customHeight="1" x14ac:dyDescent="0.25">
      <c r="A18" s="30" t="s">
        <v>189</v>
      </c>
      <c r="B18" s="46"/>
      <c r="C18" s="46"/>
      <c r="D18" s="100"/>
    </row>
    <row r="19" spans="1:5" ht="21.75" customHeight="1" x14ac:dyDescent="0.3">
      <c r="A19" s="30" t="s">
        <v>214</v>
      </c>
      <c r="B19" s="3"/>
      <c r="C19" s="3"/>
    </row>
    <row r="20" spans="1:5" ht="18" customHeight="1" x14ac:dyDescent="0.3">
      <c r="A20" s="99"/>
      <c r="B20" s="15"/>
      <c r="C20" s="15"/>
      <c r="D20" s="14"/>
    </row>
    <row r="21" spans="1:5" ht="18" customHeight="1" x14ac:dyDescent="0.3">
      <c r="B21" s="15"/>
      <c r="C21" s="15"/>
      <c r="D21" s="14"/>
    </row>
    <row r="22" spans="1:5" ht="18" customHeight="1" x14ac:dyDescent="0.3">
      <c r="B22" s="15"/>
      <c r="C22" s="15"/>
      <c r="D22" s="14"/>
    </row>
    <row r="23" spans="1:5" ht="18" customHeight="1" x14ac:dyDescent="0.3">
      <c r="B23" s="15"/>
      <c r="C23" s="15"/>
      <c r="D23" s="14"/>
    </row>
    <row r="24" spans="1:5" ht="18" customHeight="1" x14ac:dyDescent="0.3">
      <c r="B24" s="16"/>
      <c r="C24" s="16"/>
      <c r="D24" s="14"/>
    </row>
    <row r="25" spans="1:5" ht="18" customHeight="1" x14ac:dyDescent="0.3">
      <c r="A25" s="17"/>
      <c r="B25" s="16"/>
      <c r="C25" s="16"/>
      <c r="D25" s="14"/>
    </row>
    <row r="26" spans="1:5" ht="18" customHeight="1" x14ac:dyDescent="0.3">
      <c r="A26" s="27"/>
      <c r="B26" s="16"/>
      <c r="C26" s="16"/>
      <c r="D26" s="14"/>
    </row>
    <row r="27" spans="1:5" ht="18" customHeight="1" x14ac:dyDescent="0.3">
      <c r="A27" s="14"/>
      <c r="B27" s="16"/>
      <c r="C27" s="16"/>
      <c r="D27" s="14"/>
    </row>
    <row r="28" spans="1:5" ht="18" customHeight="1" x14ac:dyDescent="0.3">
      <c r="A28" s="17"/>
      <c r="B28" s="16"/>
      <c r="C28" s="16"/>
      <c r="D28" s="14"/>
    </row>
    <row r="29" spans="1:5" ht="18" customHeight="1" x14ac:dyDescent="0.3">
      <c r="A29" s="81"/>
      <c r="B29" s="16"/>
      <c r="C29" s="16"/>
      <c r="D29" s="14"/>
    </row>
    <row r="30" spans="1:5" ht="21.75" customHeight="1" x14ac:dyDescent="0.3">
      <c r="A30" s="219" t="str">
        <f>Headings!F20</f>
        <v>Page 20</v>
      </c>
      <c r="B30" s="214"/>
      <c r="C30" s="214"/>
      <c r="D30" s="214"/>
    </row>
    <row r="31" spans="1:5" ht="21.75" customHeight="1" x14ac:dyDescent="0.3">
      <c r="A31" s="1"/>
      <c r="B31" s="1"/>
      <c r="C31" s="1"/>
      <c r="E31" s="90"/>
    </row>
  </sheetData>
  <mergeCells count="4">
    <mergeCell ref="A1:D1"/>
    <mergeCell ref="A2:D2"/>
    <mergeCell ref="A3:D3"/>
    <mergeCell ref="A30:D30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Headings!E21</f>
        <v>July 2018 Pharmaceuticals PPI Forecast</v>
      </c>
      <c r="B1" s="215"/>
      <c r="C1" s="215"/>
      <c r="D1" s="215"/>
    </row>
    <row r="2" spans="1:4" ht="21.75" customHeight="1" x14ac:dyDescent="0.3">
      <c r="A2" s="213" t="s">
        <v>95</v>
      </c>
      <c r="B2" s="214"/>
      <c r="C2" s="214"/>
      <c r="D2" s="214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6.8686868686868893E-2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6.7422810333963801E-2</v>
      </c>
      <c r="C6" s="46">
        <v>-1.2640583529050925E-3</v>
      </c>
      <c r="D6" s="47">
        <v>0</v>
      </c>
    </row>
    <row r="7" spans="1:4" s="54" customFormat="1" ht="18" customHeight="1" x14ac:dyDescent="0.25">
      <c r="A7" s="44">
        <v>2010</v>
      </c>
      <c r="B7" s="57">
        <v>-5.9031877213722096E-4</v>
      </c>
      <c r="C7" s="46">
        <v>-6.8013129106101022E-2</v>
      </c>
      <c r="D7" s="47">
        <v>0</v>
      </c>
    </row>
    <row r="8" spans="1:4" s="54" customFormat="1" ht="18" customHeight="1" x14ac:dyDescent="0.25">
      <c r="A8" s="44">
        <v>2011</v>
      </c>
      <c r="B8" s="57">
        <v>-5.0206733608978101E-2</v>
      </c>
      <c r="C8" s="46">
        <v>-4.9616414836840879E-2</v>
      </c>
      <c r="D8" s="47">
        <v>0</v>
      </c>
    </row>
    <row r="9" spans="1:4" s="54" customFormat="1" ht="18" customHeight="1" x14ac:dyDescent="0.25">
      <c r="A9" s="44">
        <v>2012</v>
      </c>
      <c r="B9" s="57">
        <v>3.2398753894080798E-2</v>
      </c>
      <c r="C9" s="46">
        <v>8.2605487503058905E-2</v>
      </c>
      <c r="D9" s="47">
        <v>0</v>
      </c>
    </row>
    <row r="10" spans="1:4" s="54" customFormat="1" ht="18" customHeight="1" x14ac:dyDescent="0.25">
      <c r="A10" s="44">
        <v>2013</v>
      </c>
      <c r="B10" s="57">
        <v>4.8854041013268901E-2</v>
      </c>
      <c r="C10" s="47">
        <v>1.6455287119188103E-2</v>
      </c>
      <c r="D10" s="47">
        <v>0</v>
      </c>
    </row>
    <row r="11" spans="1:4" s="54" customFormat="1" ht="18" customHeight="1" x14ac:dyDescent="0.25">
      <c r="A11" s="44">
        <v>2014</v>
      </c>
      <c r="B11" s="57">
        <v>2.8562392179413299E-2</v>
      </c>
      <c r="C11" s="47">
        <v>-2.0291648833855602E-2</v>
      </c>
      <c r="D11" s="47">
        <v>0</v>
      </c>
    </row>
    <row r="12" spans="1:4" s="54" customFormat="1" ht="18" customHeight="1" x14ac:dyDescent="0.25">
      <c r="A12" s="44">
        <v>2015</v>
      </c>
      <c r="B12" s="57">
        <v>-4.17013758826391E-2</v>
      </c>
      <c r="C12" s="46">
        <v>-7.0263768062052395E-2</v>
      </c>
      <c r="D12" s="47">
        <v>0</v>
      </c>
    </row>
    <row r="13" spans="1:4" s="54" customFormat="1" ht="18" customHeight="1" x14ac:dyDescent="0.25">
      <c r="A13" s="44">
        <v>2016</v>
      </c>
      <c r="B13" s="57">
        <v>-1.4682299999999999E-2</v>
      </c>
      <c r="C13" s="46">
        <v>2.7019075882639101E-2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-2.3190400000000003E-2</v>
      </c>
      <c r="C14" s="51">
        <v>-8.5081000000000045E-3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3.0078835361848098E-2</v>
      </c>
      <c r="C15" s="46">
        <v>5.3269235361848105E-2</v>
      </c>
      <c r="D15" s="47">
        <v>1.5018261032754098E-2</v>
      </c>
    </row>
    <row r="16" spans="1:4" s="54" customFormat="1" ht="18" customHeight="1" x14ac:dyDescent="0.25">
      <c r="A16" s="44">
        <v>2019</v>
      </c>
      <c r="B16" s="57">
        <v>4.2005252653865802E-2</v>
      </c>
      <c r="C16" s="46">
        <v>1.1926417292017703E-2</v>
      </c>
      <c r="D16" s="47">
        <v>1.4952196257186703E-2</v>
      </c>
    </row>
    <row r="17" spans="1:4" s="54" customFormat="1" ht="18" customHeight="1" x14ac:dyDescent="0.25">
      <c r="A17" s="44">
        <v>2020</v>
      </c>
      <c r="B17" s="57">
        <v>5.6993192549786499E-2</v>
      </c>
      <c r="C17" s="46">
        <v>1.4987939895920697E-2</v>
      </c>
      <c r="D17" s="47">
        <v>2.2069087845483802E-2</v>
      </c>
    </row>
    <row r="18" spans="1:4" s="54" customFormat="1" ht="18" customHeight="1" x14ac:dyDescent="0.25">
      <c r="A18" s="44">
        <v>2021</v>
      </c>
      <c r="B18" s="57">
        <v>5.1061804326522901E-2</v>
      </c>
      <c r="C18" s="46">
        <v>-5.9313882232635978E-3</v>
      </c>
      <c r="D18" s="47">
        <v>1.9432610921945502E-2</v>
      </c>
    </row>
    <row r="19" spans="1:4" s="54" customFormat="1" ht="18" customHeight="1" x14ac:dyDescent="0.25">
      <c r="A19" s="44">
        <v>2022</v>
      </c>
      <c r="B19" s="57">
        <v>5.9333009987284996E-2</v>
      </c>
      <c r="C19" s="46">
        <v>8.2712056607620946E-3</v>
      </c>
      <c r="D19" s="47">
        <v>1.6251017582340301E-2</v>
      </c>
    </row>
    <row r="20" spans="1:4" s="54" customFormat="1" ht="18" customHeight="1" x14ac:dyDescent="0.25">
      <c r="A20" s="44">
        <v>2023</v>
      </c>
      <c r="B20" s="57">
        <v>6.2900449051641397E-2</v>
      </c>
      <c r="C20" s="46">
        <v>3.5674390643564008E-3</v>
      </c>
      <c r="D20" s="47">
        <v>1.3988706652938297E-2</v>
      </c>
    </row>
    <row r="21" spans="1:4" s="54" customFormat="1" ht="18" customHeight="1" x14ac:dyDescent="0.25">
      <c r="A21" s="44">
        <v>2024</v>
      </c>
      <c r="B21" s="57">
        <v>5.9355495359369993E-2</v>
      </c>
      <c r="C21" s="46">
        <v>-3.5449536922714034E-3</v>
      </c>
      <c r="D21" s="47">
        <v>3.7740078814317915E-3</v>
      </c>
    </row>
    <row r="22" spans="1:4" ht="18" customHeight="1" x14ac:dyDescent="0.3">
      <c r="A22" s="44">
        <v>2025</v>
      </c>
      <c r="B22" s="57">
        <v>5.22241448596725E-2</v>
      </c>
      <c r="C22" s="46">
        <v>-7.1313504996974933E-3</v>
      </c>
      <c r="D22" s="47">
        <v>-5.2441860729970993E-3</v>
      </c>
    </row>
    <row r="23" spans="1:4" s="157" customFormat="1" ht="18" customHeight="1" x14ac:dyDescent="0.3">
      <c r="A23" s="44">
        <v>2026</v>
      </c>
      <c r="B23" s="57">
        <v>4.6851111399889102E-2</v>
      </c>
      <c r="C23" s="46">
        <v>-5.3730334597833981E-3</v>
      </c>
      <c r="D23" s="47">
        <v>-1.1399225076074992E-2</v>
      </c>
    </row>
    <row r="24" spans="1:4" s="197" customFormat="1" ht="18" customHeight="1" x14ac:dyDescent="0.3">
      <c r="A24" s="44">
        <v>2027</v>
      </c>
      <c r="B24" s="57">
        <v>4.2154570874034798E-2</v>
      </c>
      <c r="C24" s="46">
        <v>-4.6965405258543036E-3</v>
      </c>
      <c r="D24" s="47">
        <v>-1.3168236103990399E-2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102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6" t="str">
        <f>Headings!F21</f>
        <v>Page 21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5" defaultRowHeight="21.75" customHeight="1" x14ac:dyDescent="0.3"/>
  <cols>
    <col min="1" max="1" width="15.25" style="2" customWidth="1"/>
    <col min="2" max="2" width="22.75" style="2" customWidth="1"/>
    <col min="3" max="3" width="15.25" style="2" customWidth="1"/>
    <col min="4" max="4" width="20.625" style="19" customWidth="1"/>
    <col min="5" max="16384" width="10.75" style="19"/>
  </cols>
  <sheetData>
    <row r="1" spans="1:4" ht="23.25" x14ac:dyDescent="0.3">
      <c r="A1" s="213" t="str">
        <f>Headings!E22</f>
        <v>July 2018 Transportation CPI Forecast</v>
      </c>
      <c r="B1" s="213"/>
      <c r="C1" s="213"/>
      <c r="D1" s="213"/>
    </row>
    <row r="2" spans="1:4" ht="21.75" customHeight="1" x14ac:dyDescent="0.3">
      <c r="A2" s="213" t="s">
        <v>95</v>
      </c>
      <c r="B2" s="213"/>
      <c r="C2" s="213"/>
      <c r="D2" s="213"/>
    </row>
    <row r="4" spans="1:4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</row>
    <row r="5" spans="1:4" s="54" customFormat="1" ht="18" customHeight="1" x14ac:dyDescent="0.25">
      <c r="A5" s="39">
        <v>2008</v>
      </c>
      <c r="B5" s="42">
        <v>5.88458784240804E-2</v>
      </c>
      <c r="C5" s="82" t="s">
        <v>89</v>
      </c>
      <c r="D5" s="52">
        <v>0</v>
      </c>
    </row>
    <row r="6" spans="1:4" s="54" customFormat="1" ht="18" customHeight="1" x14ac:dyDescent="0.25">
      <c r="A6" s="44">
        <v>2009</v>
      </c>
      <c r="B6" s="57">
        <v>-8.3339157382280205E-2</v>
      </c>
      <c r="C6" s="46">
        <v>-0.1421850358063606</v>
      </c>
      <c r="D6" s="47">
        <v>0</v>
      </c>
    </row>
    <row r="7" spans="1:4" s="54" customFormat="1" ht="18" customHeight="1" x14ac:dyDescent="0.25">
      <c r="A7" s="44">
        <v>2010</v>
      </c>
      <c r="B7" s="57">
        <v>7.8902701916152507E-2</v>
      </c>
      <c r="C7" s="46">
        <v>0.16224185929843271</v>
      </c>
      <c r="D7" s="47">
        <v>0</v>
      </c>
    </row>
    <row r="8" spans="1:4" s="54" customFormat="1" ht="18" customHeight="1" x14ac:dyDescent="0.25">
      <c r="A8" s="44">
        <v>2011</v>
      </c>
      <c r="B8" s="57">
        <v>9.8089368484598399E-2</v>
      </c>
      <c r="C8" s="46">
        <v>1.9186666568445893E-2</v>
      </c>
      <c r="D8" s="47">
        <v>0</v>
      </c>
    </row>
    <row r="9" spans="1:4" s="54" customFormat="1" ht="18" customHeight="1" x14ac:dyDescent="0.25">
      <c r="A9" s="44">
        <v>2012</v>
      </c>
      <c r="B9" s="57">
        <v>2.3409663819381001E-2</v>
      </c>
      <c r="C9" s="46">
        <v>-7.4679704665217395E-2</v>
      </c>
      <c r="D9" s="47">
        <v>0</v>
      </c>
    </row>
    <row r="10" spans="1:4" s="54" customFormat="1" ht="18" customHeight="1" x14ac:dyDescent="0.25">
      <c r="A10" s="44">
        <v>2013</v>
      </c>
      <c r="B10" s="57">
        <v>1.6870848668859499E-4</v>
      </c>
      <c r="C10" s="46">
        <v>-2.3240955332692406E-2</v>
      </c>
      <c r="D10" s="47">
        <v>0</v>
      </c>
    </row>
    <row r="11" spans="1:4" s="54" customFormat="1" ht="18" customHeight="1" x14ac:dyDescent="0.25">
      <c r="A11" s="44">
        <v>2014</v>
      </c>
      <c r="B11" s="57">
        <v>-6.6007562232389605E-3</v>
      </c>
      <c r="C11" s="46">
        <v>-6.7694647099275553E-3</v>
      </c>
      <c r="D11" s="47">
        <v>0</v>
      </c>
    </row>
    <row r="12" spans="1:4" s="54" customFormat="1" ht="18" customHeight="1" x14ac:dyDescent="0.25">
      <c r="A12" s="44">
        <v>2015</v>
      </c>
      <c r="B12" s="57">
        <v>-7.8136173329613007E-2</v>
      </c>
      <c r="C12" s="46">
        <v>-7.1535417106374052E-2</v>
      </c>
      <c r="D12" s="47">
        <v>0</v>
      </c>
    </row>
    <row r="13" spans="1:4" s="54" customFormat="1" ht="18" customHeight="1" x14ac:dyDescent="0.25">
      <c r="A13" s="44">
        <v>2016</v>
      </c>
      <c r="B13" s="57">
        <v>-2.0962835299244399E-2</v>
      </c>
      <c r="C13" s="46">
        <v>5.7173338030368608E-2</v>
      </c>
      <c r="D13" s="47">
        <v>0</v>
      </c>
    </row>
    <row r="14" spans="1:4" s="54" customFormat="1" ht="18" customHeight="1" thickBot="1" x14ac:dyDescent="0.3">
      <c r="A14" s="49">
        <v>2017</v>
      </c>
      <c r="B14" s="58">
        <v>3.4231501550205004E-2</v>
      </c>
      <c r="C14" s="51">
        <v>5.5194336849449403E-2</v>
      </c>
      <c r="D14" s="56">
        <v>0</v>
      </c>
    </row>
    <row r="15" spans="1:4" s="54" customFormat="1" ht="18" customHeight="1" thickTop="1" x14ac:dyDescent="0.25">
      <c r="A15" s="44">
        <v>2018</v>
      </c>
      <c r="B15" s="57">
        <v>5.4388881763673395E-2</v>
      </c>
      <c r="C15" s="46">
        <v>2.0157380213468391E-2</v>
      </c>
      <c r="D15" s="47">
        <v>1.8032071310738494E-2</v>
      </c>
    </row>
    <row r="16" spans="1:4" s="54" customFormat="1" ht="18" customHeight="1" x14ac:dyDescent="0.25">
      <c r="A16" s="44">
        <v>2019</v>
      </c>
      <c r="B16" s="57">
        <v>2.03668093386726E-2</v>
      </c>
      <c r="C16" s="46">
        <v>-3.4022072425000799E-2</v>
      </c>
      <c r="D16" s="47">
        <v>6.7496975771454987E-3</v>
      </c>
    </row>
    <row r="17" spans="1:4" s="54" customFormat="1" ht="18" customHeight="1" x14ac:dyDescent="0.25">
      <c r="A17" s="44">
        <v>2020</v>
      </c>
      <c r="B17" s="57">
        <v>1.4592509803323599E-2</v>
      </c>
      <c r="C17" s="46">
        <v>-5.7742995353490013E-3</v>
      </c>
      <c r="D17" s="47">
        <v>-2.3915017188940201E-2</v>
      </c>
    </row>
    <row r="18" spans="1:4" s="54" customFormat="1" ht="18" customHeight="1" x14ac:dyDescent="0.25">
      <c r="A18" s="44">
        <v>2021</v>
      </c>
      <c r="B18" s="57">
        <v>9.4353122198325996E-3</v>
      </c>
      <c r="C18" s="46">
        <v>-5.1571975834909991E-3</v>
      </c>
      <c r="D18" s="47">
        <v>-2.0710233407111998E-2</v>
      </c>
    </row>
    <row r="19" spans="1:4" s="54" customFormat="1" ht="18" customHeight="1" x14ac:dyDescent="0.25">
      <c r="A19" s="44">
        <v>2022</v>
      </c>
      <c r="B19" s="57">
        <v>1.4504710877509699E-2</v>
      </c>
      <c r="C19" s="46">
        <v>5.0693986576770995E-3</v>
      </c>
      <c r="D19" s="47">
        <v>-1.1624121138232598E-2</v>
      </c>
    </row>
    <row r="20" spans="1:4" s="54" customFormat="1" ht="18" customHeight="1" x14ac:dyDescent="0.25">
      <c r="A20" s="44">
        <v>2023</v>
      </c>
      <c r="B20" s="57">
        <v>1.6722499578326298E-2</v>
      </c>
      <c r="C20" s="46">
        <v>2.2177887008165992E-3</v>
      </c>
      <c r="D20" s="47">
        <v>-7.9717714228225017E-3</v>
      </c>
    </row>
    <row r="21" spans="1:4" s="54" customFormat="1" ht="18" customHeight="1" x14ac:dyDescent="0.25">
      <c r="A21" s="44">
        <v>2024</v>
      </c>
      <c r="B21" s="57">
        <v>1.8532538526400199E-2</v>
      </c>
      <c r="C21" s="46">
        <v>1.8100389480739006E-3</v>
      </c>
      <c r="D21" s="47">
        <v>-4.0319094978101024E-3</v>
      </c>
    </row>
    <row r="22" spans="1:4" ht="18" customHeight="1" x14ac:dyDescent="0.3">
      <c r="A22" s="44">
        <v>2025</v>
      </c>
      <c r="B22" s="57">
        <v>2.1915087977359901E-2</v>
      </c>
      <c r="C22" s="46">
        <v>3.3825494509597022E-3</v>
      </c>
      <c r="D22" s="47">
        <v>1.7483997033712999E-3</v>
      </c>
    </row>
    <row r="23" spans="1:4" s="157" customFormat="1" ht="18" customHeight="1" x14ac:dyDescent="0.3">
      <c r="A23" s="44">
        <v>2026</v>
      </c>
      <c r="B23" s="57">
        <v>2.0116174926177299E-2</v>
      </c>
      <c r="C23" s="46">
        <v>-1.7989130511826025E-3</v>
      </c>
      <c r="D23" s="47">
        <v>2.9671677775519947E-4</v>
      </c>
    </row>
    <row r="24" spans="1:4" s="197" customFormat="1" ht="18" customHeight="1" x14ac:dyDescent="0.3">
      <c r="A24" s="44">
        <v>2027</v>
      </c>
      <c r="B24" s="57">
        <v>1.8268856734580799E-2</v>
      </c>
      <c r="C24" s="46">
        <v>-1.8473181915964997E-3</v>
      </c>
      <c r="D24" s="47">
        <v>-1.897488990728103E-3</v>
      </c>
    </row>
    <row r="25" spans="1:4" ht="21.75" customHeight="1" x14ac:dyDescent="0.3">
      <c r="A25" s="25" t="s">
        <v>4</v>
      </c>
      <c r="B25" s="3"/>
      <c r="C25" s="3"/>
    </row>
    <row r="26" spans="1:4" ht="21.75" customHeight="1" x14ac:dyDescent="0.3">
      <c r="A26" s="30" t="s">
        <v>58</v>
      </c>
      <c r="B26" s="3"/>
      <c r="C26" s="3"/>
    </row>
    <row r="27" spans="1:4" ht="21.75" customHeight="1" x14ac:dyDescent="0.3">
      <c r="A27" s="139"/>
      <c r="B27" s="3"/>
      <c r="C27" s="3"/>
    </row>
    <row r="28" spans="1:4" ht="21.75" customHeight="1" x14ac:dyDescent="0.3">
      <c r="A28" s="139"/>
      <c r="B28" s="3"/>
      <c r="C28" s="3"/>
    </row>
    <row r="29" spans="1:4" ht="21.75" customHeight="1" x14ac:dyDescent="0.3">
      <c r="A29" s="3"/>
      <c r="B29" s="19"/>
      <c r="C29" s="19"/>
    </row>
    <row r="30" spans="1:4" ht="21.75" customHeight="1" x14ac:dyDescent="0.3">
      <c r="A30" s="206" t="str">
        <f>Headings!F22</f>
        <v>Page 22</v>
      </c>
      <c r="B30" s="207"/>
      <c r="C30" s="207"/>
      <c r="D30" s="207"/>
    </row>
    <row r="32" spans="1:4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3" t="str">
        <f>Headings!E23</f>
        <v>July 2018 Retail Gas Forecast</v>
      </c>
      <c r="B1" s="220"/>
      <c r="C1" s="220"/>
      <c r="D1" s="220"/>
      <c r="E1" s="220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38" t="s">
        <v>86</v>
      </c>
      <c r="B4" s="32" t="s">
        <v>91</v>
      </c>
      <c r="C4" s="32" t="s">
        <v>6</v>
      </c>
      <c r="D4" s="36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60" t="s">
        <v>21</v>
      </c>
      <c r="B5" s="62">
        <v>2.2543333333333302</v>
      </c>
      <c r="C5" s="42">
        <v>-0.11894215737363112</v>
      </c>
      <c r="D5" s="63">
        <v>0</v>
      </c>
      <c r="E5" s="117">
        <v>0</v>
      </c>
    </row>
    <row r="6" spans="1:5" s="54" customFormat="1" ht="18" customHeight="1" x14ac:dyDescent="0.25">
      <c r="A6" s="53" t="s">
        <v>126</v>
      </c>
      <c r="B6" s="64">
        <v>2.48366666666666</v>
      </c>
      <c r="C6" s="57">
        <v>-0.16952741863575604</v>
      </c>
      <c r="D6" s="65">
        <v>0</v>
      </c>
      <c r="E6" s="66">
        <v>0</v>
      </c>
    </row>
    <row r="7" spans="1:5" s="54" customFormat="1" ht="18" customHeight="1" x14ac:dyDescent="0.25">
      <c r="A7" s="53" t="s">
        <v>127</v>
      </c>
      <c r="B7" s="64">
        <v>2.6269999999999998</v>
      </c>
      <c r="C7" s="57">
        <v>-0.12617806852200819</v>
      </c>
      <c r="D7" s="65">
        <v>0</v>
      </c>
      <c r="E7" s="66">
        <v>0</v>
      </c>
    </row>
    <row r="8" spans="1:5" s="54" customFormat="1" ht="18" customHeight="1" x14ac:dyDescent="0.25">
      <c r="A8" s="53" t="s">
        <v>20</v>
      </c>
      <c r="B8" s="64">
        <v>2.6389999999999998</v>
      </c>
      <c r="C8" s="57">
        <v>6.0975609756098947E-2</v>
      </c>
      <c r="D8" s="65">
        <v>0</v>
      </c>
      <c r="E8" s="66">
        <v>0</v>
      </c>
    </row>
    <row r="9" spans="1:5" s="54" customFormat="1" ht="18" customHeight="1" x14ac:dyDescent="0.25">
      <c r="A9" s="53" t="s">
        <v>149</v>
      </c>
      <c r="B9" s="64">
        <v>2.75633333333333</v>
      </c>
      <c r="C9" s="57">
        <v>0.22268224160875372</v>
      </c>
      <c r="D9" s="65">
        <v>0</v>
      </c>
      <c r="E9" s="66">
        <v>0</v>
      </c>
    </row>
    <row r="10" spans="1:5" s="54" customFormat="1" ht="18" customHeight="1" x14ac:dyDescent="0.25">
      <c r="A10" s="53" t="s">
        <v>150</v>
      </c>
      <c r="B10" s="64">
        <v>2.8660000000000001</v>
      </c>
      <c r="C10" s="57">
        <v>0.15393906858140149</v>
      </c>
      <c r="D10" s="65">
        <v>0</v>
      </c>
      <c r="E10" s="66">
        <v>0</v>
      </c>
    </row>
    <row r="11" spans="1:5" s="54" customFormat="1" ht="18" customHeight="1" x14ac:dyDescent="0.25">
      <c r="A11" s="53" t="s">
        <v>151</v>
      </c>
      <c r="B11" s="64">
        <v>2.9073333333333302</v>
      </c>
      <c r="C11" s="57">
        <v>0.10671234614896474</v>
      </c>
      <c r="D11" s="65">
        <v>0</v>
      </c>
      <c r="E11" s="66">
        <v>0</v>
      </c>
    </row>
    <row r="12" spans="1:5" s="54" customFormat="1" ht="18" customHeight="1" x14ac:dyDescent="0.25">
      <c r="A12" s="53" t="s">
        <v>152</v>
      </c>
      <c r="B12" s="64">
        <v>2.9740000000000002</v>
      </c>
      <c r="C12" s="57">
        <v>0.12694202349374772</v>
      </c>
      <c r="D12" s="65">
        <v>0</v>
      </c>
      <c r="E12" s="66">
        <v>0</v>
      </c>
    </row>
    <row r="13" spans="1:5" s="54" customFormat="1" ht="18" customHeight="1" x14ac:dyDescent="0.25">
      <c r="A13" s="53" t="s">
        <v>159</v>
      </c>
      <c r="B13" s="64">
        <v>3.0456666666666599</v>
      </c>
      <c r="C13" s="57">
        <v>0.10497037126617381</v>
      </c>
      <c r="D13" s="65">
        <v>-8.894674042740025E-3</v>
      </c>
      <c r="E13" s="66">
        <v>-2.7333333333340093E-2</v>
      </c>
    </row>
    <row r="14" spans="1:5" s="54" customFormat="1" ht="18" customHeight="1" thickBot="1" x14ac:dyDescent="0.3">
      <c r="A14" s="70" t="s">
        <v>160</v>
      </c>
      <c r="B14" s="71">
        <v>3.3583333333333298</v>
      </c>
      <c r="C14" s="58">
        <v>0.17178413584554431</v>
      </c>
      <c r="D14" s="144">
        <v>5.0175862401553584E-3</v>
      </c>
      <c r="E14" s="171">
        <v>1.6766599265420012E-2</v>
      </c>
    </row>
    <row r="15" spans="1:5" s="54" customFormat="1" ht="18" customHeight="1" thickTop="1" x14ac:dyDescent="0.25">
      <c r="A15" s="53" t="s">
        <v>161</v>
      </c>
      <c r="B15" s="64">
        <v>3.5140063743743002</v>
      </c>
      <c r="C15" s="57">
        <v>0.20866992927343642</v>
      </c>
      <c r="D15" s="65">
        <v>6.2464895476051385E-2</v>
      </c>
      <c r="E15" s="66">
        <v>0.20659698199169041</v>
      </c>
    </row>
    <row r="16" spans="1:5" s="54" customFormat="1" ht="18" customHeight="1" x14ac:dyDescent="0.25">
      <c r="A16" s="53" t="s">
        <v>162</v>
      </c>
      <c r="B16" s="64">
        <v>3.1997823444181699</v>
      </c>
      <c r="C16" s="57">
        <v>7.5918743920030174E-2</v>
      </c>
      <c r="D16" s="65">
        <v>8.1765006711938204E-2</v>
      </c>
      <c r="E16" s="66">
        <v>0.24185495301176996</v>
      </c>
    </row>
    <row r="17" spans="1:5" s="54" customFormat="1" ht="18" customHeight="1" x14ac:dyDescent="0.25">
      <c r="A17" s="53" t="s">
        <v>170</v>
      </c>
      <c r="B17" s="64">
        <v>2.9254027874167998</v>
      </c>
      <c r="C17" s="57">
        <v>-3.9486881662425422E-2</v>
      </c>
      <c r="D17" s="65">
        <v>2.7397999208456536E-2</v>
      </c>
      <c r="E17" s="66">
        <v>7.8012788924849641E-2</v>
      </c>
    </row>
    <row r="18" spans="1:5" s="54" customFormat="1" ht="18" customHeight="1" x14ac:dyDescent="0.25">
      <c r="A18" s="53" t="s">
        <v>171</v>
      </c>
      <c r="B18" s="64">
        <v>3.3331430629173902</v>
      </c>
      <c r="C18" s="57">
        <v>-7.5008249377488401E-3</v>
      </c>
      <c r="D18" s="65">
        <v>1.9255307399401067E-2</v>
      </c>
      <c r="E18" s="66">
        <v>6.2968221815210335E-2</v>
      </c>
    </row>
    <row r="19" spans="1:5" s="54" customFormat="1" ht="18" customHeight="1" x14ac:dyDescent="0.25">
      <c r="A19" s="53" t="s">
        <v>172</v>
      </c>
      <c r="B19" s="64">
        <v>3.3335073218806199</v>
      </c>
      <c r="C19" s="57">
        <v>-5.1365601898152424E-2</v>
      </c>
      <c r="D19" s="65">
        <v>7.8576291594522729E-2</v>
      </c>
      <c r="E19" s="66">
        <v>0.2428522167581999</v>
      </c>
    </row>
    <row r="20" spans="1:5" s="54" customFormat="1" ht="18" customHeight="1" x14ac:dyDescent="0.25">
      <c r="A20" s="53" t="s">
        <v>173</v>
      </c>
      <c r="B20" s="64">
        <v>3.1923344507206299</v>
      </c>
      <c r="C20" s="57">
        <v>-2.3276250994173076E-3</v>
      </c>
      <c r="D20" s="65">
        <v>0.10941838904666223</v>
      </c>
      <c r="E20" s="66">
        <v>0.31484974140024002</v>
      </c>
    </row>
    <row r="21" spans="1:5" s="54" customFormat="1" ht="18" customHeight="1" x14ac:dyDescent="0.25">
      <c r="A21" s="53" t="s">
        <v>242</v>
      </c>
      <c r="B21" s="64">
        <v>3.0401623418850199</v>
      </c>
      <c r="C21" s="57">
        <v>3.9228633732709239E-2</v>
      </c>
      <c r="D21" s="65">
        <v>5.4244567685293177E-3</v>
      </c>
      <c r="E21" s="66">
        <v>1.6402255865020088E-2</v>
      </c>
    </row>
    <row r="22" spans="1:5" s="54" customFormat="1" ht="18" customHeight="1" x14ac:dyDescent="0.25">
      <c r="A22" s="53" t="s">
        <v>243</v>
      </c>
      <c r="B22" s="64">
        <v>3.44592573650523</v>
      </c>
      <c r="C22" s="57">
        <v>3.3836733515159922E-2</v>
      </c>
      <c r="D22" s="65">
        <v>-4.5385377923141346E-2</v>
      </c>
      <c r="E22" s="66">
        <v>-0.16383013441185001</v>
      </c>
    </row>
    <row r="23" spans="1:5" s="54" customFormat="1" ht="18" customHeight="1" x14ac:dyDescent="0.25">
      <c r="A23" s="53" t="s">
        <v>244</v>
      </c>
      <c r="B23" s="64">
        <v>3.4051071227587002</v>
      </c>
      <c r="C23" s="57">
        <v>2.1478819142862093E-2</v>
      </c>
      <c r="D23" s="65">
        <v>-2.4657925504516509E-2</v>
      </c>
      <c r="E23" s="66">
        <v>-8.6085569323269606E-2</v>
      </c>
    </row>
    <row r="24" spans="1:5" s="54" customFormat="1" ht="18" customHeight="1" x14ac:dyDescent="0.25">
      <c r="A24" s="53" t="s">
        <v>245</v>
      </c>
      <c r="B24" s="64">
        <v>3.1704135984543802</v>
      </c>
      <c r="C24" s="57">
        <v>-6.8667154412036524E-3</v>
      </c>
      <c r="D24" s="65">
        <v>-2.4187536870898141E-2</v>
      </c>
      <c r="E24" s="66">
        <v>-7.8585280170239802E-2</v>
      </c>
    </row>
    <row r="25" spans="1:5" ht="21.75" customHeight="1" x14ac:dyDescent="0.3">
      <c r="A25" s="25" t="s">
        <v>4</v>
      </c>
      <c r="C25" s="19"/>
      <c r="D25" s="19"/>
    </row>
    <row r="26" spans="1:5" ht="21.75" customHeight="1" x14ac:dyDescent="0.3">
      <c r="A26" s="34" t="s">
        <v>139</v>
      </c>
      <c r="B26" s="3"/>
    </row>
    <row r="27" spans="1:5" ht="21.75" customHeight="1" x14ac:dyDescent="0.3">
      <c r="A27" s="30" t="s">
        <v>233</v>
      </c>
      <c r="B27" s="3"/>
      <c r="C27" s="3"/>
    </row>
    <row r="28" spans="1:5" ht="21.75" customHeight="1" x14ac:dyDescent="0.3">
      <c r="A28" s="136"/>
      <c r="C28" s="3"/>
    </row>
    <row r="29" spans="1:5" ht="21.75" customHeight="1" x14ac:dyDescent="0.3">
      <c r="A29" s="3"/>
      <c r="B29" s="19"/>
      <c r="C29" s="19"/>
      <c r="D29" s="19"/>
    </row>
    <row r="30" spans="1:5" ht="21.75" customHeight="1" x14ac:dyDescent="0.3">
      <c r="A30" s="219" t="str">
        <f>Headings!F23</f>
        <v>Page 23</v>
      </c>
      <c r="B30" s="207"/>
      <c r="C30" s="207"/>
      <c r="D30" s="207"/>
      <c r="E30" s="214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8.75" style="2" customWidth="1"/>
    <col min="3" max="3" width="13.25" style="2" customWidth="1"/>
    <col min="4" max="4" width="18.625" style="1" customWidth="1"/>
    <col min="5" max="5" width="13.25" style="1" customWidth="1"/>
    <col min="6" max="16384" width="10.75" style="1"/>
  </cols>
  <sheetData>
    <row r="1" spans="1:14" ht="23.25" x14ac:dyDescent="0.35">
      <c r="A1" s="213" t="s">
        <v>264</v>
      </c>
      <c r="B1" s="213"/>
      <c r="C1" s="213"/>
      <c r="D1" s="216"/>
      <c r="E1" s="215"/>
    </row>
    <row r="2" spans="1:14" ht="21.75" customHeight="1" x14ac:dyDescent="0.3">
      <c r="A2" s="213" t="s">
        <v>95</v>
      </c>
      <c r="B2" s="213"/>
      <c r="C2" s="213"/>
      <c r="D2" s="217"/>
      <c r="E2" s="214"/>
    </row>
    <row r="3" spans="1:14" ht="21.75" customHeight="1" x14ac:dyDescent="0.3">
      <c r="A3" s="218"/>
      <c r="B3" s="218"/>
      <c r="C3" s="218"/>
      <c r="D3" s="217"/>
    </row>
    <row r="4" spans="1:14" s="22" customFormat="1" ht="66" customHeight="1" x14ac:dyDescent="0.3">
      <c r="A4" s="21" t="s">
        <v>90</v>
      </c>
      <c r="B4" s="32" t="s">
        <v>87</v>
      </c>
      <c r="C4" s="32" t="s">
        <v>33</v>
      </c>
      <c r="D4" s="32" t="s">
        <v>88</v>
      </c>
      <c r="E4" s="33" t="s">
        <v>33</v>
      </c>
    </row>
    <row r="5" spans="1:14" s="67" customFormat="1" ht="18" customHeight="1" x14ac:dyDescent="0.2">
      <c r="A5" s="39">
        <v>2008</v>
      </c>
      <c r="B5" s="62">
        <v>2.9878223643554573</v>
      </c>
      <c r="C5" s="42" t="s">
        <v>89</v>
      </c>
      <c r="D5" s="87" t="s">
        <v>89</v>
      </c>
      <c r="E5" s="88" t="s">
        <v>89</v>
      </c>
    </row>
    <row r="6" spans="1:14" s="67" customFormat="1" ht="18" customHeight="1" x14ac:dyDescent="0.2">
      <c r="A6" s="44">
        <v>2009</v>
      </c>
      <c r="B6" s="64">
        <v>1.7451995225294417</v>
      </c>
      <c r="C6" s="57">
        <f t="shared" ref="C6:C15" si="0">B6/B5-1</f>
        <v>-0.4158958232090475</v>
      </c>
      <c r="D6" s="68" t="s">
        <v>89</v>
      </c>
      <c r="E6" s="83" t="s">
        <v>89</v>
      </c>
    </row>
    <row r="7" spans="1:14" s="61" customFormat="1" ht="18" customHeight="1" x14ac:dyDescent="0.25">
      <c r="A7" s="44">
        <v>2010</v>
      </c>
      <c r="B7" s="64">
        <v>2.3091057264464925</v>
      </c>
      <c r="C7" s="57">
        <f t="shared" si="0"/>
        <v>0.32311847249404546</v>
      </c>
      <c r="D7" s="68" t="s">
        <v>89</v>
      </c>
      <c r="E7" s="83" t="s">
        <v>89</v>
      </c>
    </row>
    <row r="8" spans="1:14" s="61" customFormat="1" ht="18" customHeight="1" x14ac:dyDescent="0.25">
      <c r="A8" s="44">
        <v>2011</v>
      </c>
      <c r="B8" s="64">
        <v>3.1120411597542237</v>
      </c>
      <c r="C8" s="57">
        <f t="shared" si="0"/>
        <v>0.34772571221473569</v>
      </c>
      <c r="D8" s="68" t="s">
        <v>89</v>
      </c>
      <c r="E8" s="83" t="s">
        <v>89</v>
      </c>
    </row>
    <row r="9" spans="1:14" s="61" customFormat="1" ht="18" customHeight="1" x14ac:dyDescent="0.25">
      <c r="A9" s="53">
        <v>2012</v>
      </c>
      <c r="B9" s="64">
        <v>3.2200291935483878</v>
      </c>
      <c r="C9" s="57">
        <f t="shared" si="0"/>
        <v>3.4700066050120215E-2</v>
      </c>
      <c r="D9" s="64" t="s">
        <v>89</v>
      </c>
      <c r="E9" s="83" t="s">
        <v>89</v>
      </c>
    </row>
    <row r="10" spans="1:14" s="61" customFormat="1" ht="18" customHeight="1" x14ac:dyDescent="0.25">
      <c r="A10" s="53">
        <v>2013</v>
      </c>
      <c r="B10" s="64">
        <v>3.0727322832955708</v>
      </c>
      <c r="C10" s="57">
        <f t="shared" si="0"/>
        <v>-4.5743967336674851E-2</v>
      </c>
      <c r="D10" s="64" t="s">
        <v>89</v>
      </c>
      <c r="E10" s="83" t="s">
        <v>89</v>
      </c>
      <c r="M10" s="94"/>
      <c r="N10" s="94"/>
    </row>
    <row r="11" spans="1:14" s="61" customFormat="1" ht="18" customHeight="1" x14ac:dyDescent="0.25">
      <c r="A11" s="53">
        <v>2014</v>
      </c>
      <c r="B11" s="118">
        <v>2.8801839505785964</v>
      </c>
      <c r="C11" s="57">
        <f t="shared" si="0"/>
        <v>-6.2663556393680375E-2</v>
      </c>
      <c r="D11" s="118">
        <v>2.8242224104958393</v>
      </c>
      <c r="E11" s="83" t="s">
        <v>89</v>
      </c>
      <c r="M11" s="94"/>
      <c r="N11" s="94"/>
    </row>
    <row r="12" spans="1:14" s="61" customFormat="1" ht="18" customHeight="1" x14ac:dyDescent="0.25">
      <c r="A12" s="53">
        <v>2015</v>
      </c>
      <c r="B12" s="118">
        <v>1.7715901884504606</v>
      </c>
      <c r="C12" s="57">
        <f t="shared" si="0"/>
        <v>-0.38490380515641431</v>
      </c>
      <c r="D12" s="118">
        <v>2.1089905463641303</v>
      </c>
      <c r="E12" s="47">
        <f t="shared" ref="E12:E15" si="1">D12/D11-1</f>
        <v>-0.25324912849414649</v>
      </c>
      <c r="M12" s="94"/>
      <c r="N12" s="94"/>
    </row>
    <row r="13" spans="1:14" s="61" customFormat="1" ht="18" customHeight="1" x14ac:dyDescent="0.25">
      <c r="A13" s="53">
        <v>2016</v>
      </c>
      <c r="B13" s="118">
        <v>1.4279053011080214</v>
      </c>
      <c r="C13" s="57">
        <f t="shared" si="0"/>
        <v>-0.19399796272469017</v>
      </c>
      <c r="D13" s="118">
        <v>1.8130092214897344</v>
      </c>
      <c r="E13" s="47">
        <f t="shared" si="1"/>
        <v>-0.14034265131470758</v>
      </c>
      <c r="M13" s="94"/>
      <c r="N13" s="94"/>
    </row>
    <row r="14" spans="1:14" s="61" customFormat="1" ht="18" customHeight="1" thickBot="1" x14ac:dyDescent="0.3">
      <c r="A14" s="53">
        <v>2017</v>
      </c>
      <c r="B14" s="118">
        <v>1.8102133466781876</v>
      </c>
      <c r="C14" s="57">
        <f t="shared" si="0"/>
        <v>0.26774047639819254</v>
      </c>
      <c r="D14" s="118">
        <v>2.1067205148272401</v>
      </c>
      <c r="E14" s="47">
        <f t="shared" si="1"/>
        <v>0.16200209566290313</v>
      </c>
      <c r="M14" s="94"/>
      <c r="N14" s="94"/>
    </row>
    <row r="15" spans="1:14" s="61" customFormat="1" ht="18" customHeight="1" thickTop="1" x14ac:dyDescent="0.25">
      <c r="A15" s="204">
        <v>2018</v>
      </c>
      <c r="B15" s="205">
        <v>2.37</v>
      </c>
      <c r="C15" s="161">
        <f t="shared" si="0"/>
        <v>0.30923794388603043</v>
      </c>
      <c r="D15" s="205">
        <v>2.56</v>
      </c>
      <c r="E15" s="163">
        <f t="shared" si="1"/>
        <v>0.21515881294293604</v>
      </c>
    </row>
    <row r="16" spans="1:14" s="61" customFormat="1" ht="18" customHeight="1" x14ac:dyDescent="0.25">
      <c r="A16" s="53">
        <v>2019</v>
      </c>
      <c r="B16" s="64">
        <v>2.5299999999999998</v>
      </c>
      <c r="C16" s="57">
        <f t="shared" ref="C16:C18" si="2">B16/B15-1</f>
        <v>6.7510548523206593E-2</v>
      </c>
      <c r="D16" s="64">
        <v>2.59</v>
      </c>
      <c r="E16" s="47">
        <f t="shared" ref="E16:E18" si="3">D16/D15-1</f>
        <v>1.171875E-2</v>
      </c>
    </row>
    <row r="17" spans="1:7" s="61" customFormat="1" ht="18" customHeight="1" x14ac:dyDescent="0.25">
      <c r="A17" s="53">
        <v>2020</v>
      </c>
      <c r="B17" s="64">
        <v>2.58</v>
      </c>
      <c r="C17" s="57">
        <f t="shared" si="2"/>
        <v>1.9762845849802479E-2</v>
      </c>
      <c r="D17" s="64">
        <v>2.57</v>
      </c>
      <c r="E17" s="47">
        <f t="shared" si="3"/>
        <v>-7.7220077220077066E-3</v>
      </c>
    </row>
    <row r="18" spans="1:7" s="61" customFormat="1" ht="18" customHeight="1" x14ac:dyDescent="0.25">
      <c r="A18" s="53">
        <v>2021</v>
      </c>
      <c r="B18" s="64">
        <v>2.5499999999999998</v>
      </c>
      <c r="C18" s="57">
        <f t="shared" si="2"/>
        <v>-1.1627906976744318E-2</v>
      </c>
      <c r="D18" s="64">
        <v>2.56</v>
      </c>
      <c r="E18" s="47">
        <f t="shared" si="3"/>
        <v>-3.8910505836574627E-3</v>
      </c>
    </row>
    <row r="19" spans="1:7" s="61" customFormat="1" ht="18" customHeight="1" x14ac:dyDescent="0.25">
      <c r="A19" s="53">
        <v>2022</v>
      </c>
      <c r="B19" s="57" t="s">
        <v>89</v>
      </c>
      <c r="C19" s="57" t="s">
        <v>89</v>
      </c>
      <c r="D19" s="68" t="s">
        <v>89</v>
      </c>
      <c r="E19" s="69" t="s">
        <v>89</v>
      </c>
    </row>
    <row r="20" spans="1:7" s="61" customFormat="1" ht="18" customHeight="1" x14ac:dyDescent="0.25">
      <c r="A20" s="53">
        <v>2023</v>
      </c>
      <c r="B20" s="57" t="s">
        <v>89</v>
      </c>
      <c r="C20" s="57" t="s">
        <v>89</v>
      </c>
      <c r="D20" s="68" t="s">
        <v>89</v>
      </c>
      <c r="E20" s="69" t="s">
        <v>89</v>
      </c>
    </row>
    <row r="21" spans="1:7" s="61" customFormat="1" ht="18" customHeight="1" x14ac:dyDescent="0.25">
      <c r="A21" s="53">
        <v>2024</v>
      </c>
      <c r="B21" s="57" t="s">
        <v>89</v>
      </c>
      <c r="C21" s="57" t="s">
        <v>89</v>
      </c>
      <c r="D21" s="68" t="s">
        <v>89</v>
      </c>
      <c r="E21" s="69" t="s">
        <v>89</v>
      </c>
    </row>
    <row r="22" spans="1:7" ht="18" customHeight="1" x14ac:dyDescent="0.3">
      <c r="A22" s="53">
        <v>2025</v>
      </c>
      <c r="B22" s="57" t="s">
        <v>89</v>
      </c>
      <c r="C22" s="57" t="s">
        <v>89</v>
      </c>
      <c r="D22" s="68" t="s">
        <v>89</v>
      </c>
      <c r="E22" s="69" t="s">
        <v>89</v>
      </c>
    </row>
    <row r="23" spans="1:7" ht="18" customHeight="1" x14ac:dyDescent="0.3">
      <c r="A23" s="53">
        <v>2026</v>
      </c>
      <c r="B23" s="57" t="s">
        <v>89</v>
      </c>
      <c r="C23" s="57" t="s">
        <v>89</v>
      </c>
      <c r="D23" s="68" t="s">
        <v>89</v>
      </c>
      <c r="E23" s="69" t="s">
        <v>89</v>
      </c>
    </row>
    <row r="24" spans="1:7" ht="18" customHeight="1" x14ac:dyDescent="0.3">
      <c r="A24" s="53">
        <v>2027</v>
      </c>
      <c r="B24" s="57" t="s">
        <v>89</v>
      </c>
      <c r="C24" s="57" t="s">
        <v>89</v>
      </c>
      <c r="D24" s="68" t="s">
        <v>89</v>
      </c>
      <c r="E24" s="69" t="s">
        <v>89</v>
      </c>
    </row>
    <row r="25" spans="1:7" ht="21.75" customHeight="1" x14ac:dyDescent="0.3">
      <c r="A25" s="25" t="s">
        <v>4</v>
      </c>
      <c r="B25" s="1"/>
      <c r="C25" s="1"/>
    </row>
    <row r="26" spans="1:7" ht="21.75" customHeight="1" x14ac:dyDescent="0.3">
      <c r="A26" s="30" t="s">
        <v>249</v>
      </c>
      <c r="D26" s="2"/>
      <c r="E26" s="2"/>
      <c r="F26" s="2"/>
      <c r="G26" s="2"/>
    </row>
    <row r="27" spans="1:7" ht="21.75" customHeight="1" x14ac:dyDescent="0.3">
      <c r="A27" s="30" t="s">
        <v>248</v>
      </c>
      <c r="D27" s="2"/>
      <c r="E27" s="2"/>
      <c r="F27" s="2"/>
      <c r="G27" s="2"/>
    </row>
    <row r="28" spans="1:7" ht="21.75" customHeight="1" x14ac:dyDescent="0.3">
      <c r="A28" s="30" t="s">
        <v>251</v>
      </c>
      <c r="B28" s="1"/>
      <c r="C28" s="1"/>
    </row>
    <row r="29" spans="1:7" ht="21.75" customHeight="1" x14ac:dyDescent="0.3">
      <c r="A29" s="30" t="s">
        <v>250</v>
      </c>
      <c r="B29" s="1"/>
      <c r="C29" s="1"/>
    </row>
    <row r="30" spans="1:7" ht="21.75" customHeight="1" x14ac:dyDescent="0.3">
      <c r="A30" s="219" t="str">
        <f>Headings!F24</f>
        <v>Page 24</v>
      </c>
      <c r="B30" s="207"/>
      <c r="C30" s="207"/>
      <c r="D30" s="207"/>
      <c r="E30" s="214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3" t="str">
        <f>Headings!E25</f>
        <v>July 2018 Recorded Documents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86</v>
      </c>
      <c r="B4" s="32" t="s">
        <v>91</v>
      </c>
      <c r="C4" s="32" t="s">
        <v>6</v>
      </c>
      <c r="D4" s="24" t="str">
        <f>Headings!E49</f>
        <v>% Change from March 2018 Forecast</v>
      </c>
      <c r="E4" s="36" t="str">
        <f>Headings!F50</f>
        <v># Change from March 2018 Forecast</v>
      </c>
    </row>
    <row r="5" spans="1:5" s="54" customFormat="1" ht="18" customHeight="1" x14ac:dyDescent="0.25">
      <c r="A5" s="60" t="s">
        <v>21</v>
      </c>
      <c r="B5" s="72">
        <v>109857.999999999</v>
      </c>
      <c r="C5" s="41">
        <v>-8.4379323565202169E-2</v>
      </c>
      <c r="D5" s="63">
        <v>0</v>
      </c>
      <c r="E5" s="198">
        <v>0</v>
      </c>
    </row>
    <row r="6" spans="1:5" s="54" customFormat="1" ht="18" customHeight="1" x14ac:dyDescent="0.25">
      <c r="A6" s="53" t="s">
        <v>126</v>
      </c>
      <c r="B6" s="73">
        <v>131992</v>
      </c>
      <c r="C6" s="46">
        <v>-2.2665175893908263E-2</v>
      </c>
      <c r="D6" s="65">
        <v>0</v>
      </c>
      <c r="E6" s="168">
        <v>0</v>
      </c>
    </row>
    <row r="7" spans="1:5" s="54" customFormat="1" ht="18" customHeight="1" x14ac:dyDescent="0.25">
      <c r="A7" s="53" t="s">
        <v>127</v>
      </c>
      <c r="B7" s="73">
        <v>147050.99999999901</v>
      </c>
      <c r="C7" s="46">
        <v>5.0589412016861068E-2</v>
      </c>
      <c r="D7" s="65">
        <v>0</v>
      </c>
      <c r="E7" s="168">
        <v>0</v>
      </c>
    </row>
    <row r="8" spans="1:5" s="54" customFormat="1" ht="18" customHeight="1" x14ac:dyDescent="0.25">
      <c r="A8" s="53" t="s">
        <v>20</v>
      </c>
      <c r="B8" s="73">
        <v>143599</v>
      </c>
      <c r="C8" s="46">
        <v>0.21340329885756781</v>
      </c>
      <c r="D8" s="65">
        <v>0</v>
      </c>
      <c r="E8" s="74">
        <v>0</v>
      </c>
    </row>
    <row r="9" spans="1:5" s="54" customFormat="1" ht="18" customHeight="1" x14ac:dyDescent="0.25">
      <c r="A9" s="53" t="s">
        <v>149</v>
      </c>
      <c r="B9" s="73">
        <v>121244</v>
      </c>
      <c r="C9" s="46">
        <v>0.10364288445084657</v>
      </c>
      <c r="D9" s="65">
        <v>0</v>
      </c>
      <c r="E9" s="74">
        <v>0</v>
      </c>
    </row>
    <row r="10" spans="1:5" s="54" customFormat="1" ht="18" customHeight="1" x14ac:dyDescent="0.25">
      <c r="A10" s="53" t="s">
        <v>150</v>
      </c>
      <c r="B10" s="73">
        <v>123668</v>
      </c>
      <c r="C10" s="46">
        <v>-6.3064428147160401E-2</v>
      </c>
      <c r="D10" s="65">
        <v>0</v>
      </c>
      <c r="E10" s="74">
        <v>0</v>
      </c>
    </row>
    <row r="11" spans="1:5" s="54" customFormat="1" ht="18" customHeight="1" x14ac:dyDescent="0.25">
      <c r="A11" s="53" t="s">
        <v>151</v>
      </c>
      <c r="B11" s="73">
        <v>126429.999999999</v>
      </c>
      <c r="C11" s="46">
        <v>-0.14023026024984631</v>
      </c>
      <c r="D11" s="65">
        <v>0</v>
      </c>
      <c r="E11" s="74">
        <v>0</v>
      </c>
    </row>
    <row r="12" spans="1:5" s="54" customFormat="1" ht="18" customHeight="1" x14ac:dyDescent="0.25">
      <c r="A12" s="53" t="s">
        <v>152</v>
      </c>
      <c r="B12" s="73">
        <v>120427</v>
      </c>
      <c r="C12" s="46">
        <v>-0.16136602622580942</v>
      </c>
      <c r="D12" s="65">
        <v>0</v>
      </c>
      <c r="E12" s="74">
        <v>0</v>
      </c>
    </row>
    <row r="13" spans="1:5" s="54" customFormat="1" ht="18" customHeight="1" x14ac:dyDescent="0.25">
      <c r="A13" s="53" t="s">
        <v>159</v>
      </c>
      <c r="B13" s="73">
        <v>106172.999999999</v>
      </c>
      <c r="C13" s="46">
        <v>-0.12430305829567656</v>
      </c>
      <c r="D13" s="65">
        <v>2.3058392753892765E-2</v>
      </c>
      <c r="E13" s="74">
        <v>2392.9999999989959</v>
      </c>
    </row>
    <row r="14" spans="1:5" s="54" customFormat="1" ht="18" customHeight="1" thickBot="1" x14ac:dyDescent="0.3">
      <c r="A14" s="70" t="s">
        <v>160</v>
      </c>
      <c r="B14" s="172">
        <v>114493.999999999</v>
      </c>
      <c r="C14" s="51">
        <v>-7.418248859851384E-2</v>
      </c>
      <c r="D14" s="144">
        <v>-8.1115862870083988E-2</v>
      </c>
      <c r="E14" s="173">
        <v>-10107.128013392008</v>
      </c>
    </row>
    <row r="15" spans="1:5" s="54" customFormat="1" ht="18" customHeight="1" thickTop="1" x14ac:dyDescent="0.25">
      <c r="A15" s="53" t="s">
        <v>161</v>
      </c>
      <c r="B15" s="73">
        <v>123340.08380371</v>
      </c>
      <c r="C15" s="46">
        <v>-2.4439738956648083E-2</v>
      </c>
      <c r="D15" s="65">
        <v>-3.6349689602317325E-2</v>
      </c>
      <c r="E15" s="74">
        <v>-4652.4903415829904</v>
      </c>
    </row>
    <row r="16" spans="1:5" s="54" customFormat="1" ht="18" customHeight="1" x14ac:dyDescent="0.25">
      <c r="A16" s="53" t="s">
        <v>162</v>
      </c>
      <c r="B16" s="73">
        <v>123662.087525754</v>
      </c>
      <c r="C16" s="46">
        <v>2.6863473521336667E-2</v>
      </c>
      <c r="D16" s="65">
        <v>-1.9754819300965565E-2</v>
      </c>
      <c r="E16" s="74">
        <v>-2492.1542503370001</v>
      </c>
    </row>
    <row r="17" spans="1:5" s="54" customFormat="1" ht="18" customHeight="1" x14ac:dyDescent="0.25">
      <c r="A17" s="53" t="s">
        <v>170</v>
      </c>
      <c r="B17" s="73">
        <v>107376.130029643</v>
      </c>
      <c r="C17" s="46">
        <v>1.1331788963710343E-2</v>
      </c>
      <c r="D17" s="65">
        <v>-2.8237380263126943E-2</v>
      </c>
      <c r="E17" s="74">
        <v>-3120.124764267006</v>
      </c>
    </row>
    <row r="18" spans="1:5" s="54" customFormat="1" ht="18" customHeight="1" x14ac:dyDescent="0.25">
      <c r="A18" s="53" t="s">
        <v>171</v>
      </c>
      <c r="B18" s="73">
        <v>120716.32451289499</v>
      </c>
      <c r="C18" s="46">
        <v>5.4346293368176868E-2</v>
      </c>
      <c r="D18" s="65">
        <v>-4.9752928252314255E-2</v>
      </c>
      <c r="E18" s="74">
        <v>-6320.4516077350127</v>
      </c>
    </row>
    <row r="19" spans="1:5" s="54" customFormat="1" ht="18" customHeight="1" x14ac:dyDescent="0.25">
      <c r="A19" s="53" t="s">
        <v>172</v>
      </c>
      <c r="B19" s="73">
        <v>124755.370701858</v>
      </c>
      <c r="C19" s="46">
        <v>1.1474671124760638E-2</v>
      </c>
      <c r="D19" s="65">
        <v>-2.6390151680561025E-2</v>
      </c>
      <c r="E19" s="74">
        <v>-3381.5528483709932</v>
      </c>
    </row>
    <row r="20" spans="1:5" s="54" customFormat="1" ht="18" customHeight="1" x14ac:dyDescent="0.25">
      <c r="A20" s="53" t="s">
        <v>173</v>
      </c>
      <c r="B20" s="73">
        <v>124397.860031035</v>
      </c>
      <c r="C20" s="46">
        <v>5.9498632119383554E-3</v>
      </c>
      <c r="D20" s="65">
        <v>-3.1848015538904484E-3</v>
      </c>
      <c r="E20" s="74">
        <v>-397.44829186500283</v>
      </c>
    </row>
    <row r="21" spans="1:5" s="54" customFormat="1" ht="18" customHeight="1" x14ac:dyDescent="0.25">
      <c r="A21" s="53" t="s">
        <v>242</v>
      </c>
      <c r="B21" s="73">
        <v>111118.306970259</v>
      </c>
      <c r="C21" s="46">
        <v>3.485110647574019E-2</v>
      </c>
      <c r="D21" s="65">
        <v>-2.2611790872078541E-2</v>
      </c>
      <c r="E21" s="74">
        <v>-2570.7123288430012</v>
      </c>
    </row>
    <row r="22" spans="1:5" s="54" customFormat="1" ht="18" customHeight="1" x14ac:dyDescent="0.25">
      <c r="A22" s="53" t="s">
        <v>243</v>
      </c>
      <c r="B22" s="73">
        <v>126578.26844056501</v>
      </c>
      <c r="C22" s="46">
        <v>4.8559662094780132E-2</v>
      </c>
      <c r="D22" s="65">
        <v>-2.3816196246195243E-2</v>
      </c>
      <c r="E22" s="74">
        <v>-3088.1611332739994</v>
      </c>
    </row>
    <row r="23" spans="1:5" s="54" customFormat="1" ht="18" customHeight="1" x14ac:dyDescent="0.25">
      <c r="A23" s="53" t="s">
        <v>244</v>
      </c>
      <c r="B23" s="73">
        <v>126851.40902680501</v>
      </c>
      <c r="C23" s="46">
        <v>1.680118710044276E-2</v>
      </c>
      <c r="D23" s="65">
        <v>-2.2262520372404726E-2</v>
      </c>
      <c r="E23" s="74">
        <v>-2888.333664781996</v>
      </c>
    </row>
    <row r="24" spans="1:5" s="54" customFormat="1" ht="18" customHeight="1" x14ac:dyDescent="0.25">
      <c r="A24" s="53" t="s">
        <v>245</v>
      </c>
      <c r="B24" s="73">
        <v>122590.46961125699</v>
      </c>
      <c r="C24" s="46">
        <v>-1.4529111829794328E-2</v>
      </c>
      <c r="D24" s="65">
        <v>-2.1374837271160407E-2</v>
      </c>
      <c r="E24" s="74">
        <v>-2677.5842669210106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26" t="s">
        <v>65</v>
      </c>
    </row>
    <row r="27" spans="1:5" ht="21.75" customHeight="1" x14ac:dyDescent="0.3">
      <c r="A27" s="26"/>
      <c r="B27" s="3"/>
      <c r="C27" s="3"/>
    </row>
    <row r="28" spans="1:5" ht="21.75" customHeight="1" x14ac:dyDescent="0.3">
      <c r="A28" s="3"/>
      <c r="B28" s="19"/>
      <c r="C28" s="19"/>
      <c r="D28" s="19"/>
    </row>
    <row r="29" spans="1:5" ht="21.75" customHeight="1" x14ac:dyDescent="0.3">
      <c r="A29" s="136"/>
    </row>
    <row r="30" spans="1:5" ht="21.75" customHeight="1" x14ac:dyDescent="0.3">
      <c r="A30" s="219" t="str">
        <f>Headings!F25</f>
        <v>Page 25</v>
      </c>
      <c r="B30" s="207"/>
      <c r="C30" s="207"/>
      <c r="D30" s="207"/>
      <c r="E30" s="214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26" customWidth="1"/>
    <col min="2" max="2" width="20.75" style="126" customWidth="1"/>
    <col min="3" max="3" width="10.75" style="126" customWidth="1"/>
    <col min="4" max="5" width="17.75" style="127" customWidth="1"/>
    <col min="6" max="16384" width="10.75" style="127"/>
  </cols>
  <sheetData>
    <row r="1" spans="1:5" ht="23.25" x14ac:dyDescent="0.3">
      <c r="A1" s="213" t="str">
        <f>Headings!E26</f>
        <v>July 2018 Gambling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3791148.31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3096005.4100000006</v>
      </c>
      <c r="C6" s="46">
        <v>-0.18335945817957189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3123193.0600000005</v>
      </c>
      <c r="C7" s="46">
        <v>8.7815253526963843E-3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2405747.1</v>
      </c>
      <c r="C8" s="46">
        <v>-0.22971553349955265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1826238.15</v>
      </c>
      <c r="C9" s="46">
        <v>-0.24088523269964668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2102641.6899999995</v>
      </c>
      <c r="C10" s="47">
        <v>0.15135131198524121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2521819.6599999997</v>
      </c>
      <c r="C11" s="46">
        <v>0.19935777550382361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2437669.41</v>
      </c>
      <c r="C12" s="46">
        <v>-3.3368861118324156E-2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2609974.0699999998</v>
      </c>
      <c r="C13" s="46">
        <v>7.0684178622892002E-2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2731608.1999999997</v>
      </c>
      <c r="C14" s="51">
        <v>4.6603577942825991E-2</v>
      </c>
      <c r="D14" s="56">
        <v>1.1435967843451689E-3</v>
      </c>
      <c r="E14" s="85">
        <v>3120.2900000005029</v>
      </c>
    </row>
    <row r="15" spans="1:5" s="54" customFormat="1" ht="18" customHeight="1" thickTop="1" x14ac:dyDescent="0.25">
      <c r="A15" s="44">
        <v>2018</v>
      </c>
      <c r="B15" s="45">
        <v>2660194.3070117207</v>
      </c>
      <c r="C15" s="46">
        <v>-2.6143534416201764E-2</v>
      </c>
      <c r="D15" s="47">
        <v>-3.0505058212079161E-3</v>
      </c>
      <c r="E15" s="48">
        <v>-8139.7686306745745</v>
      </c>
    </row>
    <row r="16" spans="1:5" s="54" customFormat="1" ht="18" customHeight="1" x14ac:dyDescent="0.25">
      <c r="A16" s="44">
        <v>2019</v>
      </c>
      <c r="B16" s="45">
        <v>2780936.6639190181</v>
      </c>
      <c r="C16" s="46">
        <v>4.5388547967735171E-2</v>
      </c>
      <c r="D16" s="47">
        <v>1.7734186677799801E-2</v>
      </c>
      <c r="E16" s="48">
        <v>48458.281722918153</v>
      </c>
    </row>
    <row r="17" spans="1:5" s="54" customFormat="1" ht="18" customHeight="1" x14ac:dyDescent="0.25">
      <c r="A17" s="44">
        <v>2020</v>
      </c>
      <c r="B17" s="45">
        <v>2798634.7941569705</v>
      </c>
      <c r="C17" s="46">
        <v>6.3640896492087595E-3</v>
      </c>
      <c r="D17" s="47">
        <v>7.4180889417456708E-3</v>
      </c>
      <c r="E17" s="48">
        <v>20607.652419988532</v>
      </c>
    </row>
    <row r="18" spans="1:5" s="54" customFormat="1" ht="18" customHeight="1" x14ac:dyDescent="0.25">
      <c r="A18" s="44">
        <v>2021</v>
      </c>
      <c r="B18" s="45">
        <v>2445645.1201758566</v>
      </c>
      <c r="C18" s="46">
        <v>-0.12612923798349496</v>
      </c>
      <c r="D18" s="47">
        <v>-1.8457129334870093E-4</v>
      </c>
      <c r="E18" s="48">
        <v>-451.47921300493181</v>
      </c>
    </row>
    <row r="19" spans="1:5" s="54" customFormat="1" ht="18" customHeight="1" x14ac:dyDescent="0.25">
      <c r="A19" s="44">
        <v>2022</v>
      </c>
      <c r="B19" s="45">
        <v>2409558.9601552337</v>
      </c>
      <c r="C19" s="46">
        <v>-1.4755272432178557E-2</v>
      </c>
      <c r="D19" s="47">
        <v>-3.4962925149030988E-2</v>
      </c>
      <c r="E19" s="48">
        <v>-87297.402101462707</v>
      </c>
    </row>
    <row r="20" spans="1:5" s="54" customFormat="1" ht="18" customHeight="1" x14ac:dyDescent="0.25">
      <c r="A20" s="44">
        <v>2023</v>
      </c>
      <c r="B20" s="45">
        <v>194416.17329648806</v>
      </c>
      <c r="C20" s="46">
        <v>-0.91931462292005384</v>
      </c>
      <c r="D20" s="47">
        <v>-5.0165914452499072E-2</v>
      </c>
      <c r="E20" s="48">
        <v>-10268.177638784167</v>
      </c>
    </row>
    <row r="21" spans="1:5" s="54" customFormat="1" ht="18" customHeight="1" x14ac:dyDescent="0.25">
      <c r="A21" s="44">
        <v>2024</v>
      </c>
      <c r="B21" s="45">
        <v>195440.41109412996</v>
      </c>
      <c r="C21" s="46">
        <v>5.2682746516150569E-3</v>
      </c>
      <c r="D21" s="47">
        <v>-3.9474829519297261E-2</v>
      </c>
      <c r="E21" s="48">
        <v>-8032.0403319166799</v>
      </c>
    </row>
    <row r="22" spans="1:5" s="54" customFormat="1" ht="18" customHeight="1" x14ac:dyDescent="0.25">
      <c r="A22" s="44">
        <v>2025</v>
      </c>
      <c r="B22" s="45">
        <v>197358.05126106396</v>
      </c>
      <c r="C22" s="46">
        <v>9.8118917996463662E-3</v>
      </c>
      <c r="D22" s="47">
        <v>-2.4776708939666436E-2</v>
      </c>
      <c r="E22" s="48">
        <v>-5014.116292975843</v>
      </c>
    </row>
    <row r="23" spans="1:5" s="54" customFormat="1" ht="18" customHeight="1" x14ac:dyDescent="0.25">
      <c r="A23" s="44">
        <v>2026</v>
      </c>
      <c r="B23" s="45">
        <v>198377.57951436221</v>
      </c>
      <c r="C23" s="46">
        <v>5.1658812335435567E-3</v>
      </c>
      <c r="D23" s="47">
        <v>-1.1222725079277129E-2</v>
      </c>
      <c r="E23" s="48">
        <v>-2251.6061940851505</v>
      </c>
    </row>
    <row r="24" spans="1:5" s="54" customFormat="1" ht="18" customHeight="1" x14ac:dyDescent="0.25">
      <c r="A24" s="44">
        <v>2027</v>
      </c>
      <c r="B24" s="45">
        <v>199402.58877300139</v>
      </c>
      <c r="C24" s="46">
        <v>5.1669612117883901E-3</v>
      </c>
      <c r="D24" s="47">
        <v>2.5165615222739746E-3</v>
      </c>
      <c r="E24" s="48">
        <v>500.54921944229864</v>
      </c>
    </row>
    <row r="25" spans="1:5" ht="21.75" customHeight="1" x14ac:dyDescent="0.3">
      <c r="A25" s="25" t="s">
        <v>4</v>
      </c>
      <c r="B25" s="3"/>
      <c r="C25" s="3"/>
    </row>
    <row r="26" spans="1:5" s="29" customFormat="1" ht="21.75" customHeight="1" x14ac:dyDescent="0.25">
      <c r="A26" s="26" t="s">
        <v>133</v>
      </c>
      <c r="B26" s="30"/>
      <c r="C26" s="30"/>
    </row>
    <row r="27" spans="1:5" ht="21.75" customHeight="1" x14ac:dyDescent="0.3">
      <c r="A27" s="30" t="s">
        <v>241</v>
      </c>
      <c r="B27" s="3"/>
      <c r="C27" s="3"/>
    </row>
    <row r="28" spans="1:5" ht="21.75" customHeight="1" x14ac:dyDescent="0.3">
      <c r="A28" s="140"/>
      <c r="B28" s="3"/>
      <c r="C28" s="3"/>
    </row>
    <row r="29" spans="1:5" ht="21.75" customHeight="1" x14ac:dyDescent="0.3">
      <c r="A29" s="138"/>
    </row>
    <row r="30" spans="1:5" ht="21.75" customHeight="1" x14ac:dyDescent="0.3">
      <c r="A30" s="206" t="str">
        <f>Headings!F26</f>
        <v>Page 26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2" customWidth="1"/>
    <col min="2" max="2" width="17.75" style="2" customWidth="1"/>
    <col min="3" max="3" width="10.75" style="2" customWidth="1"/>
    <col min="4" max="4" width="17.75" style="28" customWidth="1"/>
    <col min="5" max="5" width="17.75" style="19" customWidth="1"/>
    <col min="6" max="16384" width="10.75" style="19"/>
  </cols>
  <sheetData>
    <row r="1" spans="1:5" ht="23.25" x14ac:dyDescent="0.3">
      <c r="A1" s="213" t="str">
        <f>Headings!E27</f>
        <v>July 2018 E-911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86</v>
      </c>
      <c r="B4" s="32" t="s">
        <v>91</v>
      </c>
      <c r="C4" s="32" t="s">
        <v>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60" t="s">
        <v>21</v>
      </c>
      <c r="B5" s="40">
        <v>5812314</v>
      </c>
      <c r="C5" s="41">
        <v>1.7547969938171093E-2</v>
      </c>
      <c r="D5" s="119">
        <v>-5.0090942939190475E-3</v>
      </c>
      <c r="E5" s="89">
        <v>-29261</v>
      </c>
    </row>
    <row r="6" spans="1:5" s="54" customFormat="1" ht="18" customHeight="1" x14ac:dyDescent="0.25">
      <c r="A6" s="53" t="s">
        <v>126</v>
      </c>
      <c r="B6" s="45">
        <v>5763447</v>
      </c>
      <c r="C6" s="46">
        <v>8.8176744171393207E-3</v>
      </c>
      <c r="D6" s="104">
        <v>0</v>
      </c>
      <c r="E6" s="80">
        <v>0</v>
      </c>
    </row>
    <row r="7" spans="1:5" s="54" customFormat="1" ht="18" customHeight="1" x14ac:dyDescent="0.25">
      <c r="A7" s="53" t="s">
        <v>127</v>
      </c>
      <c r="B7" s="45">
        <v>5839368</v>
      </c>
      <c r="C7" s="46">
        <v>6.7257940719500642E-3</v>
      </c>
      <c r="D7" s="104">
        <v>0</v>
      </c>
      <c r="E7" s="80">
        <v>0</v>
      </c>
    </row>
    <row r="8" spans="1:5" s="54" customFormat="1" ht="18" customHeight="1" x14ac:dyDescent="0.25">
      <c r="A8" s="53" t="s">
        <v>20</v>
      </c>
      <c r="B8" s="45">
        <v>5813721</v>
      </c>
      <c r="C8" s="46">
        <v>5.9429272453526139E-4</v>
      </c>
      <c r="D8" s="104">
        <v>0</v>
      </c>
      <c r="E8" s="80">
        <v>0</v>
      </c>
    </row>
    <row r="9" spans="1:5" s="54" customFormat="1" ht="18" customHeight="1" x14ac:dyDescent="0.25">
      <c r="A9" s="53" t="s">
        <v>149</v>
      </c>
      <c r="B9" s="45">
        <v>6310779</v>
      </c>
      <c r="C9" s="46">
        <v>8.576016368007644E-2</v>
      </c>
      <c r="D9" s="104">
        <v>0</v>
      </c>
      <c r="E9" s="80">
        <v>0</v>
      </c>
    </row>
    <row r="10" spans="1:5" s="54" customFormat="1" ht="18" customHeight="1" x14ac:dyDescent="0.25">
      <c r="A10" s="53" t="s">
        <v>150</v>
      </c>
      <c r="B10" s="45">
        <v>5918975</v>
      </c>
      <c r="C10" s="46">
        <v>2.6985239909380621E-2</v>
      </c>
      <c r="D10" s="104">
        <v>-1.000006188571112E-2</v>
      </c>
      <c r="E10" s="80">
        <v>-59788</v>
      </c>
    </row>
    <row r="11" spans="1:5" s="54" customFormat="1" ht="18" customHeight="1" x14ac:dyDescent="0.25">
      <c r="A11" s="53" t="s">
        <v>151</v>
      </c>
      <c r="B11" s="45">
        <v>5949112</v>
      </c>
      <c r="C11" s="46">
        <v>1.8793814673094822E-2</v>
      </c>
      <c r="D11" s="104">
        <v>-6.6970300984000586E-3</v>
      </c>
      <c r="E11" s="80">
        <v>-40110</v>
      </c>
    </row>
    <row r="12" spans="1:5" s="54" customFormat="1" ht="18" customHeight="1" x14ac:dyDescent="0.25">
      <c r="A12" s="53" t="s">
        <v>152</v>
      </c>
      <c r="B12" s="45">
        <v>6084376</v>
      </c>
      <c r="C12" s="46">
        <v>4.6554521622210521E-2</v>
      </c>
      <c r="D12" s="104">
        <v>2.5101644576563498E-2</v>
      </c>
      <c r="E12" s="80">
        <v>148988</v>
      </c>
    </row>
    <row r="13" spans="1:5" s="54" customFormat="1" ht="18" customHeight="1" thickBot="1" x14ac:dyDescent="0.3">
      <c r="A13" s="70" t="s">
        <v>159</v>
      </c>
      <c r="B13" s="50">
        <v>6190409.9199999999</v>
      </c>
      <c r="C13" s="51">
        <v>-1.9073569205957042E-2</v>
      </c>
      <c r="D13" s="174">
        <v>3.7523763802320698E-2</v>
      </c>
      <c r="E13" s="175">
        <v>223886.41858797986</v>
      </c>
    </row>
    <row r="14" spans="1:5" s="54" customFormat="1" ht="18" customHeight="1" thickTop="1" x14ac:dyDescent="0.25">
      <c r="A14" s="53" t="s">
        <v>160</v>
      </c>
      <c r="B14" s="45">
        <v>6120494.7999999998</v>
      </c>
      <c r="C14" s="46">
        <v>3.4046401615144495E-2</v>
      </c>
      <c r="D14" s="104">
        <v>3.010796849400732E-2</v>
      </c>
      <c r="E14" s="80">
        <v>178889.66034846008</v>
      </c>
    </row>
    <row r="15" spans="1:5" s="54" customFormat="1" ht="18" customHeight="1" x14ac:dyDescent="0.25">
      <c r="A15" s="53" t="s">
        <v>161</v>
      </c>
      <c r="B15" s="45">
        <v>6013212.02643013</v>
      </c>
      <c r="C15" s="46">
        <v>1.0774721745048677E-2</v>
      </c>
      <c r="D15" s="104">
        <v>1.5484522458270922E-2</v>
      </c>
      <c r="E15" s="80">
        <v>91691.911211210303</v>
      </c>
    </row>
    <row r="16" spans="1:5" s="54" customFormat="1" ht="18" customHeight="1" x14ac:dyDescent="0.25">
      <c r="A16" s="53" t="s">
        <v>162</v>
      </c>
      <c r="B16" s="45">
        <v>6059289.9946902897</v>
      </c>
      <c r="C16" s="46">
        <v>-4.1230202258555337E-3</v>
      </c>
      <c r="D16" s="104">
        <v>2.6054014005194359E-2</v>
      </c>
      <c r="E16" s="80">
        <v>153860.15183250979</v>
      </c>
    </row>
    <row r="17" spans="1:5" s="54" customFormat="1" ht="18" customHeight="1" x14ac:dyDescent="0.25">
      <c r="A17" s="53" t="s">
        <v>170</v>
      </c>
      <c r="B17" s="45">
        <v>6118205.9838760197</v>
      </c>
      <c r="C17" s="46">
        <v>-1.1663837622562512E-2</v>
      </c>
      <c r="D17" s="104">
        <v>3.4065479959021205E-2</v>
      </c>
      <c r="E17" s="80">
        <v>201553.60310176015</v>
      </c>
    </row>
    <row r="18" spans="1:5" s="54" customFormat="1" ht="18" customHeight="1" x14ac:dyDescent="0.25">
      <c r="A18" s="53" t="s">
        <v>171</v>
      </c>
      <c r="B18" s="45">
        <v>6105200.33980399</v>
      </c>
      <c r="C18" s="46">
        <v>-2.4988927686058204E-3</v>
      </c>
      <c r="D18" s="104">
        <v>3.4872361937343888E-2</v>
      </c>
      <c r="E18" s="80">
        <v>205728.51665597968</v>
      </c>
    </row>
    <row r="19" spans="1:5" s="54" customFormat="1" ht="18" customHeight="1" x14ac:dyDescent="0.25">
      <c r="A19" s="53" t="s">
        <v>172</v>
      </c>
      <c r="B19" s="45">
        <v>6092155.6801918903</v>
      </c>
      <c r="C19" s="46">
        <v>1.3128366905204025E-2</v>
      </c>
      <c r="D19" s="104">
        <v>3.5524311190633373E-2</v>
      </c>
      <c r="E19" s="80">
        <v>208995.22287032008</v>
      </c>
    </row>
    <row r="20" spans="1:5" s="54" customFormat="1" ht="18" customHeight="1" x14ac:dyDescent="0.25">
      <c r="A20" s="53" t="s">
        <v>173</v>
      </c>
      <c r="B20" s="45">
        <v>6079072.5512631796</v>
      </c>
      <c r="C20" s="46">
        <v>3.2648307953944133E-3</v>
      </c>
      <c r="D20" s="104">
        <v>3.6057429309555689E-2</v>
      </c>
      <c r="E20" s="80">
        <v>211567.16083866917</v>
      </c>
    </row>
    <row r="21" spans="1:5" s="54" customFormat="1" ht="18" customHeight="1" x14ac:dyDescent="0.25">
      <c r="A21" s="53" t="s">
        <v>242</v>
      </c>
      <c r="B21" s="45">
        <v>6133464.3572839601</v>
      </c>
      <c r="C21" s="46">
        <v>2.4939293394423689E-3</v>
      </c>
      <c r="D21" s="104">
        <v>4.3538080515918454E-2</v>
      </c>
      <c r="E21" s="80">
        <v>255897.95908255037</v>
      </c>
    </row>
    <row r="22" spans="1:5" s="54" customFormat="1" ht="18" customHeight="1" x14ac:dyDescent="0.25">
      <c r="A22" s="53" t="s">
        <v>243</v>
      </c>
      <c r="B22" s="45">
        <v>6117208.6323892204</v>
      </c>
      <c r="C22" s="46">
        <v>1.9668957473746307E-3</v>
      </c>
      <c r="D22" s="104">
        <v>4.3156612860920873E-2</v>
      </c>
      <c r="E22" s="80">
        <v>253076.09757031035</v>
      </c>
    </row>
    <row r="23" spans="1:5" s="54" customFormat="1" ht="18" customHeight="1" x14ac:dyDescent="0.25">
      <c r="A23" s="53" t="s">
        <v>244</v>
      </c>
      <c r="B23" s="45">
        <v>6100931.9471519599</v>
      </c>
      <c r="C23" s="46">
        <v>1.4405848144367628E-3</v>
      </c>
      <c r="D23" s="104">
        <v>4.266440617008338E-2</v>
      </c>
      <c r="E23" s="80">
        <v>249641.81866094004</v>
      </c>
    </row>
    <row r="24" spans="1:5" s="54" customFormat="1" ht="18" customHeight="1" x14ac:dyDescent="0.25">
      <c r="A24" s="53" t="s">
        <v>245</v>
      </c>
      <c r="B24" s="45">
        <v>6084639.1586837396</v>
      </c>
      <c r="C24" s="46">
        <v>9.1570011274222374E-4</v>
      </c>
      <c r="D24" s="104">
        <v>4.2075050564529759E-2</v>
      </c>
      <c r="E24" s="80">
        <v>245674.72384051979</v>
      </c>
    </row>
    <row r="25" spans="1:5" ht="21.75" customHeight="1" x14ac:dyDescent="0.3">
      <c r="A25" s="25" t="s">
        <v>4</v>
      </c>
      <c r="B25" s="19"/>
      <c r="C25" s="19"/>
      <c r="D25" s="19"/>
    </row>
    <row r="26" spans="1:5" ht="21.75" customHeight="1" x14ac:dyDescent="0.3">
      <c r="A26" s="55" t="s">
        <v>169</v>
      </c>
    </row>
    <row r="27" spans="1:5" ht="21.75" customHeight="1" x14ac:dyDescent="0.3">
      <c r="A27" s="30" t="s">
        <v>265</v>
      </c>
      <c r="B27" s="3"/>
      <c r="C27" s="3"/>
    </row>
    <row r="28" spans="1:5" ht="21.75" customHeight="1" x14ac:dyDescent="0.3">
      <c r="A28" s="30" t="s">
        <v>194</v>
      </c>
      <c r="B28" s="19"/>
      <c r="C28" s="19"/>
      <c r="D28" s="19"/>
    </row>
    <row r="29" spans="1:5" ht="21.75" customHeight="1" x14ac:dyDescent="0.3">
      <c r="A29" s="79" t="s">
        <v>195</v>
      </c>
    </row>
    <row r="30" spans="1:5" ht="21.75" customHeight="1" x14ac:dyDescent="0.3">
      <c r="A30" s="219" t="str">
        <f>Headings!F27</f>
        <v>Page 27</v>
      </c>
      <c r="B30" s="207"/>
      <c r="C30" s="207"/>
      <c r="D30" s="207"/>
      <c r="E30" s="214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10.75" style="106" customWidth="1"/>
    <col min="2" max="2" width="17.75" style="106" customWidth="1"/>
    <col min="3" max="3" width="10.75" style="106" customWidth="1"/>
    <col min="4" max="4" width="17.75" style="28" customWidth="1"/>
    <col min="5" max="5" width="17.75" style="107" customWidth="1"/>
    <col min="6" max="16384" width="10.75" style="107"/>
  </cols>
  <sheetData>
    <row r="1" spans="1:5" ht="23.25" customHeight="1" x14ac:dyDescent="0.3">
      <c r="A1" s="218" t="str">
        <f>Headings!E28</f>
        <v>July 2018 Penalties and Interest on Delinquent Property Taxes Forecast</v>
      </c>
      <c r="B1" s="221"/>
      <c r="C1" s="221"/>
      <c r="D1" s="221"/>
      <c r="E1" s="221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86</v>
      </c>
      <c r="B4" s="32" t="s">
        <v>91</v>
      </c>
      <c r="C4" s="32" t="s">
        <v>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60" t="s">
        <v>21</v>
      </c>
      <c r="B5" s="40">
        <v>4753807.5199999902</v>
      </c>
      <c r="C5" s="41">
        <v>-0.11351001458439514</v>
      </c>
      <c r="D5" s="120">
        <v>0</v>
      </c>
      <c r="E5" s="121">
        <v>0</v>
      </c>
    </row>
    <row r="6" spans="1:5" s="54" customFormat="1" ht="18" customHeight="1" x14ac:dyDescent="0.25">
      <c r="A6" s="53" t="s">
        <v>126</v>
      </c>
      <c r="B6" s="45">
        <v>6771214.6099999901</v>
      </c>
      <c r="C6" s="46">
        <v>-8.9935256704892774E-2</v>
      </c>
      <c r="D6" s="108">
        <v>0</v>
      </c>
      <c r="E6" s="167">
        <v>0</v>
      </c>
    </row>
    <row r="7" spans="1:5" s="54" customFormat="1" ht="18" customHeight="1" x14ac:dyDescent="0.25">
      <c r="A7" s="53" t="s">
        <v>127</v>
      </c>
      <c r="B7" s="45">
        <v>2476507.27999999</v>
      </c>
      <c r="C7" s="46">
        <v>-3.443383249689258E-2</v>
      </c>
      <c r="D7" s="108">
        <v>0</v>
      </c>
      <c r="E7" s="167">
        <v>0</v>
      </c>
    </row>
    <row r="8" spans="1:5" s="54" customFormat="1" ht="18" customHeight="1" x14ac:dyDescent="0.25">
      <c r="A8" s="53" t="s">
        <v>20</v>
      </c>
      <c r="B8" s="45">
        <v>3561700</v>
      </c>
      <c r="C8" s="46">
        <v>-0.23701144643495597</v>
      </c>
      <c r="D8" s="108">
        <v>0</v>
      </c>
      <c r="E8" s="109">
        <v>0</v>
      </c>
    </row>
    <row r="9" spans="1:5" s="54" customFormat="1" ht="18" customHeight="1" x14ac:dyDescent="0.25">
      <c r="A9" s="53" t="s">
        <v>149</v>
      </c>
      <c r="B9" s="45">
        <v>4856544</v>
      </c>
      <c r="C9" s="46">
        <v>2.1611409289875816E-2</v>
      </c>
      <c r="D9" s="108">
        <v>0</v>
      </c>
      <c r="E9" s="109">
        <v>0</v>
      </c>
    </row>
    <row r="10" spans="1:5" s="54" customFormat="1" ht="18" customHeight="1" x14ac:dyDescent="0.25">
      <c r="A10" s="53" t="s">
        <v>150</v>
      </c>
      <c r="B10" s="45">
        <v>6896235.6599999899</v>
      </c>
      <c r="C10" s="46">
        <v>1.8463607668757653E-2</v>
      </c>
      <c r="D10" s="108">
        <v>0</v>
      </c>
      <c r="E10" s="109">
        <v>0</v>
      </c>
    </row>
    <row r="11" spans="1:5" s="54" customFormat="1" ht="18" customHeight="1" x14ac:dyDescent="0.25">
      <c r="A11" s="53" t="s">
        <v>151</v>
      </c>
      <c r="B11" s="45">
        <v>3076083.37</v>
      </c>
      <c r="C11" s="46">
        <v>0.2421055229040201</v>
      </c>
      <c r="D11" s="108">
        <v>0</v>
      </c>
      <c r="E11" s="109">
        <v>0</v>
      </c>
    </row>
    <row r="12" spans="1:5" s="54" customFormat="1" ht="18" customHeight="1" x14ac:dyDescent="0.25">
      <c r="A12" s="53" t="s">
        <v>152</v>
      </c>
      <c r="B12" s="45">
        <v>5010193.0599999996</v>
      </c>
      <c r="C12" s="46">
        <v>0.40668586910744864</v>
      </c>
      <c r="D12" s="108">
        <v>0</v>
      </c>
      <c r="E12" s="109">
        <v>0</v>
      </c>
    </row>
    <row r="13" spans="1:5" s="54" customFormat="1" ht="18" customHeight="1" x14ac:dyDescent="0.25">
      <c r="A13" s="53" t="s">
        <v>159</v>
      </c>
      <c r="B13" s="45">
        <v>5198260</v>
      </c>
      <c r="C13" s="46">
        <v>7.0361969334572061E-2</v>
      </c>
      <c r="D13" s="108">
        <v>2.1358131753002274E-2</v>
      </c>
      <c r="E13" s="109">
        <v>108703.41999999993</v>
      </c>
    </row>
    <row r="14" spans="1:5" s="54" customFormat="1" ht="18" customHeight="1" thickBot="1" x14ac:dyDescent="0.3">
      <c r="A14" s="70" t="s">
        <v>160</v>
      </c>
      <c r="B14" s="50">
        <v>7114638.3300000001</v>
      </c>
      <c r="C14" s="51">
        <v>3.1669838556533714E-2</v>
      </c>
      <c r="D14" s="176">
        <v>4.7502437528562869E-2</v>
      </c>
      <c r="E14" s="177">
        <v>322636.63615573011</v>
      </c>
    </row>
    <row r="15" spans="1:5" s="54" customFormat="1" ht="18" customHeight="1" thickTop="1" x14ac:dyDescent="0.25">
      <c r="A15" s="53" t="s">
        <v>161</v>
      </c>
      <c r="B15" s="45">
        <v>2671779.5318094501</v>
      </c>
      <c r="C15" s="46">
        <v>-0.13143461654309774</v>
      </c>
      <c r="D15" s="108">
        <v>-3.6689760688098927E-3</v>
      </c>
      <c r="E15" s="109">
        <v>-9838.7934610997327</v>
      </c>
    </row>
    <row r="16" spans="1:5" s="54" customFormat="1" ht="18" customHeight="1" x14ac:dyDescent="0.25">
      <c r="A16" s="53" t="s">
        <v>162</v>
      </c>
      <c r="B16" s="45">
        <v>4617169.9867588198</v>
      </c>
      <c r="C16" s="46">
        <v>-7.8444696348922704E-2</v>
      </c>
      <c r="D16" s="108">
        <v>-3.9347563136887809E-3</v>
      </c>
      <c r="E16" s="109">
        <v>-18239.205586110242</v>
      </c>
    </row>
    <row r="17" spans="1:5" s="54" customFormat="1" ht="18" customHeight="1" x14ac:dyDescent="0.25">
      <c r="A17" s="53" t="s">
        <v>170</v>
      </c>
      <c r="B17" s="45">
        <v>4918025.89996232</v>
      </c>
      <c r="C17" s="46">
        <v>-5.3909211935855406E-2</v>
      </c>
      <c r="D17" s="108">
        <v>3.7722853906085874E-4</v>
      </c>
      <c r="E17" s="109">
        <v>1854.5201473804191</v>
      </c>
    </row>
    <row r="18" spans="1:5" s="54" customFormat="1" ht="18" customHeight="1" x14ac:dyDescent="0.25">
      <c r="A18" s="53" t="s">
        <v>171</v>
      </c>
      <c r="B18" s="45">
        <v>6700977.0874223998</v>
      </c>
      <c r="C18" s="46">
        <v>-5.8142272788952898E-2</v>
      </c>
      <c r="D18" s="108">
        <v>3.9154609084150804E-2</v>
      </c>
      <c r="E18" s="109">
        <v>252488.06678644009</v>
      </c>
    </row>
    <row r="19" spans="1:5" s="54" customFormat="1" ht="18" customHeight="1" x14ac:dyDescent="0.25">
      <c r="A19" s="53" t="s">
        <v>172</v>
      </c>
      <c r="B19" s="45">
        <v>2733132.69700763</v>
      </c>
      <c r="C19" s="46">
        <v>2.2963408644959937E-2</v>
      </c>
      <c r="D19" s="108">
        <v>-1.2943374122336149E-3</v>
      </c>
      <c r="E19" s="109">
        <v>-3542.1806793101132</v>
      </c>
    </row>
    <row r="20" spans="1:5" s="54" customFormat="1" ht="18" customHeight="1" x14ac:dyDescent="0.25">
      <c r="A20" s="53" t="s">
        <v>173</v>
      </c>
      <c r="B20" s="45">
        <v>4805981.9699790599</v>
      </c>
      <c r="C20" s="46">
        <v>4.0893444201040463E-2</v>
      </c>
      <c r="D20" s="108">
        <v>2.606584329117867E-3</v>
      </c>
      <c r="E20" s="109">
        <v>12494.628984860145</v>
      </c>
    </row>
    <row r="21" spans="1:5" s="54" customFormat="1" ht="18" customHeight="1" x14ac:dyDescent="0.25">
      <c r="A21" s="53" t="s">
        <v>242</v>
      </c>
      <c r="B21" s="45">
        <v>4871303.95947902</v>
      </c>
      <c r="C21" s="46">
        <v>-9.5001412017081677E-3</v>
      </c>
      <c r="D21" s="108">
        <v>7.1783098247619748E-3</v>
      </c>
      <c r="E21" s="109">
        <v>34718.508858489804</v>
      </c>
    </row>
    <row r="22" spans="1:5" s="54" customFormat="1" ht="18" customHeight="1" x14ac:dyDescent="0.25">
      <c r="A22" s="53" t="s">
        <v>243</v>
      </c>
      <c r="B22" s="45">
        <v>6583946.9444579296</v>
      </c>
      <c r="C22" s="46">
        <v>-1.7464638579966718E-2</v>
      </c>
      <c r="D22" s="108">
        <v>1.5239991225037386E-2</v>
      </c>
      <c r="E22" s="109">
        <v>98833.078411909752</v>
      </c>
    </row>
    <row r="23" spans="1:5" s="54" customFormat="1" ht="18" customHeight="1" x14ac:dyDescent="0.25">
      <c r="A23" s="53" t="s">
        <v>244</v>
      </c>
      <c r="B23" s="45">
        <v>2782721.7007200099</v>
      </c>
      <c r="C23" s="46">
        <v>1.8143650239401898E-2</v>
      </c>
      <c r="D23" s="108">
        <v>1.0096197786610084E-2</v>
      </c>
      <c r="E23" s="109">
        <v>27814.092100460082</v>
      </c>
    </row>
    <row r="24" spans="1:5" s="54" customFormat="1" ht="18" customHeight="1" x14ac:dyDescent="0.25">
      <c r="A24" s="53" t="s">
        <v>245</v>
      </c>
      <c r="B24" s="45">
        <v>4890084.8402470704</v>
      </c>
      <c r="C24" s="46">
        <v>1.749962251073045E-2</v>
      </c>
      <c r="D24" s="108">
        <v>1.2461812327992261E-2</v>
      </c>
      <c r="E24" s="109">
        <v>60189.252379800193</v>
      </c>
    </row>
    <row r="25" spans="1:5" ht="21.75" customHeight="1" x14ac:dyDescent="0.3">
      <c r="A25" s="25" t="s">
        <v>4</v>
      </c>
      <c r="B25" s="107"/>
      <c r="C25" s="107"/>
      <c r="D25" s="116"/>
    </row>
    <row r="26" spans="1:5" ht="21.75" customHeight="1" x14ac:dyDescent="0.3">
      <c r="A26" s="30" t="s">
        <v>223</v>
      </c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107"/>
      <c r="C28" s="107"/>
      <c r="D28" s="107"/>
    </row>
    <row r="29" spans="1:5" ht="21.75" customHeight="1" x14ac:dyDescent="0.3">
      <c r="A29" s="136"/>
    </row>
    <row r="30" spans="1:5" ht="21.75" customHeight="1" x14ac:dyDescent="0.3">
      <c r="A30" s="219" t="str">
        <f>Headings!F28</f>
        <v>Page 28</v>
      </c>
      <c r="B30" s="207"/>
      <c r="C30" s="207"/>
      <c r="D30" s="207"/>
      <c r="E30" s="214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Headings!E29</f>
        <v>July 2018 Current Expense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>
        <v>268539194</v>
      </c>
      <c r="C6" s="46" t="s">
        <v>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274290793</v>
      </c>
      <c r="C7" s="46">
        <v>2.1418098841839761E-2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278152152</v>
      </c>
      <c r="C8" s="46">
        <v>1.4077610691074049E-2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284318327</v>
      </c>
      <c r="C9" s="46">
        <v>2.2168352664767355E-2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313137887</v>
      </c>
      <c r="C10" s="47">
        <v>0.10136370843234466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76">
        <v>320290885</v>
      </c>
      <c r="C11" s="57">
        <v>2.2842965661322268E-2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76">
        <v>327660659</v>
      </c>
      <c r="C12" s="57">
        <v>2.3009627638950869E-2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76">
        <v>336385866</v>
      </c>
      <c r="C13" s="57">
        <v>2.6628790366926447E-2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76">
        <v>346643924</v>
      </c>
      <c r="C14" s="57">
        <v>3.0494913838026605E-2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75">
        <v>358276382</v>
      </c>
      <c r="C15" s="58">
        <v>3.3557368800152476E-2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76">
        <v>368248860.49138522</v>
      </c>
      <c r="C16" s="57">
        <v>2.7834596396547395E-2</v>
      </c>
      <c r="D16" s="47">
        <v>2.2872231360946405E-3</v>
      </c>
      <c r="E16" s="48">
        <v>840345.25644350052</v>
      </c>
    </row>
    <row r="17" spans="1:5" s="54" customFormat="1" ht="18" customHeight="1" x14ac:dyDescent="0.25">
      <c r="A17" s="44">
        <v>2020</v>
      </c>
      <c r="B17" s="76">
        <v>378033363.02035838</v>
      </c>
      <c r="C17" s="57">
        <v>2.657035385232942E-2</v>
      </c>
      <c r="D17" s="47">
        <v>3.1865106913926411E-3</v>
      </c>
      <c r="E17" s="48">
        <v>1200781.0513094664</v>
      </c>
    </row>
    <row r="18" spans="1:5" s="54" customFormat="1" ht="18" customHeight="1" x14ac:dyDescent="0.25">
      <c r="A18" s="44">
        <v>2021</v>
      </c>
      <c r="B18" s="76">
        <v>387021077.17548805</v>
      </c>
      <c r="C18" s="57">
        <v>2.3774923153133676E-2</v>
      </c>
      <c r="D18" s="47">
        <v>3.8692603386722979E-3</v>
      </c>
      <c r="E18" s="48">
        <v>1491713.4763546586</v>
      </c>
    </row>
    <row r="19" spans="1:5" s="54" customFormat="1" ht="18" customHeight="1" x14ac:dyDescent="0.25">
      <c r="A19" s="44">
        <v>2022</v>
      </c>
      <c r="B19" s="76">
        <v>395856950.22641522</v>
      </c>
      <c r="C19" s="57">
        <v>2.2830469894332683E-2</v>
      </c>
      <c r="D19" s="47">
        <v>4.2437513488204903E-3</v>
      </c>
      <c r="E19" s="48">
        <v>1672819.4367223978</v>
      </c>
    </row>
    <row r="20" spans="1:5" s="54" customFormat="1" ht="18" customHeight="1" x14ac:dyDescent="0.25">
      <c r="A20" s="44">
        <v>2023</v>
      </c>
      <c r="B20" s="76">
        <v>404640878.87930995</v>
      </c>
      <c r="C20" s="57">
        <v>2.2189653731911729E-2</v>
      </c>
      <c r="D20" s="47">
        <v>4.2293510980302429E-3</v>
      </c>
      <c r="E20" s="48">
        <v>1704160.8508304358</v>
      </c>
    </row>
    <row r="21" spans="1:5" s="54" customFormat="1" ht="18" customHeight="1" x14ac:dyDescent="0.25">
      <c r="A21" s="44">
        <v>2024</v>
      </c>
      <c r="B21" s="76">
        <v>413592039.07593012</v>
      </c>
      <c r="C21" s="57">
        <v>2.2121245439687742E-2</v>
      </c>
      <c r="D21" s="47">
        <v>3.486441987654354E-3</v>
      </c>
      <c r="E21" s="48">
        <v>1436954.7912752032</v>
      </c>
    </row>
    <row r="22" spans="1:5" s="54" customFormat="1" ht="18" customHeight="1" x14ac:dyDescent="0.25">
      <c r="A22" s="44">
        <v>2025</v>
      </c>
      <c r="B22" s="76">
        <v>422717922.25808561</v>
      </c>
      <c r="C22" s="57">
        <v>2.206493916697494E-2</v>
      </c>
      <c r="D22" s="47">
        <v>2.581191019699336E-3</v>
      </c>
      <c r="E22" s="48">
        <v>1088306.5776336193</v>
      </c>
    </row>
    <row r="23" spans="1:5" s="54" customFormat="1" ht="18" customHeight="1" x14ac:dyDescent="0.25">
      <c r="A23" s="44">
        <v>2026</v>
      </c>
      <c r="B23" s="76">
        <v>431908052.91843855</v>
      </c>
      <c r="C23" s="57">
        <v>2.1740574923487577E-2</v>
      </c>
      <c r="D23" s="47">
        <v>1.7881972211160058E-3</v>
      </c>
      <c r="E23" s="48">
        <v>770958.15477645397</v>
      </c>
    </row>
    <row r="24" spans="1:5" s="54" customFormat="1" ht="18" customHeight="1" x14ac:dyDescent="0.25">
      <c r="A24" s="44">
        <v>2027</v>
      </c>
      <c r="B24" s="76">
        <v>441392527.61908531</v>
      </c>
      <c r="C24" s="57">
        <v>2.1959476412998891E-2</v>
      </c>
      <c r="D24" s="47">
        <v>1.5122315302269485E-3</v>
      </c>
      <c r="E24" s="48">
        <v>666479.82566547394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129</v>
      </c>
      <c r="B26" s="3"/>
      <c r="C26" s="3"/>
    </row>
    <row r="27" spans="1:5" ht="21.75" customHeight="1" x14ac:dyDescent="0.3">
      <c r="A27" s="30" t="s">
        <v>215</v>
      </c>
      <c r="B27" s="3"/>
      <c r="C27" s="3"/>
    </row>
    <row r="28" spans="1:5" ht="21.75" customHeight="1" x14ac:dyDescent="0.3">
      <c r="A28" s="30" t="s">
        <v>203</v>
      </c>
      <c r="B28" s="3"/>
      <c r="C28" s="3"/>
    </row>
    <row r="29" spans="1:5" ht="21.75" customHeight="1" x14ac:dyDescent="0.3">
      <c r="A29" s="79" t="s">
        <v>168</v>
      </c>
      <c r="B29" s="19"/>
      <c r="C29" s="19"/>
    </row>
    <row r="30" spans="1:5" ht="21.75" customHeight="1" x14ac:dyDescent="0.3">
      <c r="A30" s="206" t="str">
        <f>Headings!F29</f>
        <v>Page 29</v>
      </c>
      <c r="B30" s="207"/>
      <c r="C30" s="207"/>
      <c r="D30" s="207"/>
      <c r="E30" s="214"/>
    </row>
    <row r="34" spans="1:2" ht="21.75" customHeight="1" x14ac:dyDescent="0.3">
      <c r="A34" s="30"/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6" ht="23.25" x14ac:dyDescent="0.3">
      <c r="A1" s="213" t="str">
        <f>Headings!E3</f>
        <v>July 2018 Unincorporated Assessed Value Forecast</v>
      </c>
      <c r="B1" s="214"/>
      <c r="C1" s="214"/>
      <c r="D1" s="214"/>
      <c r="E1" s="214"/>
    </row>
    <row r="2" spans="1:6" ht="21.75" customHeight="1" x14ac:dyDescent="0.3">
      <c r="A2" s="213" t="s">
        <v>95</v>
      </c>
      <c r="B2" s="214"/>
      <c r="C2" s="214"/>
      <c r="D2" s="214"/>
      <c r="E2" s="214"/>
    </row>
    <row r="4" spans="1:6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6" ht="18" customHeight="1" x14ac:dyDescent="0.3">
      <c r="A5" s="39">
        <v>2008</v>
      </c>
      <c r="B5" s="40">
        <v>50369419770</v>
      </c>
      <c r="C5" s="82" t="s">
        <v>89</v>
      </c>
      <c r="D5" s="52">
        <v>0</v>
      </c>
      <c r="E5" s="43">
        <v>0</v>
      </c>
    </row>
    <row r="6" spans="1:6" ht="18" customHeight="1" x14ac:dyDescent="0.3">
      <c r="A6" s="44">
        <v>2009</v>
      </c>
      <c r="B6" s="45">
        <v>52536624390</v>
      </c>
      <c r="C6" s="46">
        <v>4.3026197837815694E-2</v>
      </c>
      <c r="D6" s="47">
        <v>0</v>
      </c>
      <c r="E6" s="48">
        <v>0</v>
      </c>
    </row>
    <row r="7" spans="1:6" ht="18" customHeight="1" x14ac:dyDescent="0.3">
      <c r="A7" s="44">
        <v>2010</v>
      </c>
      <c r="B7" s="45">
        <v>43743564380</v>
      </c>
      <c r="C7" s="46">
        <v>-0.16737009870915309</v>
      </c>
      <c r="D7" s="47">
        <v>0</v>
      </c>
      <c r="E7" s="48">
        <v>0</v>
      </c>
    </row>
    <row r="8" spans="1:6" ht="18" customHeight="1" x14ac:dyDescent="0.3">
      <c r="A8" s="44">
        <v>2011</v>
      </c>
      <c r="B8" s="45">
        <v>39449376049.999992</v>
      </c>
      <c r="C8" s="46">
        <v>-9.8167316515326175E-2</v>
      </c>
      <c r="D8" s="47">
        <v>0</v>
      </c>
      <c r="E8" s="48">
        <v>0</v>
      </c>
    </row>
    <row r="9" spans="1:6" ht="18" customHeight="1" x14ac:dyDescent="0.3">
      <c r="A9" s="44">
        <v>2012</v>
      </c>
      <c r="B9" s="45">
        <v>32758485327</v>
      </c>
      <c r="C9" s="46">
        <v>-0.16960701012151991</v>
      </c>
      <c r="D9" s="47">
        <v>0</v>
      </c>
      <c r="E9" s="48">
        <v>0</v>
      </c>
    </row>
    <row r="10" spans="1:6" ht="18" customHeight="1" x14ac:dyDescent="0.3">
      <c r="A10" s="53">
        <v>2013</v>
      </c>
      <c r="B10" s="45">
        <v>30016733777.777802</v>
      </c>
      <c r="C10" s="47">
        <v>-8.3695919449682465E-2</v>
      </c>
      <c r="D10" s="47">
        <v>0</v>
      </c>
      <c r="E10" s="48">
        <v>0</v>
      </c>
      <c r="F10" s="37"/>
    </row>
    <row r="11" spans="1:6" ht="18" customHeight="1" x14ac:dyDescent="0.3">
      <c r="A11" s="44">
        <v>2014</v>
      </c>
      <c r="B11" s="45">
        <v>31876016756</v>
      </c>
      <c r="C11" s="46">
        <v>6.1941548737014074E-2</v>
      </c>
      <c r="D11" s="47">
        <v>0</v>
      </c>
      <c r="E11" s="48">
        <v>0</v>
      </c>
    </row>
    <row r="12" spans="1:6" ht="18" customHeight="1" x14ac:dyDescent="0.3">
      <c r="A12" s="44">
        <v>2015</v>
      </c>
      <c r="B12" s="45">
        <v>36080918262</v>
      </c>
      <c r="C12" s="46">
        <v>0.13191427078819418</v>
      </c>
      <c r="D12" s="47">
        <v>0</v>
      </c>
      <c r="E12" s="48">
        <v>0</v>
      </c>
    </row>
    <row r="13" spans="1:6" ht="18" customHeight="1" x14ac:dyDescent="0.3">
      <c r="A13" s="44">
        <v>2016</v>
      </c>
      <c r="B13" s="45">
        <v>36633108444.444504</v>
      </c>
      <c r="C13" s="46">
        <v>1.5304216440246821E-2</v>
      </c>
      <c r="D13" s="47">
        <v>0</v>
      </c>
      <c r="E13" s="48">
        <v>0</v>
      </c>
    </row>
    <row r="14" spans="1:6" ht="18" customHeight="1" x14ac:dyDescent="0.3">
      <c r="A14" s="44">
        <v>2017</v>
      </c>
      <c r="B14" s="45">
        <v>39044967515</v>
      </c>
      <c r="C14" s="46">
        <v>6.5838231396966318E-2</v>
      </c>
      <c r="D14" s="47">
        <v>0</v>
      </c>
      <c r="E14" s="48">
        <v>0</v>
      </c>
    </row>
    <row r="15" spans="1:6" ht="18" customHeight="1" thickBot="1" x14ac:dyDescent="0.35">
      <c r="A15" s="49">
        <v>2018</v>
      </c>
      <c r="B15" s="50">
        <v>43501122097</v>
      </c>
      <c r="C15" s="51">
        <v>0.11412878190481446</v>
      </c>
      <c r="D15" s="56">
        <v>0</v>
      </c>
      <c r="E15" s="85">
        <v>0</v>
      </c>
    </row>
    <row r="16" spans="1:6" ht="18" customHeight="1" thickTop="1" x14ac:dyDescent="0.3">
      <c r="A16" s="44">
        <v>2019</v>
      </c>
      <c r="B16" s="45">
        <v>47825835489.772392</v>
      </c>
      <c r="C16" s="46">
        <v>9.9416134212102047E-2</v>
      </c>
      <c r="D16" s="47">
        <v>2.2444926654428432E-2</v>
      </c>
      <c r="E16" s="48">
        <v>1049882826.7133713</v>
      </c>
    </row>
    <row r="17" spans="1:5" ht="18" customHeight="1" x14ac:dyDescent="0.3">
      <c r="A17" s="44">
        <v>2020</v>
      </c>
      <c r="B17" s="45">
        <v>50894600756.033844</v>
      </c>
      <c r="C17" s="46">
        <v>6.4165429308970623E-2</v>
      </c>
      <c r="D17" s="47">
        <v>2.3958877385114263E-2</v>
      </c>
      <c r="E17" s="48">
        <v>1190846161.9006424</v>
      </c>
    </row>
    <row r="18" spans="1:5" ht="18" customHeight="1" x14ac:dyDescent="0.3">
      <c r="A18" s="44">
        <v>2021</v>
      </c>
      <c r="B18" s="45">
        <v>51415166203.018929</v>
      </c>
      <c r="C18" s="46">
        <v>1.0228303970404307E-2</v>
      </c>
      <c r="D18" s="47">
        <v>2.2095525702001462E-2</v>
      </c>
      <c r="E18" s="48">
        <v>1111486253.2356873</v>
      </c>
    </row>
    <row r="19" spans="1:5" ht="18" customHeight="1" x14ac:dyDescent="0.3">
      <c r="A19" s="44">
        <v>2022</v>
      </c>
      <c r="B19" s="45">
        <v>53789933692.28334</v>
      </c>
      <c r="C19" s="46">
        <v>4.6188073765770943E-2</v>
      </c>
      <c r="D19" s="47">
        <v>2.4586502293420631E-2</v>
      </c>
      <c r="E19" s="48">
        <v>1290770789.1212616</v>
      </c>
    </row>
    <row r="20" spans="1:5" ht="18" customHeight="1" x14ac:dyDescent="0.3">
      <c r="A20" s="44">
        <v>2023</v>
      </c>
      <c r="B20" s="45">
        <v>50029754821.42202</v>
      </c>
      <c r="C20" s="46">
        <v>-6.9904880202534159E-2</v>
      </c>
      <c r="D20" s="47">
        <v>1.5775909596617455E-2</v>
      </c>
      <c r="E20" s="48">
        <v>777006898.6151886</v>
      </c>
    </row>
    <row r="21" spans="1:5" ht="18" customHeight="1" x14ac:dyDescent="0.3">
      <c r="A21" s="44">
        <v>2024</v>
      </c>
      <c r="B21" s="45">
        <v>51701765762.620064</v>
      </c>
      <c r="C21" s="46">
        <v>3.3420330504640328E-2</v>
      </c>
      <c r="D21" s="47">
        <v>1.4962629193448818E-2</v>
      </c>
      <c r="E21" s="48">
        <v>762189983.65228271</v>
      </c>
    </row>
    <row r="22" spans="1:5" ht="18" customHeight="1" x14ac:dyDescent="0.3">
      <c r="A22" s="44">
        <v>2025</v>
      </c>
      <c r="B22" s="45">
        <v>53813174684.037262</v>
      </c>
      <c r="C22" s="46">
        <v>4.0838236185421151E-2</v>
      </c>
      <c r="D22" s="47">
        <v>1.151418406305238E-2</v>
      </c>
      <c r="E22" s="48">
        <v>612561650.73269653</v>
      </c>
    </row>
    <row r="23" spans="1:5" s="157" customFormat="1" ht="18" customHeight="1" x14ac:dyDescent="0.3">
      <c r="A23" s="44">
        <v>2026</v>
      </c>
      <c r="B23" s="45">
        <v>55422635006.375618</v>
      </c>
      <c r="C23" s="46">
        <v>2.9908295353103798E-2</v>
      </c>
      <c r="D23" s="47">
        <v>7.8449576748631511E-3</v>
      </c>
      <c r="E23" s="48">
        <v>431403880.66977692</v>
      </c>
    </row>
    <row r="24" spans="1:5" s="197" customFormat="1" ht="18" customHeight="1" x14ac:dyDescent="0.3">
      <c r="A24" s="44">
        <v>2027</v>
      </c>
      <c r="B24" s="45">
        <v>57028429149.143265</v>
      </c>
      <c r="C24" s="46">
        <v>2.8973615970856015E-2</v>
      </c>
      <c r="D24" s="47">
        <v>5.539699953936994E-3</v>
      </c>
      <c r="E24" s="48">
        <v>314179923.8210907</v>
      </c>
    </row>
    <row r="25" spans="1:5" s="116" customFormat="1" ht="21.75" customHeight="1" x14ac:dyDescent="0.3">
      <c r="A25" s="25" t="s">
        <v>4</v>
      </c>
      <c r="B25" s="113"/>
      <c r="C25" s="46"/>
      <c r="D25" s="46"/>
      <c r="E25" s="78"/>
    </row>
    <row r="26" spans="1:5" ht="21.75" customHeight="1" x14ac:dyDescent="0.3">
      <c r="A26" s="26" t="s">
        <v>163</v>
      </c>
      <c r="B26" s="3"/>
      <c r="C26" s="3"/>
    </row>
    <row r="27" spans="1:5" ht="21.75" customHeight="1" x14ac:dyDescent="0.3">
      <c r="A27" s="30" t="s">
        <v>205</v>
      </c>
      <c r="B27" s="3"/>
      <c r="C27" s="3"/>
    </row>
    <row r="28" spans="1:5" ht="21.75" customHeight="1" x14ac:dyDescent="0.3">
      <c r="A28" s="138"/>
      <c r="B28" s="3"/>
      <c r="C28" s="3"/>
    </row>
    <row r="29" spans="1:5" ht="21.75" customHeight="1" x14ac:dyDescent="0.3">
      <c r="A29" s="136"/>
      <c r="B29" s="3"/>
      <c r="C29" s="3"/>
    </row>
    <row r="30" spans="1:5" ht="21.75" customHeight="1" x14ac:dyDescent="0.3">
      <c r="A30" s="206" t="str">
        <f>Headings!F3</f>
        <v>Page 3</v>
      </c>
      <c r="B30" s="207"/>
      <c r="C30" s="207"/>
      <c r="D30" s="207"/>
      <c r="E30" s="214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Headings!E30</f>
        <v>July 2018 Dev. Disabilities &amp; Mental Health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5328411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5509017</v>
      </c>
      <c r="C6" s="46">
        <v>3.3894907881542924E-2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5640234</v>
      </c>
      <c r="C7" s="46">
        <v>2.3818586873120884E-2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5737359</v>
      </c>
      <c r="C8" s="46">
        <v>1.7220030232788286E-2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5838960</v>
      </c>
      <c r="C9" s="46">
        <v>1.7708670487588396E-2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5944036</v>
      </c>
      <c r="C10" s="47">
        <v>1.7995670461863122E-2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6068166</v>
      </c>
      <c r="C11" s="46">
        <v>2.0883117127823647E-2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6196773</v>
      </c>
      <c r="C12" s="46">
        <v>2.1193718167894504E-2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6366874</v>
      </c>
      <c r="C13" s="46">
        <v>2.7449932408368127E-2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6554111</v>
      </c>
      <c r="C14" s="46">
        <v>2.9407995195130265E-2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6762538</v>
      </c>
      <c r="C15" s="51">
        <v>3.1800956681997006E-2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6962080.480715231</v>
      </c>
      <c r="C16" s="46">
        <v>2.9507040214078017E-2</v>
      </c>
      <c r="D16" s="47">
        <v>1.0091187490870457E-3</v>
      </c>
      <c r="E16" s="48">
        <v>7018.4834624901414</v>
      </c>
    </row>
    <row r="17" spans="1:5" s="54" customFormat="1" ht="18" customHeight="1" x14ac:dyDescent="0.25">
      <c r="A17" s="44">
        <v>2020</v>
      </c>
      <c r="B17" s="45">
        <v>7145534.0432045767</v>
      </c>
      <c r="C17" s="46">
        <v>2.6350393822293094E-2</v>
      </c>
      <c r="D17" s="47">
        <v>1.8585321338957517E-3</v>
      </c>
      <c r="E17" s="48">
        <v>13255.568732699379</v>
      </c>
    </row>
    <row r="18" spans="1:5" s="54" customFormat="1" ht="18" customHeight="1" x14ac:dyDescent="0.25">
      <c r="A18" s="44">
        <v>2021</v>
      </c>
      <c r="B18" s="45">
        <v>7314220.4266285161</v>
      </c>
      <c r="C18" s="46">
        <v>2.3607246484867117E-2</v>
      </c>
      <c r="D18" s="47">
        <v>2.5324856226112136E-3</v>
      </c>
      <c r="E18" s="48">
        <v>18476.366937418468</v>
      </c>
    </row>
    <row r="19" spans="1:5" s="54" customFormat="1" ht="18" customHeight="1" x14ac:dyDescent="0.25">
      <c r="A19" s="44">
        <v>2022</v>
      </c>
      <c r="B19" s="45">
        <v>7480190.7792706722</v>
      </c>
      <c r="C19" s="46">
        <v>2.2691461695345749E-2</v>
      </c>
      <c r="D19" s="47">
        <v>2.8978853028172047E-3</v>
      </c>
      <c r="E19" s="48">
        <v>21614.099739547819</v>
      </c>
    </row>
    <row r="20" spans="1:5" s="54" customFormat="1" ht="18" customHeight="1" x14ac:dyDescent="0.25">
      <c r="A20" s="44">
        <v>2023</v>
      </c>
      <c r="B20" s="45">
        <v>7645457.3187378496</v>
      </c>
      <c r="C20" s="46">
        <v>2.2093893637735729E-2</v>
      </c>
      <c r="D20" s="47">
        <v>2.904859343800581E-3</v>
      </c>
      <c r="E20" s="48">
        <v>22144.651033494622</v>
      </c>
    </row>
    <row r="21" spans="1:5" s="54" customFormat="1" ht="18" customHeight="1" x14ac:dyDescent="0.25">
      <c r="A21" s="44">
        <v>2024</v>
      </c>
      <c r="B21" s="45">
        <v>7813783.701185978</v>
      </c>
      <c r="C21" s="46">
        <v>2.201652241725105E-2</v>
      </c>
      <c r="D21" s="47">
        <v>2.166545169911327E-3</v>
      </c>
      <c r="E21" s="48">
        <v>16892.317367933691</v>
      </c>
    </row>
    <row r="22" spans="1:5" s="54" customFormat="1" ht="18" customHeight="1" x14ac:dyDescent="0.25">
      <c r="A22" s="44">
        <v>2025</v>
      </c>
      <c r="B22" s="45">
        <v>7985218.4038625797</v>
      </c>
      <c r="C22" s="46">
        <v>2.1940036892828418E-2</v>
      </c>
      <c r="D22" s="47">
        <v>1.273151790561533E-3</v>
      </c>
      <c r="E22" s="48">
        <v>10153.468202679418</v>
      </c>
    </row>
    <row r="23" spans="1:5" s="54" customFormat="1" ht="18" customHeight="1" x14ac:dyDescent="0.25">
      <c r="A23" s="44">
        <v>2026</v>
      </c>
      <c r="B23" s="45">
        <v>8158004.1695534037</v>
      </c>
      <c r="C23" s="46">
        <v>2.1638201606013041E-2</v>
      </c>
      <c r="D23" s="47">
        <v>4.8920423500220522E-4</v>
      </c>
      <c r="E23" s="48">
        <v>3988.9787636073306</v>
      </c>
    </row>
    <row r="24" spans="1:5" s="54" customFormat="1" ht="18" customHeight="1" x14ac:dyDescent="0.25">
      <c r="A24" s="44">
        <v>2027</v>
      </c>
      <c r="B24" s="45">
        <v>8336291.8061282923</v>
      </c>
      <c r="C24" s="46">
        <v>2.1854320354514956E-2</v>
      </c>
      <c r="D24" s="47">
        <v>2.1601460113962467E-4</v>
      </c>
      <c r="E24" s="48">
        <v>1800.3718428779393</v>
      </c>
    </row>
    <row r="25" spans="1:5" ht="21.75" customHeight="1" x14ac:dyDescent="0.3">
      <c r="A25" s="25" t="s">
        <v>4</v>
      </c>
      <c r="B25" s="3"/>
      <c r="C25" s="19"/>
    </row>
    <row r="26" spans="1:5" ht="21.75" customHeight="1" x14ac:dyDescent="0.3">
      <c r="A26" s="26" t="s">
        <v>129</v>
      </c>
      <c r="B26" s="3"/>
      <c r="C26" s="3"/>
    </row>
    <row r="27" spans="1:5" ht="21.75" customHeight="1" x14ac:dyDescent="0.3">
      <c r="A27" s="26"/>
      <c r="B27" s="3"/>
      <c r="C27" s="3"/>
    </row>
    <row r="28" spans="1:5" ht="21.75" customHeight="1" x14ac:dyDescent="0.3">
      <c r="A28" s="139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Headings!F30</f>
        <v>Page 30</v>
      </c>
      <c r="B30" s="207"/>
      <c r="C30" s="207"/>
      <c r="D30" s="207"/>
      <c r="E30" s="21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Headings!E31</f>
        <v>July 2018 Veterans Aid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2397784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2479057</v>
      </c>
      <c r="C6" s="46">
        <v>3.3895046426200226E-2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2538104</v>
      </c>
      <c r="C7" s="46">
        <v>2.3818330921798081E-2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2556438</v>
      </c>
      <c r="C8" s="46">
        <v>7.2235022678346361E-3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2601709</v>
      </c>
      <c r="C9" s="46">
        <v>1.7708624265481809E-2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2648529</v>
      </c>
      <c r="C10" s="47">
        <v>1.7995863488191821E-2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2703839</v>
      </c>
      <c r="C11" s="46">
        <v>2.088329030945113E-2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2761143</v>
      </c>
      <c r="C12" s="46">
        <v>2.1193569587538263E-2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2836936</v>
      </c>
      <c r="C13" s="46">
        <v>2.7449864059920115E-2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2920364</v>
      </c>
      <c r="C14" s="46">
        <v>2.9407783608794924E-2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3013234</v>
      </c>
      <c r="C15" s="51">
        <v>3.1800830307454842E-2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3102145.6168124271</v>
      </c>
      <c r="C16" s="46">
        <v>2.9507040214078017E-2</v>
      </c>
      <c r="D16" s="47">
        <v>1.0091187490868236E-3</v>
      </c>
      <c r="E16" s="48">
        <v>3127.2775099542923</v>
      </c>
    </row>
    <row r="17" spans="1:5" s="54" customFormat="1" ht="18" customHeight="1" x14ac:dyDescent="0.25">
      <c r="A17" s="44">
        <v>2020</v>
      </c>
      <c r="B17" s="45">
        <v>3183888.375509535</v>
      </c>
      <c r="C17" s="46">
        <v>2.6350393822293094E-2</v>
      </c>
      <c r="D17" s="47">
        <v>1.8585321338957517E-3</v>
      </c>
      <c r="E17" s="48">
        <v>5906.381656518206</v>
      </c>
    </row>
    <row r="18" spans="1:5" s="54" customFormat="1" ht="18" customHeight="1" x14ac:dyDescent="0.25">
      <c r="A18" s="44">
        <v>2021</v>
      </c>
      <c r="B18" s="45">
        <v>3259051.2131704916</v>
      </c>
      <c r="C18" s="46">
        <v>2.3607246484867117E-2</v>
      </c>
      <c r="D18" s="47">
        <v>2.5324856226112136E-3</v>
      </c>
      <c r="E18" s="48">
        <v>8232.6512697311118</v>
      </c>
    </row>
    <row r="19" spans="1:5" s="54" customFormat="1" ht="18" customHeight="1" x14ac:dyDescent="0.25">
      <c r="A19" s="44">
        <v>2022</v>
      </c>
      <c r="B19" s="45">
        <v>3333003.8489373201</v>
      </c>
      <c r="C19" s="46">
        <v>2.2691461695345749E-2</v>
      </c>
      <c r="D19" s="47">
        <v>2.8978853028172047E-3</v>
      </c>
      <c r="E19" s="48">
        <v>9630.7540474594571</v>
      </c>
    </row>
    <row r="20" spans="1:5" s="54" customFormat="1" ht="18" customHeight="1" x14ac:dyDescent="0.25">
      <c r="A20" s="44">
        <v>2023</v>
      </c>
      <c r="B20" s="45">
        <v>3406642.8814699049</v>
      </c>
      <c r="C20" s="46">
        <v>2.2093893637735729E-2</v>
      </c>
      <c r="D20" s="47">
        <v>2.904859343800581E-3</v>
      </c>
      <c r="E20" s="48">
        <v>9867.1557057811879</v>
      </c>
    </row>
    <row r="21" spans="1:5" s="54" customFormat="1" ht="18" customHeight="1" x14ac:dyDescent="0.25">
      <c r="A21" s="44">
        <v>2024</v>
      </c>
      <c r="B21" s="45">
        <v>3481645.3108373559</v>
      </c>
      <c r="C21" s="46">
        <v>2.201652241725105E-2</v>
      </c>
      <c r="D21" s="47">
        <v>2.166545169911327E-3</v>
      </c>
      <c r="E21" s="48">
        <v>7526.8346043820493</v>
      </c>
    </row>
    <row r="22" spans="1:5" s="54" customFormat="1" ht="18" customHeight="1" x14ac:dyDescent="0.25">
      <c r="A22" s="44">
        <v>2025</v>
      </c>
      <c r="B22" s="45">
        <v>3558032.7374048703</v>
      </c>
      <c r="C22" s="46">
        <v>2.1940036892828418E-2</v>
      </c>
      <c r="D22" s="47">
        <v>1.273151790561533E-3</v>
      </c>
      <c r="E22" s="48">
        <v>4524.1558134285733</v>
      </c>
    </row>
    <row r="23" spans="1:5" s="54" customFormat="1" ht="18" customHeight="1" x14ac:dyDescent="0.25">
      <c r="A23" s="44">
        <v>2026</v>
      </c>
      <c r="B23" s="45">
        <v>3635022.1670976314</v>
      </c>
      <c r="C23" s="46">
        <v>2.1638201606013041E-2</v>
      </c>
      <c r="D23" s="47">
        <v>4.8920423500220522E-4</v>
      </c>
      <c r="E23" s="48">
        <v>1777.3987274863757</v>
      </c>
    </row>
    <row r="24" spans="1:5" s="54" customFormat="1" ht="18" customHeight="1" x14ac:dyDescent="0.25">
      <c r="A24" s="44">
        <v>2027</v>
      </c>
      <c r="B24" s="45">
        <v>3714463.1060331464</v>
      </c>
      <c r="C24" s="46">
        <v>2.1854320354514956E-2</v>
      </c>
      <c r="D24" s="47">
        <v>2.1601460113962467E-4</v>
      </c>
      <c r="E24" s="48">
        <v>802.20497830910608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0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Headings!F31</f>
        <v>Page 31</v>
      </c>
      <c r="B30" s="207"/>
      <c r="C30" s="207"/>
      <c r="D30" s="207"/>
      <c r="E30" s="21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Headings!E32</f>
        <v>July 2018 Inter County River Improvement Property Tax Forecast</v>
      </c>
      <c r="B1" s="213"/>
      <c r="C1" s="213"/>
      <c r="D1" s="213"/>
      <c r="E1" s="214"/>
    </row>
    <row r="2" spans="1:5" ht="21.75" customHeight="1" x14ac:dyDescent="0.3">
      <c r="A2" s="213" t="s">
        <v>95</v>
      </c>
      <c r="B2" s="213"/>
      <c r="C2" s="213"/>
      <c r="D2" s="213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50000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50000</v>
      </c>
      <c r="C6" s="46">
        <v>0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50000</v>
      </c>
      <c r="C7" s="46">
        <v>0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50000</v>
      </c>
      <c r="C8" s="46">
        <v>0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50000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50000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50000</v>
      </c>
      <c r="C11" s="46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49873</v>
      </c>
      <c r="C12" s="46">
        <v>-2.5399999999999867E-3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50000</v>
      </c>
      <c r="C13" s="46">
        <v>2.546468028793214E-3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50000</v>
      </c>
      <c r="C14" s="46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50000</v>
      </c>
      <c r="C15" s="51">
        <v>0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50000</v>
      </c>
      <c r="C16" s="46">
        <v>0</v>
      </c>
      <c r="D16" s="47">
        <v>0</v>
      </c>
      <c r="E16" s="48">
        <v>0</v>
      </c>
    </row>
    <row r="17" spans="1:5" s="54" customFormat="1" ht="18" customHeight="1" x14ac:dyDescent="0.25">
      <c r="A17" s="44">
        <v>2020</v>
      </c>
      <c r="B17" s="45">
        <v>50000</v>
      </c>
      <c r="C17" s="46">
        <v>0</v>
      </c>
      <c r="D17" s="47">
        <v>0</v>
      </c>
      <c r="E17" s="48">
        <v>0</v>
      </c>
    </row>
    <row r="18" spans="1:5" s="54" customFormat="1" ht="18" customHeight="1" x14ac:dyDescent="0.25">
      <c r="A18" s="44">
        <v>2021</v>
      </c>
      <c r="B18" s="96" t="s">
        <v>89</v>
      </c>
      <c r="C18" s="96" t="s">
        <v>89</v>
      </c>
      <c r="D18" s="47">
        <v>-1</v>
      </c>
      <c r="E18" s="48">
        <v>-50000</v>
      </c>
    </row>
    <row r="19" spans="1:5" s="54" customFormat="1" ht="18" customHeight="1" x14ac:dyDescent="0.25">
      <c r="A19" s="44">
        <v>2022</v>
      </c>
      <c r="B19" s="96" t="s">
        <v>89</v>
      </c>
      <c r="C19" s="96" t="s">
        <v>89</v>
      </c>
      <c r="D19" s="47">
        <v>-1</v>
      </c>
      <c r="E19" s="48">
        <v>-50000</v>
      </c>
    </row>
    <row r="20" spans="1:5" s="54" customFormat="1" ht="18" customHeight="1" x14ac:dyDescent="0.25">
      <c r="A20" s="44">
        <v>2023</v>
      </c>
      <c r="B20" s="96" t="s">
        <v>89</v>
      </c>
      <c r="C20" s="96" t="s">
        <v>89</v>
      </c>
      <c r="D20" s="47">
        <v>-1</v>
      </c>
      <c r="E20" s="48">
        <v>-50000</v>
      </c>
    </row>
    <row r="21" spans="1:5" s="54" customFormat="1" ht="18" customHeight="1" x14ac:dyDescent="0.25">
      <c r="A21" s="44">
        <v>2024</v>
      </c>
      <c r="B21" s="96" t="s">
        <v>89</v>
      </c>
      <c r="C21" s="96" t="s">
        <v>89</v>
      </c>
      <c r="D21" s="47">
        <v>-1</v>
      </c>
      <c r="E21" s="48">
        <v>-50000</v>
      </c>
    </row>
    <row r="22" spans="1:5" ht="18" customHeight="1" x14ac:dyDescent="0.3">
      <c r="A22" s="44">
        <v>2025</v>
      </c>
      <c r="B22" s="96" t="s">
        <v>89</v>
      </c>
      <c r="C22" s="96" t="s">
        <v>89</v>
      </c>
      <c r="D22" s="47">
        <v>-1</v>
      </c>
      <c r="E22" s="48">
        <v>-50000</v>
      </c>
    </row>
    <row r="23" spans="1:5" s="157" customFormat="1" ht="18" customHeight="1" x14ac:dyDescent="0.3">
      <c r="A23" s="44">
        <v>2026</v>
      </c>
      <c r="B23" s="45" t="s">
        <v>89</v>
      </c>
      <c r="C23" s="45" t="s">
        <v>89</v>
      </c>
      <c r="D23" s="47">
        <v>-1</v>
      </c>
      <c r="E23" s="48">
        <v>-50000</v>
      </c>
    </row>
    <row r="24" spans="1:5" s="197" customFormat="1" ht="18" customHeight="1" x14ac:dyDescent="0.3">
      <c r="A24" s="44">
        <v>2027</v>
      </c>
      <c r="B24" s="45" t="s">
        <v>89</v>
      </c>
      <c r="C24" s="45" t="s">
        <v>89</v>
      </c>
      <c r="D24" s="47">
        <v>-1</v>
      </c>
      <c r="E24" s="48">
        <v>-50000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268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Headings!F32</f>
        <v>Page 32</v>
      </c>
      <c r="B30" s="206"/>
      <c r="C30" s="206"/>
      <c r="D30" s="206"/>
      <c r="E30" s="222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Headings!E33</f>
        <v>July 2018 AFIS Lid Lift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17468824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17234054</v>
      </c>
      <c r="C6" s="46">
        <v>-1.3439370618193891E-2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15555595</v>
      </c>
      <c r="C7" s="46">
        <v>-9.7392000744572327E-2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11592601</v>
      </c>
      <c r="C8" s="46">
        <v>-0.25476325399317734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11212493</v>
      </c>
      <c r="C9" s="46">
        <v>-3.2788845229815067E-2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18528341</v>
      </c>
      <c r="C10" s="46">
        <v>0.65247291570215471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18945323</v>
      </c>
      <c r="C11" s="46">
        <v>2.2505090984670462E-2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19590685</v>
      </c>
      <c r="C12" s="46">
        <v>3.4064449574177313E-2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20234950</v>
      </c>
      <c r="C13" s="46">
        <v>3.2886292643672155E-2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21022256</v>
      </c>
      <c r="C14" s="46">
        <v>3.8908225619534553E-2</v>
      </c>
      <c r="D14" s="47">
        <v>0</v>
      </c>
      <c r="E14" s="48">
        <v>0</v>
      </c>
    </row>
    <row r="15" spans="1:5" s="54" customFormat="1" ht="18" customHeight="1" thickBot="1" x14ac:dyDescent="0.3">
      <c r="A15" s="44">
        <v>2018</v>
      </c>
      <c r="B15" s="45">
        <v>22120820</v>
      </c>
      <c r="C15" s="57">
        <v>5.225718876223362E-2</v>
      </c>
      <c r="D15" s="57">
        <v>0</v>
      </c>
      <c r="E15" s="48">
        <v>0</v>
      </c>
    </row>
    <row r="16" spans="1:5" s="54" customFormat="1" ht="18" customHeight="1" thickTop="1" x14ac:dyDescent="0.25">
      <c r="A16" s="165">
        <v>2019</v>
      </c>
      <c r="B16" s="162">
        <v>20721818.122103292</v>
      </c>
      <c r="C16" s="161">
        <v>-6.3243671703703042E-2</v>
      </c>
      <c r="D16" s="161">
        <v>4.6793902312125546E-3</v>
      </c>
      <c r="E16" s="164">
        <v>96513.847339119762</v>
      </c>
    </row>
    <row r="17" spans="1:5" s="54" customFormat="1" ht="18" customHeight="1" x14ac:dyDescent="0.25">
      <c r="A17" s="44">
        <v>2020</v>
      </c>
      <c r="B17" s="45">
        <v>21267846.190334644</v>
      </c>
      <c r="C17" s="57">
        <v>2.6350393822293094E-2</v>
      </c>
      <c r="D17" s="57">
        <v>5.5319180509094679E-3</v>
      </c>
      <c r="E17" s="48">
        <v>117004.72171219811</v>
      </c>
    </row>
    <row r="18" spans="1:5" s="54" customFormat="1" ht="18" customHeight="1" x14ac:dyDescent="0.25">
      <c r="A18" s="44">
        <v>2021</v>
      </c>
      <c r="B18" s="45">
        <v>21769899.026016437</v>
      </c>
      <c r="C18" s="57">
        <v>2.3606190828573625E-2</v>
      </c>
      <c r="D18" s="57">
        <v>6.2070644522183027E-3</v>
      </c>
      <c r="E18" s="48">
        <v>134293.59735844657</v>
      </c>
    </row>
    <row r="19" spans="1:5" s="54" customFormat="1" ht="18" customHeight="1" x14ac:dyDescent="0.25">
      <c r="A19" s="44">
        <v>2022</v>
      </c>
      <c r="B19" s="45">
        <v>22263918.63135574</v>
      </c>
      <c r="C19" s="57">
        <v>2.2692783496557345E-2</v>
      </c>
      <c r="D19" s="57">
        <v>6.574783147257568E-3</v>
      </c>
      <c r="E19" s="48">
        <v>145424.30374787003</v>
      </c>
    </row>
    <row r="20" spans="1:5" s="54" customFormat="1" ht="18" customHeight="1" x14ac:dyDescent="0.25">
      <c r="A20" s="44">
        <v>2023</v>
      </c>
      <c r="B20" s="45">
        <v>22755784.059667546</v>
      </c>
      <c r="C20" s="57">
        <v>2.2092491284040117E-2</v>
      </c>
      <c r="D20" s="57">
        <v>6.5788898515681815E-3</v>
      </c>
      <c r="E20" s="48">
        <v>148729.32298103347</v>
      </c>
    </row>
    <row r="21" spans="1:5" s="54" customFormat="1" ht="18" customHeight="1" x14ac:dyDescent="0.25">
      <c r="A21" s="44">
        <v>2024</v>
      </c>
      <c r="B21" s="45">
        <v>23256825.798561398</v>
      </c>
      <c r="C21" s="57">
        <v>2.2018214691266191E-2</v>
      </c>
      <c r="D21" s="57">
        <v>5.8396193322813872E-3</v>
      </c>
      <c r="E21" s="48">
        <v>135022.52936799079</v>
      </c>
    </row>
    <row r="22" spans="1:5" ht="18" customHeight="1" x14ac:dyDescent="0.3">
      <c r="A22" s="44">
        <v>2025</v>
      </c>
      <c r="B22" s="96" t="s">
        <v>89</v>
      </c>
      <c r="C22" s="97" t="s">
        <v>89</v>
      </c>
      <c r="D22" s="97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46" t="s">
        <v>89</v>
      </c>
      <c r="D23" s="83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46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216</v>
      </c>
      <c r="B27" s="3"/>
      <c r="C27" s="3"/>
    </row>
    <row r="28" spans="1:5" ht="21.75" customHeight="1" x14ac:dyDescent="0.3">
      <c r="A28" s="30" t="s">
        <v>246</v>
      </c>
      <c r="B28" s="19"/>
      <c r="C28" s="19"/>
    </row>
    <row r="29" spans="1:5" ht="21.75" customHeight="1" x14ac:dyDescent="0.3">
      <c r="A29" s="79" t="s">
        <v>252</v>
      </c>
      <c r="B29" s="19"/>
      <c r="C29" s="19"/>
    </row>
    <row r="30" spans="1:5" ht="21.75" customHeight="1" x14ac:dyDescent="0.3">
      <c r="A30" s="206" t="str">
        <f>Headings!F33</f>
        <v>Page 33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8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Headings!E34</f>
        <v>July 2018 Parks Lid Lift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33946016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36596350</v>
      </c>
      <c r="C6" s="46">
        <v>7.8074964673321201E-2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37102038</v>
      </c>
      <c r="C7" s="46">
        <v>1.3817990045455364E-2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38260504</v>
      </c>
      <c r="C8" s="46">
        <v>3.1223783448230069E-2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40076386</v>
      </c>
      <c r="C9" s="46">
        <v>4.7461005741064044E-2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41283924</v>
      </c>
      <c r="C10" s="47">
        <v>3.0130910506750874E-2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63633007.528015107</v>
      </c>
      <c r="C11" s="47">
        <v>0.54135075745258865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65762804</v>
      </c>
      <c r="C12" s="47">
        <v>3.3469995442966027E-2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67925490</v>
      </c>
      <c r="C13" s="47">
        <v>3.2886158564650048E-2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70568324</v>
      </c>
      <c r="C14" s="47">
        <v>3.8907838574296694E-2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74256788</v>
      </c>
      <c r="C15" s="56">
        <v>5.2267983578581312E-2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77965171.947016716</v>
      </c>
      <c r="C16" s="47">
        <v>4.9939999384523759E-2</v>
      </c>
      <c r="D16" s="47">
        <v>9.8940230183752753E-4</v>
      </c>
      <c r="E16" s="48">
        <v>77062.674599900842</v>
      </c>
    </row>
    <row r="17" spans="1:5" s="54" customFormat="1" ht="18" customHeight="1" x14ac:dyDescent="0.25">
      <c r="A17" s="44">
        <v>2020</v>
      </c>
      <c r="B17" s="45" t="s">
        <v>89</v>
      </c>
      <c r="C17" s="46" t="s">
        <v>89</v>
      </c>
      <c r="D17" s="47" t="s">
        <v>89</v>
      </c>
      <c r="E17" s="48" t="s">
        <v>89</v>
      </c>
    </row>
    <row r="18" spans="1:5" s="54" customFormat="1" ht="18" customHeight="1" x14ac:dyDescent="0.25">
      <c r="A18" s="44">
        <v>2021</v>
      </c>
      <c r="B18" s="45" t="s">
        <v>89</v>
      </c>
      <c r="C18" s="46" t="s">
        <v>89</v>
      </c>
      <c r="D18" s="47" t="s">
        <v>89</v>
      </c>
      <c r="E18" s="48" t="s">
        <v>89</v>
      </c>
    </row>
    <row r="19" spans="1:5" s="54" customFormat="1" ht="18" customHeight="1" x14ac:dyDescent="0.25">
      <c r="A19" s="44">
        <v>2022</v>
      </c>
      <c r="B19" s="45" t="s">
        <v>89</v>
      </c>
      <c r="C19" s="46" t="s">
        <v>89</v>
      </c>
      <c r="D19" s="47" t="s">
        <v>89</v>
      </c>
      <c r="E19" s="48" t="s">
        <v>89</v>
      </c>
    </row>
    <row r="20" spans="1:5" s="54" customFormat="1" ht="18" customHeight="1" x14ac:dyDescent="0.25">
      <c r="A20" s="44">
        <v>2023</v>
      </c>
      <c r="B20" s="45" t="s">
        <v>89</v>
      </c>
      <c r="C20" s="46" t="s">
        <v>89</v>
      </c>
      <c r="D20" s="47" t="s">
        <v>89</v>
      </c>
      <c r="E20" s="48" t="s">
        <v>89</v>
      </c>
    </row>
    <row r="21" spans="1:5" s="54" customFormat="1" ht="18" customHeight="1" x14ac:dyDescent="0.25">
      <c r="A21" s="44">
        <v>2024</v>
      </c>
      <c r="B21" s="45" t="s">
        <v>89</v>
      </c>
      <c r="C21" s="46" t="s">
        <v>89</v>
      </c>
      <c r="D21" s="47" t="s">
        <v>89</v>
      </c>
      <c r="E21" s="48" t="s">
        <v>89</v>
      </c>
    </row>
    <row r="22" spans="1:5" ht="18" customHeight="1" x14ac:dyDescent="0.3">
      <c r="A22" s="44">
        <v>2025</v>
      </c>
      <c r="B22" s="45" t="s">
        <v>89</v>
      </c>
      <c r="C22" s="46" t="s">
        <v>89</v>
      </c>
      <c r="D22" s="47" t="s">
        <v>89</v>
      </c>
      <c r="E22" s="48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46" t="s">
        <v>89</v>
      </c>
      <c r="D23" s="47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46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217</v>
      </c>
      <c r="B27" s="3"/>
      <c r="C27" s="3"/>
    </row>
    <row r="28" spans="1:5" ht="21.75" customHeight="1" x14ac:dyDescent="0.3">
      <c r="A28" s="30" t="s">
        <v>180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Headings!F34</f>
        <v>Page 34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Headings!E35</f>
        <v>July 2018 Children and Family Justice Center Lid Lift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5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5" s="54" customFormat="1" ht="18" customHeight="1" x14ac:dyDescent="0.25">
      <c r="A8" s="44">
        <v>2011</v>
      </c>
      <c r="B8" s="45" t="s">
        <v>89</v>
      </c>
      <c r="C8" s="46" t="s">
        <v>89</v>
      </c>
      <c r="D8" s="47" t="s">
        <v>89</v>
      </c>
      <c r="E8" s="48" t="s">
        <v>89</v>
      </c>
    </row>
    <row r="9" spans="1:5" s="54" customFormat="1" ht="18" customHeight="1" x14ac:dyDescent="0.25">
      <c r="A9" s="44">
        <v>2012</v>
      </c>
      <c r="B9" s="45" t="s">
        <v>89</v>
      </c>
      <c r="C9" s="46" t="s">
        <v>89</v>
      </c>
      <c r="D9" s="47" t="s">
        <v>89</v>
      </c>
      <c r="E9" s="48" t="s">
        <v>89</v>
      </c>
    </row>
    <row r="10" spans="1:5" s="54" customFormat="1" ht="18" customHeight="1" x14ac:dyDescent="0.25">
      <c r="A10" s="44">
        <v>2013</v>
      </c>
      <c r="B10" s="45">
        <v>21908512</v>
      </c>
      <c r="C10" s="47" t="s">
        <v>89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22366030</v>
      </c>
      <c r="C11" s="47">
        <v>2.0883116114869038E-2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23080793</v>
      </c>
      <c r="C12" s="47">
        <v>3.1957526659849744E-2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23821948</v>
      </c>
      <c r="C13" s="47">
        <v>3.2111331703377877E-2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24512139</v>
      </c>
      <c r="C14" s="47">
        <v>2.8972903475400047E-2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25054704</v>
      </c>
      <c r="C15" s="56">
        <v>2.2134543215506453E-2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25804895.028087448</v>
      </c>
      <c r="C16" s="47">
        <v>2.9942122967704821E-2</v>
      </c>
      <c r="D16" s="47">
        <v>1.0085373063200009E-3</v>
      </c>
      <c r="E16" s="48">
        <v>25998.978381875902</v>
      </c>
    </row>
    <row r="17" spans="1:5" s="54" customFormat="1" ht="18" customHeight="1" x14ac:dyDescent="0.25">
      <c r="A17" s="44">
        <v>2020</v>
      </c>
      <c r="B17" s="45">
        <v>26484907.491933458</v>
      </c>
      <c r="C17" s="47">
        <v>2.6352072469422838E-2</v>
      </c>
      <c r="D17" s="47">
        <v>1.8579846667201583E-3</v>
      </c>
      <c r="E17" s="48">
        <v>49117.29284254089</v>
      </c>
    </row>
    <row r="18" spans="1:5" s="54" customFormat="1" ht="18" customHeight="1" x14ac:dyDescent="0.25">
      <c r="A18" s="44">
        <v>2021</v>
      </c>
      <c r="B18" s="45">
        <v>27110101.335405465</v>
      </c>
      <c r="C18" s="47">
        <v>2.3605664609643195E-2</v>
      </c>
      <c r="D18" s="47">
        <v>2.5318340394118177E-3</v>
      </c>
      <c r="E18" s="48">
        <v>68464.935518629849</v>
      </c>
    </row>
    <row r="19" spans="1:5" s="54" customFormat="1" ht="18" customHeight="1" x14ac:dyDescent="0.25">
      <c r="A19" s="44">
        <v>2022</v>
      </c>
      <c r="B19" s="45" t="s">
        <v>89</v>
      </c>
      <c r="C19" s="57" t="s">
        <v>89</v>
      </c>
      <c r="D19" s="47" t="s">
        <v>89</v>
      </c>
      <c r="E19" s="48" t="s">
        <v>89</v>
      </c>
    </row>
    <row r="20" spans="1:5" s="54" customFormat="1" ht="18" customHeight="1" x14ac:dyDescent="0.25">
      <c r="A20" s="44">
        <v>2023</v>
      </c>
      <c r="B20" s="45" t="s">
        <v>89</v>
      </c>
      <c r="C20" s="57" t="s">
        <v>89</v>
      </c>
      <c r="D20" s="47" t="s">
        <v>89</v>
      </c>
      <c r="E20" s="48" t="s">
        <v>89</v>
      </c>
    </row>
    <row r="21" spans="1:5" s="54" customFormat="1" ht="18" customHeight="1" x14ac:dyDescent="0.25">
      <c r="A21" s="44">
        <v>2024</v>
      </c>
      <c r="B21" s="45" t="s">
        <v>89</v>
      </c>
      <c r="C21" s="57" t="s">
        <v>89</v>
      </c>
      <c r="D21" s="47" t="s">
        <v>89</v>
      </c>
      <c r="E21" s="48" t="s">
        <v>89</v>
      </c>
    </row>
    <row r="22" spans="1:5" ht="18" customHeight="1" x14ac:dyDescent="0.3">
      <c r="A22" s="44">
        <v>2025</v>
      </c>
      <c r="B22" s="45" t="s">
        <v>89</v>
      </c>
      <c r="C22" s="57" t="s">
        <v>89</v>
      </c>
      <c r="D22" s="47" t="s">
        <v>89</v>
      </c>
      <c r="E22" s="48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57" t="s">
        <v>89</v>
      </c>
      <c r="D23" s="47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57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218</v>
      </c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136"/>
    </row>
    <row r="30" spans="1:5" ht="21.75" customHeight="1" x14ac:dyDescent="0.3">
      <c r="A30" s="206" t="str">
        <f>Headings!F35</f>
        <v>Page 35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Headings!E36</f>
        <v>July 2018 Veterans and Human Services Lid Lift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14366946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14853888</v>
      </c>
      <c r="C6" s="46">
        <v>3.3893215718914682E-2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15207674</v>
      </c>
      <c r="C7" s="46">
        <v>2.3817737147338036E-2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15469686</v>
      </c>
      <c r="C8" s="46">
        <v>1.7228933234628707E-2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15882255</v>
      </c>
      <c r="C9" s="46">
        <v>2.666951352470881E-2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16409992</v>
      </c>
      <c r="C10" s="47">
        <v>3.322809009174077E-2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16774932</v>
      </c>
      <c r="C11" s="47">
        <v>2.2238889574108356E-2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17350514</v>
      </c>
      <c r="C12" s="47">
        <v>3.431203178647757E-2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17918894</v>
      </c>
      <c r="C13" s="47">
        <v>3.2758683690869317E-2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18616034</v>
      </c>
      <c r="C14" s="47">
        <v>3.8905302972382039E-2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53265713</v>
      </c>
      <c r="C15" s="56">
        <v>1.861281463065656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56169068.971093081</v>
      </c>
      <c r="C16" s="47">
        <v>5.4507032903006181E-2</v>
      </c>
      <c r="D16" s="47">
        <v>9.8517123462449341E-4</v>
      </c>
      <c r="E16" s="48">
        <v>55281.689096055925</v>
      </c>
    </row>
    <row r="17" spans="1:5" s="54" customFormat="1" ht="18" customHeight="1" x14ac:dyDescent="0.25">
      <c r="A17" s="44">
        <v>2020</v>
      </c>
      <c r="B17" s="45">
        <v>59053354.784529015</v>
      </c>
      <c r="C17" s="47">
        <v>5.1350073381495998E-2</v>
      </c>
      <c r="D17" s="47">
        <v>1.8143533644765508E-3</v>
      </c>
      <c r="E17" s="48">
        <v>106949.60855483264</v>
      </c>
    </row>
    <row r="18" spans="1:5" s="54" customFormat="1" ht="18" customHeight="1" x14ac:dyDescent="0.25">
      <c r="A18" s="44">
        <v>2021</v>
      </c>
      <c r="B18" s="45">
        <v>61923739.595401861</v>
      </c>
      <c r="C18" s="47">
        <v>4.8606634142059679E-2</v>
      </c>
      <c r="D18" s="47">
        <v>2.471983713518533E-3</v>
      </c>
      <c r="E18" s="48">
        <v>152697.01123512536</v>
      </c>
    </row>
    <row r="19" spans="1:5" s="54" customFormat="1" ht="18" customHeight="1" x14ac:dyDescent="0.25">
      <c r="A19" s="44">
        <v>2022</v>
      </c>
      <c r="B19" s="45">
        <v>64877003.037450999</v>
      </c>
      <c r="C19" s="47">
        <v>4.7691942724150893E-2</v>
      </c>
      <c r="D19" s="47">
        <v>2.8289193564308146E-3</v>
      </c>
      <c r="E19" s="48">
        <v>183014.07761320472</v>
      </c>
    </row>
    <row r="20" spans="1:5" s="54" customFormat="1" ht="18" customHeight="1" x14ac:dyDescent="0.25">
      <c r="A20" s="44">
        <v>2023</v>
      </c>
      <c r="B20" s="45">
        <v>67932327.568059862</v>
      </c>
      <c r="C20" s="47">
        <v>4.7094107119053374E-2</v>
      </c>
      <c r="D20" s="47">
        <v>2.8360263775797367E-3</v>
      </c>
      <c r="E20" s="48">
        <v>192113.03523799777</v>
      </c>
    </row>
    <row r="21" spans="1:5" s="54" customFormat="1" ht="18" customHeight="1" x14ac:dyDescent="0.25">
      <c r="A21" s="44">
        <v>2024</v>
      </c>
      <c r="B21" s="96" t="s">
        <v>89</v>
      </c>
      <c r="C21" s="96" t="s">
        <v>89</v>
      </c>
      <c r="D21" s="83" t="s">
        <v>89</v>
      </c>
      <c r="E21" s="84" t="s">
        <v>89</v>
      </c>
    </row>
    <row r="22" spans="1:5" ht="18" customHeight="1" x14ac:dyDescent="0.3">
      <c r="A22" s="44">
        <v>2025</v>
      </c>
      <c r="B22" s="96" t="s">
        <v>89</v>
      </c>
      <c r="C22" s="96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96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96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254</v>
      </c>
      <c r="B27" s="3"/>
      <c r="C27" s="3"/>
    </row>
    <row r="28" spans="1:5" ht="21.75" customHeight="1" x14ac:dyDescent="0.3">
      <c r="A28" s="79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Headings!F36</f>
        <v>Page 36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1" customWidth="1"/>
    <col min="2" max="2" width="20.75" style="101" customWidth="1"/>
    <col min="3" max="3" width="10.75" style="101" customWidth="1"/>
    <col min="4" max="5" width="17.75" style="102" customWidth="1"/>
    <col min="6" max="16384" width="10.75" style="102"/>
  </cols>
  <sheetData>
    <row r="1" spans="1:7" ht="23.25" x14ac:dyDescent="0.3">
      <c r="A1" s="213" t="str">
        <f>+Headings!E37</f>
        <v>July 2018 PSERN Forecast</v>
      </c>
      <c r="B1" s="214"/>
      <c r="C1" s="214"/>
      <c r="D1" s="214"/>
      <c r="E1" s="214"/>
    </row>
    <row r="2" spans="1:7" ht="21.75" customHeight="1" x14ac:dyDescent="0.3">
      <c r="A2" s="213" t="s">
        <v>95</v>
      </c>
      <c r="B2" s="214"/>
      <c r="C2" s="214"/>
      <c r="D2" s="214"/>
      <c r="E2" s="214"/>
    </row>
    <row r="3" spans="1:7" ht="21.75" customHeight="1" x14ac:dyDescent="0.3">
      <c r="A3" s="213"/>
      <c r="B3" s="214"/>
      <c r="C3" s="214"/>
      <c r="D3" s="214"/>
      <c r="E3" s="214"/>
    </row>
    <row r="4" spans="1:7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7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7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7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7" s="54" customFormat="1" ht="18" customHeight="1" x14ac:dyDescent="0.25">
      <c r="A8" s="44">
        <v>2011</v>
      </c>
      <c r="B8" s="45" t="s">
        <v>89</v>
      </c>
      <c r="C8" s="46" t="s">
        <v>89</v>
      </c>
      <c r="D8" s="47" t="s">
        <v>89</v>
      </c>
      <c r="E8" s="48" t="s">
        <v>89</v>
      </c>
    </row>
    <row r="9" spans="1:7" s="54" customFormat="1" ht="18" customHeight="1" x14ac:dyDescent="0.25">
      <c r="A9" s="44">
        <v>2012</v>
      </c>
      <c r="B9" s="45" t="s">
        <v>89</v>
      </c>
      <c r="C9" s="46" t="s">
        <v>89</v>
      </c>
      <c r="D9" s="47" t="s">
        <v>89</v>
      </c>
      <c r="E9" s="48" t="s">
        <v>89</v>
      </c>
    </row>
    <row r="10" spans="1:7" s="54" customFormat="1" ht="18" customHeight="1" x14ac:dyDescent="0.25">
      <c r="A10" s="44">
        <v>2013</v>
      </c>
      <c r="B10" s="45" t="s">
        <v>89</v>
      </c>
      <c r="C10" s="46" t="s">
        <v>89</v>
      </c>
      <c r="D10" s="47" t="s">
        <v>89</v>
      </c>
      <c r="E10" s="48" t="s">
        <v>89</v>
      </c>
    </row>
    <row r="11" spans="1:7" s="54" customFormat="1" ht="18" customHeight="1" x14ac:dyDescent="0.25">
      <c r="A11" s="44">
        <v>2014</v>
      </c>
      <c r="B11" s="45" t="s">
        <v>89</v>
      </c>
      <c r="C11" s="46" t="s">
        <v>89</v>
      </c>
      <c r="D11" s="47" t="s">
        <v>89</v>
      </c>
      <c r="E11" s="48" t="s">
        <v>89</v>
      </c>
      <c r="F11" s="59"/>
      <c r="G11" s="78"/>
    </row>
    <row r="12" spans="1:7" s="54" customFormat="1" ht="18" customHeight="1" x14ac:dyDescent="0.25">
      <c r="A12" s="44">
        <v>2015</v>
      </c>
      <c r="B12" s="45" t="s">
        <v>89</v>
      </c>
      <c r="C12" s="46" t="s">
        <v>89</v>
      </c>
      <c r="D12" s="47" t="s">
        <v>89</v>
      </c>
      <c r="E12" s="48" t="s">
        <v>89</v>
      </c>
    </row>
    <row r="13" spans="1:7" s="54" customFormat="1" ht="18" customHeight="1" x14ac:dyDescent="0.25">
      <c r="A13" s="44">
        <v>2016</v>
      </c>
      <c r="B13" s="45">
        <v>29727603</v>
      </c>
      <c r="C13" s="57" t="s">
        <v>89</v>
      </c>
      <c r="D13" s="47">
        <v>0</v>
      </c>
      <c r="E13" s="48">
        <v>0</v>
      </c>
    </row>
    <row r="14" spans="1:7" s="54" customFormat="1" ht="18" customHeight="1" x14ac:dyDescent="0.25">
      <c r="A14" s="44">
        <v>2017</v>
      </c>
      <c r="B14" s="45">
        <v>30601830</v>
      </c>
      <c r="C14" s="47">
        <v>2.9407920981721958E-2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31588828</v>
      </c>
      <c r="C15" s="56">
        <v>3.2252907750941695E-2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2019</v>
      </c>
      <c r="B16" s="45">
        <v>32534577.800319053</v>
      </c>
      <c r="C16" s="47">
        <v>2.9939376045197141E-2</v>
      </c>
      <c r="D16" s="47">
        <v>1.0086224735812443E-3</v>
      </c>
      <c r="E16" s="48">
        <v>32782.04163395986</v>
      </c>
    </row>
    <row r="17" spans="1:5" s="54" customFormat="1" ht="18" customHeight="1" x14ac:dyDescent="0.25">
      <c r="A17" s="44">
        <v>2020</v>
      </c>
      <c r="B17" s="45">
        <v>33391855.100928441</v>
      </c>
      <c r="C17" s="47">
        <v>2.6349728767679936E-2</v>
      </c>
      <c r="D17" s="47">
        <v>1.8584142150821492E-3</v>
      </c>
      <c r="E17" s="48">
        <v>61940.786549314857</v>
      </c>
    </row>
    <row r="18" spans="1:5" s="54" customFormat="1" ht="18" customHeight="1" x14ac:dyDescent="0.25">
      <c r="A18" s="44">
        <v>2021</v>
      </c>
      <c r="B18" s="45">
        <v>34180106.240596801</v>
      </c>
      <c r="C18" s="47">
        <v>2.3606090086514708E-2</v>
      </c>
      <c r="D18" s="47">
        <v>2.5318567170184991E-3</v>
      </c>
      <c r="E18" s="48">
        <v>86320.580232784152</v>
      </c>
    </row>
    <row r="19" spans="1:5" s="54" customFormat="1" ht="18" customHeight="1" x14ac:dyDescent="0.25">
      <c r="A19" s="44">
        <v>2022</v>
      </c>
      <c r="B19" s="45">
        <v>34955742.765264288</v>
      </c>
      <c r="C19" s="47">
        <v>2.2692630596514496E-2</v>
      </c>
      <c r="D19" s="47">
        <v>2.8976906745907804E-3</v>
      </c>
      <c r="E19" s="48">
        <v>100998.2680946961</v>
      </c>
    </row>
    <row r="20" spans="1:5" s="54" customFormat="1" ht="18" customHeight="1" x14ac:dyDescent="0.25">
      <c r="A20" s="44">
        <v>2023</v>
      </c>
      <c r="B20" s="45">
        <v>35728072.910879418</v>
      </c>
      <c r="C20" s="47">
        <v>2.2094513934419968E-2</v>
      </c>
      <c r="D20" s="47">
        <v>2.9048783142180401E-3</v>
      </c>
      <c r="E20" s="48">
        <v>103485.09260625392</v>
      </c>
    </row>
    <row r="21" spans="1:5" s="54" customFormat="1" ht="18" customHeight="1" x14ac:dyDescent="0.25">
      <c r="A21" s="44">
        <v>2024</v>
      </c>
      <c r="B21" s="45">
        <v>36514667.036399797</v>
      </c>
      <c r="C21" s="47">
        <v>2.2016136372159378E-2</v>
      </c>
      <c r="D21" s="47">
        <v>2.1655766047925518E-3</v>
      </c>
      <c r="E21" s="48">
        <v>78904.435067221522</v>
      </c>
    </row>
    <row r="22" spans="1:5" ht="18" customHeight="1" x14ac:dyDescent="0.3">
      <c r="A22" s="44">
        <v>2025</v>
      </c>
      <c r="B22" s="96" t="s">
        <v>89</v>
      </c>
      <c r="C22" s="83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83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83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219</v>
      </c>
      <c r="B27" s="3"/>
      <c r="C27" s="3"/>
    </row>
    <row r="28" spans="1:5" ht="21.75" customHeight="1" x14ac:dyDescent="0.3">
      <c r="A28" s="30" t="s">
        <v>191</v>
      </c>
      <c r="B28" s="102"/>
      <c r="C28" s="102"/>
    </row>
    <row r="29" spans="1:5" ht="21.75" customHeight="1" x14ac:dyDescent="0.3">
      <c r="A29" s="3"/>
      <c r="B29" s="102"/>
      <c r="C29" s="102"/>
    </row>
    <row r="30" spans="1:5" ht="21.75" customHeight="1" x14ac:dyDescent="0.3">
      <c r="A30" s="206" t="str">
        <f>+Headings!F37</f>
        <v>Page 37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01" customWidth="1"/>
    <col min="2" max="2" width="20.75" style="101" customWidth="1"/>
    <col min="3" max="3" width="10.75" style="101" customWidth="1"/>
    <col min="4" max="5" width="17.75" style="102" customWidth="1"/>
    <col min="6" max="16384" width="10.75" style="102"/>
  </cols>
  <sheetData>
    <row r="1" spans="1:7" ht="23.25" x14ac:dyDescent="0.3">
      <c r="A1" s="213" t="str">
        <f>Headings!E38</f>
        <v>July 2018 Best Start For Kids Forecast</v>
      </c>
      <c r="B1" s="214"/>
      <c r="C1" s="214"/>
      <c r="D1" s="214"/>
      <c r="E1" s="214"/>
    </row>
    <row r="2" spans="1:7" ht="21.75" customHeight="1" x14ac:dyDescent="0.3">
      <c r="A2" s="213" t="s">
        <v>95</v>
      </c>
      <c r="B2" s="214"/>
      <c r="C2" s="214"/>
      <c r="D2" s="214"/>
      <c r="E2" s="214"/>
    </row>
    <row r="4" spans="1:7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7" s="54" customFormat="1" ht="18" customHeight="1" x14ac:dyDescent="0.25">
      <c r="A5" s="39">
        <v>2008</v>
      </c>
      <c r="B5" s="125" t="s">
        <v>89</v>
      </c>
      <c r="C5" s="93" t="s">
        <v>89</v>
      </c>
      <c r="D5" s="93" t="s">
        <v>89</v>
      </c>
      <c r="E5" s="122" t="s">
        <v>89</v>
      </c>
    </row>
    <row r="6" spans="1:7" s="54" customFormat="1" ht="18" customHeight="1" x14ac:dyDescent="0.25">
      <c r="A6" s="44">
        <v>2009</v>
      </c>
      <c r="B6" s="96" t="s">
        <v>89</v>
      </c>
      <c r="C6" s="83" t="s">
        <v>89</v>
      </c>
      <c r="D6" s="83" t="s">
        <v>89</v>
      </c>
      <c r="E6" s="84" t="s">
        <v>89</v>
      </c>
    </row>
    <row r="7" spans="1:7" s="54" customFormat="1" ht="18" customHeight="1" x14ac:dyDescent="0.25">
      <c r="A7" s="44">
        <v>2010</v>
      </c>
      <c r="B7" s="96" t="s">
        <v>89</v>
      </c>
      <c r="C7" s="83" t="s">
        <v>89</v>
      </c>
      <c r="D7" s="83" t="s">
        <v>89</v>
      </c>
      <c r="E7" s="84" t="s">
        <v>89</v>
      </c>
    </row>
    <row r="8" spans="1:7" s="54" customFormat="1" ht="18" customHeight="1" x14ac:dyDescent="0.25">
      <c r="A8" s="44">
        <v>2011</v>
      </c>
      <c r="B8" s="96" t="s">
        <v>89</v>
      </c>
      <c r="C8" s="83" t="s">
        <v>89</v>
      </c>
      <c r="D8" s="83" t="s">
        <v>89</v>
      </c>
      <c r="E8" s="84" t="s">
        <v>89</v>
      </c>
    </row>
    <row r="9" spans="1:7" s="54" customFormat="1" ht="18" customHeight="1" x14ac:dyDescent="0.25">
      <c r="A9" s="44">
        <v>2012</v>
      </c>
      <c r="B9" s="96" t="s">
        <v>89</v>
      </c>
      <c r="C9" s="83" t="s">
        <v>89</v>
      </c>
      <c r="D9" s="83" t="s">
        <v>89</v>
      </c>
      <c r="E9" s="84" t="s">
        <v>89</v>
      </c>
    </row>
    <row r="10" spans="1:7" s="54" customFormat="1" ht="18" customHeight="1" x14ac:dyDescent="0.25">
      <c r="A10" s="44">
        <v>2013</v>
      </c>
      <c r="B10" s="96" t="s">
        <v>89</v>
      </c>
      <c r="C10" s="83" t="s">
        <v>89</v>
      </c>
      <c r="D10" s="83" t="s">
        <v>89</v>
      </c>
      <c r="E10" s="84" t="s">
        <v>89</v>
      </c>
    </row>
    <row r="11" spans="1:7" s="54" customFormat="1" ht="18" customHeight="1" x14ac:dyDescent="0.25">
      <c r="A11" s="44">
        <v>2014</v>
      </c>
      <c r="B11" s="96" t="s">
        <v>89</v>
      </c>
      <c r="C11" s="83" t="s">
        <v>89</v>
      </c>
      <c r="D11" s="83" t="s">
        <v>89</v>
      </c>
      <c r="E11" s="84" t="s">
        <v>89</v>
      </c>
      <c r="F11" s="59"/>
      <c r="G11" s="78"/>
    </row>
    <row r="12" spans="1:7" s="54" customFormat="1" ht="18" customHeight="1" x14ac:dyDescent="0.25">
      <c r="A12" s="44">
        <v>2015</v>
      </c>
      <c r="B12" s="96" t="s">
        <v>89</v>
      </c>
      <c r="C12" s="83" t="s">
        <v>89</v>
      </c>
      <c r="D12" s="83" t="s">
        <v>89</v>
      </c>
      <c r="E12" s="84" t="s">
        <v>89</v>
      </c>
    </row>
    <row r="13" spans="1:7" s="54" customFormat="1" ht="18" customHeight="1" x14ac:dyDescent="0.25">
      <c r="A13" s="44">
        <v>2016</v>
      </c>
      <c r="B13" s="45">
        <v>59455206</v>
      </c>
      <c r="C13" s="83" t="s">
        <v>89</v>
      </c>
      <c r="D13" s="83" t="s">
        <v>89</v>
      </c>
      <c r="E13" s="84" t="s">
        <v>89</v>
      </c>
    </row>
    <row r="14" spans="1:7" s="54" customFormat="1" ht="18" customHeight="1" x14ac:dyDescent="0.25">
      <c r="A14" s="44">
        <v>2017</v>
      </c>
      <c r="B14" s="45">
        <v>62379867</v>
      </c>
      <c r="C14" s="47">
        <v>4.9190999355043896E-2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65652750</v>
      </c>
      <c r="C15" s="56">
        <v>5.2466976244114116E-2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2019</v>
      </c>
      <c r="B16" s="45">
        <v>68931451.657910958</v>
      </c>
      <c r="C16" s="47">
        <v>4.9940050613431319E-2</v>
      </c>
      <c r="D16" s="47">
        <v>9.8941911024308382E-4</v>
      </c>
      <c r="E16" s="48">
        <v>68134.681810885668</v>
      </c>
    </row>
    <row r="17" spans="1:5" s="54" customFormat="1" ht="18" customHeight="1" x14ac:dyDescent="0.25">
      <c r="A17" s="44">
        <v>2020</v>
      </c>
      <c r="B17" s="45">
        <v>72126470.497494325</v>
      </c>
      <c r="C17" s="47">
        <v>4.6350668130992201E-2</v>
      </c>
      <c r="D17" s="47">
        <v>1.8224789018426168E-3</v>
      </c>
      <c r="E17" s="48">
        <v>131209.84357443452</v>
      </c>
    </row>
    <row r="18" spans="1:5" s="54" customFormat="1" ht="18" customHeight="1" x14ac:dyDescent="0.25">
      <c r="A18" s="44">
        <v>2021</v>
      </c>
      <c r="B18" s="45">
        <v>75271731.116072059</v>
      </c>
      <c r="C18" s="47">
        <v>4.360757703632534E-2</v>
      </c>
      <c r="D18" s="47">
        <v>2.4839145837780574E-3</v>
      </c>
      <c r="E18" s="48">
        <v>186505.28746195138</v>
      </c>
    </row>
    <row r="19" spans="1:5" s="54" customFormat="1" ht="18" customHeight="1" x14ac:dyDescent="0.25">
      <c r="A19" s="44">
        <v>2022</v>
      </c>
      <c r="B19" s="96" t="s">
        <v>89</v>
      </c>
      <c r="C19" s="83" t="s">
        <v>89</v>
      </c>
      <c r="D19" s="83" t="s">
        <v>89</v>
      </c>
      <c r="E19" s="84" t="s">
        <v>89</v>
      </c>
    </row>
    <row r="20" spans="1:5" s="54" customFormat="1" ht="18" customHeight="1" x14ac:dyDescent="0.25">
      <c r="A20" s="44">
        <v>2023</v>
      </c>
      <c r="B20" s="96" t="s">
        <v>89</v>
      </c>
      <c r="C20" s="83" t="s">
        <v>89</v>
      </c>
      <c r="D20" s="83" t="s">
        <v>89</v>
      </c>
      <c r="E20" s="84" t="s">
        <v>89</v>
      </c>
    </row>
    <row r="21" spans="1:5" s="54" customFormat="1" ht="18" customHeight="1" x14ac:dyDescent="0.25">
      <c r="A21" s="44">
        <v>2024</v>
      </c>
      <c r="B21" s="96" t="s">
        <v>89</v>
      </c>
      <c r="C21" s="83" t="s">
        <v>89</v>
      </c>
      <c r="D21" s="83" t="s">
        <v>89</v>
      </c>
      <c r="E21" s="84" t="s">
        <v>89</v>
      </c>
    </row>
    <row r="22" spans="1:5" ht="18" customHeight="1" x14ac:dyDescent="0.3">
      <c r="A22" s="44">
        <v>2025</v>
      </c>
      <c r="B22" s="96" t="s">
        <v>89</v>
      </c>
      <c r="C22" s="83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83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83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220</v>
      </c>
      <c r="B27" s="3"/>
      <c r="C27" s="3"/>
    </row>
    <row r="28" spans="1:5" ht="21.75" customHeight="1" x14ac:dyDescent="0.3">
      <c r="A28" s="3"/>
      <c r="B28" s="102"/>
      <c r="C28" s="102"/>
    </row>
    <row r="29" spans="1:5" ht="21.75" customHeight="1" x14ac:dyDescent="0.3">
      <c r="A29" s="3"/>
      <c r="B29" s="102"/>
      <c r="C29" s="102"/>
    </row>
    <row r="30" spans="1:5" ht="21.75" customHeight="1" x14ac:dyDescent="0.3">
      <c r="A30" s="206" t="str">
        <f>Headings!F38</f>
        <v>Page 38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2.5" customHeight="1" x14ac:dyDescent="0.3">
      <c r="A1" s="218" t="str">
        <f>Headings!E39</f>
        <v>July 2018 Emergency Medical Services (EMS) Property Tax Forecast</v>
      </c>
      <c r="B1" s="221"/>
      <c r="C1" s="221"/>
      <c r="D1" s="221"/>
      <c r="E1" s="221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101838056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105583802</v>
      </c>
      <c r="C6" s="46">
        <v>3.6781397319681775E-2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102097238</v>
      </c>
      <c r="C7" s="46">
        <v>-3.3021769759721264E-2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98589189</v>
      </c>
      <c r="C8" s="46">
        <v>-3.4359881508253975E-2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95268834</v>
      </c>
      <c r="C9" s="46">
        <v>-3.3678692701285984E-2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93870870</v>
      </c>
      <c r="C10" s="47">
        <v>-1.4673885900608363E-2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113541014.793615</v>
      </c>
      <c r="C11" s="47">
        <v>0.2095447159871322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116769207</v>
      </c>
      <c r="C12" s="47">
        <v>2.8431947805406921E-2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119879727</v>
      </c>
      <c r="C13" s="47">
        <v>2.6638187240579647E-2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123483769</v>
      </c>
      <c r="C14" s="47">
        <v>3.0063815544057793E-2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127489160</v>
      </c>
      <c r="C15" s="56">
        <v>3.2436578770121516E-2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131311605.93026204</v>
      </c>
      <c r="C16" s="47">
        <v>2.9982517182339574E-2</v>
      </c>
      <c r="D16" s="47">
        <v>1.0216874826576294E-3</v>
      </c>
      <c r="E16" s="48">
        <v>134022.49500109255</v>
      </c>
    </row>
    <row r="17" spans="1:5" s="54" customFormat="1" ht="18" customHeight="1" x14ac:dyDescent="0.25">
      <c r="A17" s="44">
        <v>2020</v>
      </c>
      <c r="B17" s="45" t="s">
        <v>89</v>
      </c>
      <c r="C17" s="57" t="s">
        <v>89</v>
      </c>
      <c r="D17" s="47" t="s">
        <v>89</v>
      </c>
      <c r="E17" s="48" t="s">
        <v>89</v>
      </c>
    </row>
    <row r="18" spans="1:5" s="54" customFormat="1" ht="18" customHeight="1" x14ac:dyDescent="0.25">
      <c r="A18" s="44">
        <v>2021</v>
      </c>
      <c r="B18" s="45" t="s">
        <v>89</v>
      </c>
      <c r="C18" s="57" t="s">
        <v>89</v>
      </c>
      <c r="D18" s="47" t="s">
        <v>89</v>
      </c>
      <c r="E18" s="48" t="s">
        <v>89</v>
      </c>
    </row>
    <row r="19" spans="1:5" s="54" customFormat="1" ht="18" customHeight="1" x14ac:dyDescent="0.25">
      <c r="A19" s="44">
        <v>2022</v>
      </c>
      <c r="B19" s="45" t="s">
        <v>89</v>
      </c>
      <c r="C19" s="57" t="s">
        <v>89</v>
      </c>
      <c r="D19" s="47" t="s">
        <v>89</v>
      </c>
      <c r="E19" s="48" t="s">
        <v>89</v>
      </c>
    </row>
    <row r="20" spans="1:5" s="54" customFormat="1" ht="18" customHeight="1" x14ac:dyDescent="0.25">
      <c r="A20" s="44">
        <v>2023</v>
      </c>
      <c r="B20" s="45" t="s">
        <v>89</v>
      </c>
      <c r="C20" s="57" t="s">
        <v>89</v>
      </c>
      <c r="D20" s="47" t="s">
        <v>89</v>
      </c>
      <c r="E20" s="48" t="s">
        <v>89</v>
      </c>
    </row>
    <row r="21" spans="1:5" s="54" customFormat="1" ht="18" customHeight="1" x14ac:dyDescent="0.25">
      <c r="A21" s="44">
        <v>2024</v>
      </c>
      <c r="B21" s="45" t="s">
        <v>89</v>
      </c>
      <c r="C21" s="57" t="s">
        <v>89</v>
      </c>
      <c r="D21" s="47" t="s">
        <v>89</v>
      </c>
      <c r="E21" s="48" t="s">
        <v>89</v>
      </c>
    </row>
    <row r="22" spans="1:5" ht="18" customHeight="1" x14ac:dyDescent="0.3">
      <c r="A22" s="44">
        <v>2025</v>
      </c>
      <c r="B22" s="45" t="s">
        <v>89</v>
      </c>
      <c r="C22" s="57" t="s">
        <v>89</v>
      </c>
      <c r="D22" s="47" t="s">
        <v>89</v>
      </c>
      <c r="E22" s="48" t="s">
        <v>89</v>
      </c>
    </row>
    <row r="23" spans="1:5" s="157" customFormat="1" ht="18" customHeight="1" x14ac:dyDescent="0.3">
      <c r="A23" s="44">
        <v>2026</v>
      </c>
      <c r="B23" s="45" t="s">
        <v>89</v>
      </c>
      <c r="C23" s="57" t="s">
        <v>89</v>
      </c>
      <c r="D23" s="47" t="s">
        <v>89</v>
      </c>
      <c r="E23" s="48" t="s">
        <v>89</v>
      </c>
    </row>
    <row r="24" spans="1:5" s="197" customFormat="1" ht="18" customHeight="1" x14ac:dyDescent="0.3">
      <c r="A24" s="44">
        <v>2027</v>
      </c>
      <c r="B24" s="45" t="s">
        <v>89</v>
      </c>
      <c r="C24" s="57" t="s">
        <v>89</v>
      </c>
      <c r="D24" s="47" t="s">
        <v>89</v>
      </c>
      <c r="E24" s="48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 t="s">
        <v>221</v>
      </c>
      <c r="B27" s="3"/>
      <c r="C27" s="3"/>
    </row>
    <row r="28" spans="1:5" ht="21.75" customHeight="1" x14ac:dyDescent="0.3">
      <c r="A28" s="55" t="s">
        <v>167</v>
      </c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Headings!F39</f>
        <v>Page 39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Headings!E4</f>
        <v>July 2018 Countywide New Construction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6663100000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8005200000</v>
      </c>
      <c r="C6" s="46">
        <v>0.2014227611772299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5205200000</v>
      </c>
      <c r="C7" s="46">
        <v>-0.34977264777894368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2457642885</v>
      </c>
      <c r="C8" s="46">
        <v>-0.52784851974948133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1925434669</v>
      </c>
      <c r="C9" s="46">
        <v>-0.21655229864692083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1983503613</v>
      </c>
      <c r="C10" s="47">
        <v>3.0158875258104123E-2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3406198290</v>
      </c>
      <c r="C11" s="46">
        <v>0.71726346636102645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4994659235</v>
      </c>
      <c r="C12" s="46">
        <v>0.46634423769850453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6111997054</v>
      </c>
      <c r="C13" s="46">
        <v>0.22370651658681173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8438451607.000001</v>
      </c>
      <c r="C14" s="46">
        <v>0.38063738127580593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9789738887</v>
      </c>
      <c r="C15" s="51">
        <v>0.16013450606021817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10390563983.185902</v>
      </c>
      <c r="C16" s="46">
        <v>6.1372943969297378E-2</v>
      </c>
      <c r="D16" s="47">
        <v>7.8111293412946425E-2</v>
      </c>
      <c r="E16" s="48">
        <v>752816890.96058273</v>
      </c>
    </row>
    <row r="17" spans="1:5" s="54" customFormat="1" ht="18" customHeight="1" x14ac:dyDescent="0.25">
      <c r="A17" s="44">
        <v>2020</v>
      </c>
      <c r="B17" s="45">
        <v>9680282486.0090599</v>
      </c>
      <c r="C17" s="46">
        <v>-6.835831994550301E-2</v>
      </c>
      <c r="D17" s="47">
        <v>6.1154729515277895E-2</v>
      </c>
      <c r="E17" s="48">
        <v>557878168.56245041</v>
      </c>
    </row>
    <row r="18" spans="1:5" s="54" customFormat="1" ht="18" customHeight="1" x14ac:dyDescent="0.25">
      <c r="A18" s="44">
        <v>2021</v>
      </c>
      <c r="B18" s="45">
        <v>8718721716.7353497</v>
      </c>
      <c r="C18" s="46">
        <v>-9.9331891467367539E-2</v>
      </c>
      <c r="D18" s="47">
        <v>7.4622463907411341E-2</v>
      </c>
      <c r="E18" s="48">
        <v>605433553.15705013</v>
      </c>
    </row>
    <row r="19" spans="1:5" s="54" customFormat="1" ht="18" customHeight="1" x14ac:dyDescent="0.25">
      <c r="A19" s="44">
        <v>2022</v>
      </c>
      <c r="B19" s="45">
        <v>8640419483.4001503</v>
      </c>
      <c r="C19" s="46">
        <v>-8.9809304481986985E-3</v>
      </c>
      <c r="D19" s="47">
        <v>5.3255666746444108E-2</v>
      </c>
      <c r="E19" s="48">
        <v>436884713.83103943</v>
      </c>
    </row>
    <row r="20" spans="1:5" s="54" customFormat="1" ht="18" customHeight="1" x14ac:dyDescent="0.25">
      <c r="A20" s="44">
        <v>2023</v>
      </c>
      <c r="B20" s="45">
        <v>8665151013.783371</v>
      </c>
      <c r="C20" s="46">
        <v>2.8623066774402517E-3</v>
      </c>
      <c r="D20" s="47">
        <v>2.5718753824464535E-2</v>
      </c>
      <c r="E20" s="48">
        <v>217268997.9045105</v>
      </c>
    </row>
    <row r="21" spans="1:5" s="54" customFormat="1" ht="18" customHeight="1" x14ac:dyDescent="0.25">
      <c r="A21" s="44">
        <v>2024</v>
      </c>
      <c r="B21" s="45">
        <v>8940303965.2557793</v>
      </c>
      <c r="C21" s="46">
        <v>3.1753970708038537E-2</v>
      </c>
      <c r="D21" s="47">
        <v>-9.2994542177594619E-3</v>
      </c>
      <c r="E21" s="48">
        <v>-83920360.972551346</v>
      </c>
    </row>
    <row r="22" spans="1:5" s="54" customFormat="1" ht="18" customHeight="1" x14ac:dyDescent="0.25">
      <c r="A22" s="44">
        <v>2025</v>
      </c>
      <c r="B22" s="45">
        <v>9243801336.4734497</v>
      </c>
      <c r="C22" s="46">
        <v>3.3947097592781583E-2</v>
      </c>
      <c r="D22" s="47">
        <v>-3.4281067149383837E-2</v>
      </c>
      <c r="E22" s="48">
        <v>-328136234.62451935</v>
      </c>
    </row>
    <row r="23" spans="1:5" s="54" customFormat="1" ht="18" customHeight="1" x14ac:dyDescent="0.25">
      <c r="A23" s="44">
        <v>2026</v>
      </c>
      <c r="B23" s="45">
        <v>9422919840.2597389</v>
      </c>
      <c r="C23" s="46">
        <v>1.9377147697834829E-2</v>
      </c>
      <c r="D23" s="47">
        <v>-4.9987737894007567E-2</v>
      </c>
      <c r="E23" s="48">
        <v>-495815123.61426163</v>
      </c>
    </row>
    <row r="24" spans="1:5" s="54" customFormat="1" ht="18" customHeight="1" x14ac:dyDescent="0.25">
      <c r="A24" s="44">
        <v>2027</v>
      </c>
      <c r="B24" s="45">
        <v>9969224693.0376892</v>
      </c>
      <c r="C24" s="46">
        <v>5.797617532984245E-2</v>
      </c>
      <c r="D24" s="47">
        <v>-9.8636944705794427E-3</v>
      </c>
      <c r="E24" s="48">
        <v>-99312979.366109848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175</v>
      </c>
      <c r="B26" s="3"/>
      <c r="C26" s="3"/>
    </row>
    <row r="27" spans="1:5" ht="21.75" customHeight="1" x14ac:dyDescent="0.3">
      <c r="A27" s="138" t="s">
        <v>206</v>
      </c>
      <c r="B27" s="3"/>
      <c r="C27" s="3"/>
    </row>
    <row r="28" spans="1:5" ht="21.75" customHeight="1" x14ac:dyDescent="0.3">
      <c r="A28" s="136"/>
      <c r="B28" s="3"/>
      <c r="C28" s="3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Headings!F4</f>
        <v>Page 4</v>
      </c>
      <c r="B30" s="207"/>
      <c r="C30" s="207"/>
      <c r="D30" s="207"/>
      <c r="E30" s="21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Headings!E40</f>
        <v>July 2018 Conservation Futures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15755647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16360030</v>
      </c>
      <c r="C6" s="46">
        <v>3.8359770309654762E-2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16738720</v>
      </c>
      <c r="C7" s="46">
        <v>2.3147268067356785E-2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17061273</v>
      </c>
      <c r="C8" s="46">
        <v>1.9269872487263084E-2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17416782</v>
      </c>
      <c r="C9" s="46">
        <v>2.0837190753585588E-2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17566647</v>
      </c>
      <c r="C10" s="47">
        <v>8.6046320152597389E-3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17955638</v>
      </c>
      <c r="C11" s="57">
        <v>2.2143724980640878E-2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18389600</v>
      </c>
      <c r="C12" s="47">
        <v>2.4168564770575163E-2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18877155</v>
      </c>
      <c r="C13" s="47">
        <v>2.6512539696350146E-2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19443654</v>
      </c>
      <c r="C14" s="47">
        <v>3.0009765772437635E-2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20072804</v>
      </c>
      <c r="C15" s="56">
        <v>3.2357601096995481E-2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20673900.676840421</v>
      </c>
      <c r="C16" s="47">
        <v>2.9945825049675134E-2</v>
      </c>
      <c r="D16" s="47">
        <v>9.2625977507720947E-4</v>
      </c>
      <c r="E16" s="48">
        <v>19131.681683726609</v>
      </c>
    </row>
    <row r="17" spans="1:5" s="54" customFormat="1" ht="18" customHeight="1" x14ac:dyDescent="0.25">
      <c r="A17" s="44">
        <v>2020</v>
      </c>
      <c r="B17" s="45">
        <v>21221344.346147899</v>
      </c>
      <c r="C17" s="47">
        <v>2.6479940958637815E-2</v>
      </c>
      <c r="D17" s="47">
        <v>1.827078163391338E-3</v>
      </c>
      <c r="E17" s="48">
        <v>38702.342647533864</v>
      </c>
    </row>
    <row r="18" spans="1:5" s="54" customFormat="1" ht="18" customHeight="1" x14ac:dyDescent="0.25">
      <c r="A18" s="44">
        <v>2021</v>
      </c>
      <c r="B18" s="45">
        <v>21724509.936976675</v>
      </c>
      <c r="C18" s="47">
        <v>2.3710354189701022E-2</v>
      </c>
      <c r="D18" s="47">
        <v>2.5397381638068151E-3</v>
      </c>
      <c r="E18" s="48">
        <v>55034.793012790382</v>
      </c>
    </row>
    <row r="19" spans="1:5" s="54" customFormat="1" ht="18" customHeight="1" x14ac:dyDescent="0.25">
      <c r="A19" s="44">
        <v>2022</v>
      </c>
      <c r="B19" s="45">
        <v>22222875.947687846</v>
      </c>
      <c r="C19" s="47">
        <v>2.2940264804911292E-2</v>
      </c>
      <c r="D19" s="47">
        <v>3.007079744199892E-3</v>
      </c>
      <c r="E19" s="48">
        <v>66625.611593093723</v>
      </c>
    </row>
    <row r="20" spans="1:5" s="54" customFormat="1" ht="18" customHeight="1" x14ac:dyDescent="0.25">
      <c r="A20" s="44">
        <v>2023</v>
      </c>
      <c r="B20" s="45">
        <v>22714348.67607069</v>
      </c>
      <c r="C20" s="47">
        <v>2.2115622187684369E-2</v>
      </c>
      <c r="D20" s="47">
        <v>2.809241983534605E-3</v>
      </c>
      <c r="E20" s="48">
        <v>63631.346080582589</v>
      </c>
    </row>
    <row r="21" spans="1:5" s="54" customFormat="1" ht="18" customHeight="1" x14ac:dyDescent="0.25">
      <c r="A21" s="44">
        <v>2024</v>
      </c>
      <c r="B21" s="45">
        <v>23217817.881898608</v>
      </c>
      <c r="C21" s="47">
        <v>2.2165249508488749E-2</v>
      </c>
      <c r="D21" s="47">
        <v>2.1543167623743198E-3</v>
      </c>
      <c r="E21" s="48">
        <v>49911.010122995824</v>
      </c>
    </row>
    <row r="22" spans="1:5" ht="18" customHeight="1" x14ac:dyDescent="0.3">
      <c r="A22" s="44">
        <v>2025</v>
      </c>
      <c r="B22" s="45">
        <v>23730281.245338533</v>
      </c>
      <c r="C22" s="47">
        <v>2.2071986525463272E-2</v>
      </c>
      <c r="D22" s="47">
        <v>1.3214345649352754E-3</v>
      </c>
      <c r="E22" s="48">
        <v>31316.630994573236</v>
      </c>
    </row>
    <row r="23" spans="1:5" s="157" customFormat="1" ht="18" customHeight="1" x14ac:dyDescent="0.3">
      <c r="A23" s="44">
        <v>2026</v>
      </c>
      <c r="B23" s="45">
        <v>24245400.774141192</v>
      </c>
      <c r="C23" s="47">
        <v>2.1707266065540187E-2</v>
      </c>
      <c r="D23" s="47">
        <v>6.0657005773201433E-4</v>
      </c>
      <c r="E23" s="48">
        <v>14697.619011692703</v>
      </c>
    </row>
    <row r="24" spans="1:5" s="197" customFormat="1" ht="18" customHeight="1" x14ac:dyDescent="0.3">
      <c r="A24" s="44">
        <v>2027</v>
      </c>
      <c r="B24" s="45">
        <v>24778265.070910823</v>
      </c>
      <c r="C24" s="47">
        <v>2.1977953746095791E-2</v>
      </c>
      <c r="D24" s="47">
        <v>3.6837544500034625E-4</v>
      </c>
      <c r="E24" s="48">
        <v>9124.3432378321886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Headings!F40</f>
        <v>Page 40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Headings!E41</f>
        <v>July 2018 Unincorporated Area/Roads Property Tax Levy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2009</v>
      </c>
      <c r="B5" s="40">
        <v>83470224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84675096</v>
      </c>
      <c r="C6" s="46">
        <v>1.443475220576862E-2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86104033</v>
      </c>
      <c r="C7" s="46">
        <v>1.6875528549740393E-2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73706592</v>
      </c>
      <c r="C8" s="46">
        <v>-0.14398211753914014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67537651</v>
      </c>
      <c r="C9" s="46">
        <v>-8.3695919626836091E-2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71721037.701000005</v>
      </c>
      <c r="C10" s="46">
        <v>6.1941548737014962E-2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81182066</v>
      </c>
      <c r="C11" s="46">
        <v>0.13191426954030372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82424494.000000134</v>
      </c>
      <c r="C12" s="46">
        <v>1.5304217559579447E-2</v>
      </c>
      <c r="D12" s="47">
        <v>0</v>
      </c>
      <c r="E12" s="48">
        <v>0</v>
      </c>
    </row>
    <row r="13" spans="1:5" s="54" customFormat="1" ht="18" customHeight="1" x14ac:dyDescent="0.25">
      <c r="A13" s="44">
        <v>2017</v>
      </c>
      <c r="B13" s="45">
        <v>87678035</v>
      </c>
      <c r="C13" s="46">
        <v>6.3737619062603557E-2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2018</v>
      </c>
      <c r="B14" s="50">
        <v>89353349</v>
      </c>
      <c r="C14" s="51">
        <v>1.9107567819009574E-2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2019</v>
      </c>
      <c r="B15" s="45">
        <v>91064883.815209895</v>
      </c>
      <c r="C15" s="46">
        <v>1.9154680091620246E-2</v>
      </c>
      <c r="D15" s="47">
        <v>6.47683815358846E-4</v>
      </c>
      <c r="E15" s="48">
        <v>58943.074919000268</v>
      </c>
    </row>
    <row r="16" spans="1:5" s="54" customFormat="1" ht="18" customHeight="1" x14ac:dyDescent="0.25">
      <c r="A16" s="44">
        <v>2020</v>
      </c>
      <c r="B16" s="45">
        <v>92680886.570226833</v>
      </c>
      <c r="C16" s="46">
        <v>1.7745619247658162E-2</v>
      </c>
      <c r="D16" s="47">
        <v>9.1545386627744918E-4</v>
      </c>
      <c r="E16" s="48">
        <v>84767.475227802992</v>
      </c>
    </row>
    <row r="17" spans="1:5" s="54" customFormat="1" ht="18" customHeight="1" x14ac:dyDescent="0.25">
      <c r="A17" s="44">
        <v>2021</v>
      </c>
      <c r="B17" s="45">
        <v>94188035.853869289</v>
      </c>
      <c r="C17" s="46">
        <v>1.6261705508184177E-2</v>
      </c>
      <c r="D17" s="47">
        <v>1.175564472408297E-3</v>
      </c>
      <c r="E17" s="48">
        <v>110594.09818303585</v>
      </c>
    </row>
    <row r="18" spans="1:5" s="54" customFormat="1" ht="18" customHeight="1" x14ac:dyDescent="0.25">
      <c r="A18" s="44">
        <v>2022</v>
      </c>
      <c r="B18" s="45">
        <v>95707186.522167653</v>
      </c>
      <c r="C18" s="46">
        <v>1.612891334367883E-2</v>
      </c>
      <c r="D18" s="47">
        <v>1.3590188997352204E-3</v>
      </c>
      <c r="E18" s="48">
        <v>129891.35052382946</v>
      </c>
    </row>
    <row r="19" spans="1:5" s="54" customFormat="1" ht="18" customHeight="1" x14ac:dyDescent="0.25">
      <c r="A19" s="44">
        <v>2023</v>
      </c>
      <c r="B19" s="45">
        <v>97170557.525981098</v>
      </c>
      <c r="C19" s="46">
        <v>1.5290084861856235E-2</v>
      </c>
      <c r="D19" s="47">
        <v>1.3534404611668105E-3</v>
      </c>
      <c r="E19" s="48">
        <v>131336.8076402992</v>
      </c>
    </row>
    <row r="20" spans="1:5" s="54" customFormat="1" ht="18" customHeight="1" x14ac:dyDescent="0.25">
      <c r="A20" s="44">
        <v>2024</v>
      </c>
      <c r="B20" s="45">
        <v>98712440.299982488</v>
      </c>
      <c r="C20" s="46">
        <v>1.5867797955045448E-2</v>
      </c>
      <c r="D20" s="47">
        <v>1.0134125864935672E-3</v>
      </c>
      <c r="E20" s="48">
        <v>99935.153900697827</v>
      </c>
    </row>
    <row r="21" spans="1:5" s="54" customFormat="1" ht="18" customHeight="1" x14ac:dyDescent="0.25">
      <c r="A21" s="44">
        <v>2025</v>
      </c>
      <c r="B21" s="45">
        <v>100280359.52318892</v>
      </c>
      <c r="C21" s="46">
        <v>1.5883704408903299E-2</v>
      </c>
      <c r="D21" s="47">
        <v>5.9138652232459954E-4</v>
      </c>
      <c r="E21" s="48">
        <v>59269.401950389147</v>
      </c>
    </row>
    <row r="22" spans="1:5" s="54" customFormat="1" ht="18" customHeight="1" x14ac:dyDescent="0.25">
      <c r="A22" s="44">
        <v>2026</v>
      </c>
      <c r="B22" s="45">
        <v>101859812.21031928</v>
      </c>
      <c r="C22" s="46">
        <v>1.5750369211282367E-2</v>
      </c>
      <c r="D22" s="47">
        <v>2.25567347197142E-4</v>
      </c>
      <c r="E22" s="48">
        <v>22971.066103830934</v>
      </c>
    </row>
    <row r="23" spans="1:5" s="54" customFormat="1" ht="18" customHeight="1" x14ac:dyDescent="0.25">
      <c r="A23" s="44">
        <v>2027</v>
      </c>
      <c r="B23" s="45">
        <v>103480143.29957743</v>
      </c>
      <c r="C23" s="46">
        <v>1.5907461972465731E-2</v>
      </c>
      <c r="D23" s="47">
        <v>1.228618138682247E-4</v>
      </c>
      <c r="E23" s="48">
        <v>12712.196261629462</v>
      </c>
    </row>
    <row r="24" spans="1:5" ht="18" customHeight="1" x14ac:dyDescent="0.3">
      <c r="A24" s="25" t="s">
        <v>4</v>
      </c>
      <c r="B24" s="3"/>
      <c r="C24" s="3"/>
    </row>
    <row r="25" spans="1:5" ht="21.75" customHeight="1" x14ac:dyDescent="0.3">
      <c r="A25" s="30" t="s">
        <v>129</v>
      </c>
      <c r="B25" s="3"/>
      <c r="C25" s="3"/>
    </row>
    <row r="26" spans="1:5" ht="21.75" customHeight="1" x14ac:dyDescent="0.3">
      <c r="A26" s="30" t="s">
        <v>222</v>
      </c>
      <c r="B26" s="3"/>
      <c r="C26" s="3"/>
    </row>
    <row r="27" spans="1:5" ht="21.75" customHeight="1" x14ac:dyDescent="0.3">
      <c r="A27" s="30" t="s">
        <v>234</v>
      </c>
      <c r="B27" s="19"/>
      <c r="C27" s="19"/>
    </row>
    <row r="28" spans="1:5" ht="21.75" customHeight="1" x14ac:dyDescent="0.3">
      <c r="A28" s="79" t="s">
        <v>235</v>
      </c>
    </row>
    <row r="29" spans="1:5" ht="21.75" customHeight="1" x14ac:dyDescent="0.3">
      <c r="A29" s="79"/>
    </row>
    <row r="30" spans="1:5" ht="21.75" customHeight="1" x14ac:dyDescent="0.3">
      <c r="A30" s="206" t="str">
        <f>Headings!F41</f>
        <v>Page 41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75" zoomScaleNormal="75" workbookViewId="0">
      <selection activeCell="A26" sqref="A26:E26"/>
    </sheetView>
  </sheetViews>
  <sheetFormatPr defaultColWidth="10.75" defaultRowHeight="21.75" customHeight="1" x14ac:dyDescent="0.3"/>
  <cols>
    <col min="1" max="1" width="7.75" style="110" customWidth="1"/>
    <col min="2" max="2" width="15.25" style="110" customWidth="1"/>
    <col min="3" max="3" width="15.75" style="110" customWidth="1"/>
    <col min="4" max="4" width="17.75" style="110" customWidth="1"/>
    <col min="5" max="5" width="17.75" style="111" customWidth="1"/>
    <col min="6" max="10" width="10.75" style="111"/>
    <col min="11" max="11" width="13.75" style="111" bestFit="1" customWidth="1"/>
    <col min="12" max="16384" width="10.75" style="111"/>
  </cols>
  <sheetData>
    <row r="1" spans="1:5" ht="23.25" x14ac:dyDescent="0.3">
      <c r="A1" s="213" t="s">
        <v>263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198</v>
      </c>
      <c r="C4" s="33" t="s">
        <v>196</v>
      </c>
      <c r="D4" s="123" t="s">
        <v>199</v>
      </c>
      <c r="E4" s="124" t="s">
        <v>197</v>
      </c>
    </row>
    <row r="5" spans="1:5" s="54" customFormat="1" ht="18" customHeight="1" x14ac:dyDescent="0.25">
      <c r="A5" s="39">
        <v>2010</v>
      </c>
      <c r="B5" s="40"/>
      <c r="C5" s="112"/>
      <c r="D5" s="42"/>
      <c r="E5" s="52"/>
    </row>
    <row r="6" spans="1:5" s="54" customFormat="1" ht="18" customHeight="1" x14ac:dyDescent="0.25">
      <c r="A6" s="44">
        <v>2011</v>
      </c>
      <c r="B6" s="45"/>
      <c r="C6" s="113"/>
      <c r="D6" s="57"/>
      <c r="E6" s="47"/>
    </row>
    <row r="7" spans="1:5" s="54" customFormat="1" ht="18" customHeight="1" x14ac:dyDescent="0.25">
      <c r="A7" s="44">
        <v>2012</v>
      </c>
      <c r="B7" s="45"/>
      <c r="C7" s="113"/>
      <c r="D7" s="57"/>
      <c r="E7" s="47"/>
    </row>
    <row r="8" spans="1:5" s="54" customFormat="1" ht="18" customHeight="1" x14ac:dyDescent="0.25">
      <c r="A8" s="44">
        <v>2013</v>
      </c>
      <c r="B8" s="45"/>
      <c r="C8" s="113"/>
      <c r="D8" s="57"/>
      <c r="E8" s="47"/>
    </row>
    <row r="9" spans="1:5" s="54" customFormat="1" ht="18" customHeight="1" x14ac:dyDescent="0.25">
      <c r="A9" s="44">
        <v>2014</v>
      </c>
      <c r="B9" s="45"/>
      <c r="C9" s="113"/>
      <c r="D9" s="57"/>
      <c r="E9" s="47"/>
    </row>
    <row r="10" spans="1:5" s="54" customFormat="1" ht="18" customHeight="1" x14ac:dyDescent="0.25">
      <c r="A10" s="44">
        <v>2015</v>
      </c>
      <c r="B10" s="45"/>
      <c r="C10" s="113"/>
      <c r="D10" s="57"/>
      <c r="E10" s="47"/>
    </row>
    <row r="11" spans="1:5" s="54" customFormat="1" ht="18" customHeight="1" x14ac:dyDescent="0.25">
      <c r="A11" s="44">
        <v>2016</v>
      </c>
      <c r="B11" s="64"/>
      <c r="C11" s="169"/>
      <c r="D11" s="45"/>
      <c r="E11" s="76"/>
    </row>
    <row r="12" spans="1:5" s="54" customFormat="1" ht="18" customHeight="1" thickBot="1" x14ac:dyDescent="0.3">
      <c r="A12" s="49">
        <v>2017</v>
      </c>
      <c r="B12" s="71"/>
      <c r="C12" s="170"/>
      <c r="D12" s="50"/>
      <c r="E12" s="75"/>
    </row>
    <row r="13" spans="1:5" s="54" customFormat="1" ht="18.75" thickTop="1" x14ac:dyDescent="0.25">
      <c r="A13" s="44">
        <v>2018</v>
      </c>
      <c r="B13" s="64">
        <v>2.05402</v>
      </c>
      <c r="C13" s="166"/>
      <c r="D13" s="45"/>
      <c r="E13" s="76"/>
    </row>
    <row r="14" spans="1:5" s="54" customFormat="1" ht="18" x14ac:dyDescent="0.25">
      <c r="A14" s="44">
        <v>2019</v>
      </c>
      <c r="B14" s="64">
        <v>1.9040939459318849</v>
      </c>
      <c r="C14" s="166"/>
      <c r="D14" s="45"/>
      <c r="E14" s="76"/>
    </row>
    <row r="15" spans="1:5" s="54" customFormat="1" ht="18" customHeight="1" x14ac:dyDescent="0.25">
      <c r="A15" s="199">
        <v>2020</v>
      </c>
      <c r="B15" s="200">
        <v>1.8210357325425917</v>
      </c>
      <c r="C15" s="201"/>
      <c r="D15" s="202"/>
      <c r="E15" s="203"/>
    </row>
    <row r="16" spans="1:5" s="54" customFormat="1" ht="54" customHeight="1" x14ac:dyDescent="0.25">
      <c r="A16" s="129">
        <v>2021</v>
      </c>
      <c r="B16" s="130">
        <v>1.831911531355487</v>
      </c>
      <c r="C16" s="133" t="s">
        <v>236</v>
      </c>
      <c r="D16" s="131">
        <v>2564672170.653584</v>
      </c>
      <c r="E16" s="132">
        <v>0</v>
      </c>
    </row>
    <row r="17" spans="1:5" s="54" customFormat="1" ht="18" customHeight="1" x14ac:dyDescent="0.25">
      <c r="A17" s="44">
        <v>2022</v>
      </c>
      <c r="B17" s="64">
        <v>1.7792769009473184</v>
      </c>
      <c r="C17" s="114"/>
      <c r="D17" s="45"/>
      <c r="E17" s="76"/>
    </row>
    <row r="18" spans="1:5" s="54" customFormat="1" ht="36" customHeight="1" x14ac:dyDescent="0.25">
      <c r="A18" s="129">
        <v>2023</v>
      </c>
      <c r="B18" s="130">
        <v>1.9422553213147882</v>
      </c>
      <c r="C18" s="133" t="s">
        <v>228</v>
      </c>
      <c r="D18" s="131">
        <v>5379890963.137516</v>
      </c>
      <c r="E18" s="132">
        <v>0</v>
      </c>
    </row>
    <row r="19" spans="1:5" s="54" customFormat="1" ht="18" customHeight="1" x14ac:dyDescent="0.25">
      <c r="A19" s="44">
        <v>2024</v>
      </c>
      <c r="B19" s="64">
        <v>1.909266324736451</v>
      </c>
      <c r="C19" s="114"/>
      <c r="D19" s="45"/>
      <c r="E19" s="76"/>
    </row>
    <row r="20" spans="1:5" ht="18" customHeight="1" x14ac:dyDescent="0.3">
      <c r="A20" s="44">
        <v>2025</v>
      </c>
      <c r="B20" s="64">
        <v>1.8634908665393297</v>
      </c>
      <c r="C20" s="114"/>
      <c r="D20" s="45"/>
      <c r="E20" s="115"/>
    </row>
    <row r="21" spans="1:5" ht="21.75" customHeight="1" x14ac:dyDescent="0.3">
      <c r="A21" s="44">
        <v>2026</v>
      </c>
      <c r="B21" s="64">
        <v>1.8378738614394949</v>
      </c>
      <c r="C21" s="114"/>
      <c r="D21" s="45"/>
      <c r="E21" s="115"/>
    </row>
    <row r="22" spans="1:5" ht="21.75" customHeight="1" x14ac:dyDescent="0.3">
      <c r="A22" s="44">
        <v>2027</v>
      </c>
      <c r="B22" s="64">
        <v>1.8145360979337446</v>
      </c>
      <c r="C22" s="114"/>
      <c r="D22" s="45"/>
      <c r="E22" s="115"/>
    </row>
    <row r="23" spans="1:5" ht="21.75" customHeight="1" x14ac:dyDescent="0.3">
      <c r="A23" s="54"/>
      <c r="B23" s="111"/>
      <c r="C23" s="111"/>
      <c r="D23" s="111"/>
    </row>
    <row r="24" spans="1:5" ht="21.75" customHeight="1" x14ac:dyDescent="0.3">
      <c r="A24" s="98"/>
    </row>
    <row r="25" spans="1:5" ht="21.75" customHeight="1" x14ac:dyDescent="0.3">
      <c r="A25" s="111"/>
      <c r="B25" s="111"/>
      <c r="C25" s="111"/>
      <c r="D25" s="111"/>
    </row>
    <row r="26" spans="1:5" ht="21.75" customHeight="1" x14ac:dyDescent="0.3">
      <c r="A26" s="206" t="str">
        <f>Headings!F42</f>
        <v>Page 42</v>
      </c>
      <c r="B26" s="214"/>
      <c r="C26" s="214"/>
      <c r="D26" s="214"/>
      <c r="E26" s="214"/>
    </row>
    <row r="28" spans="1:5" ht="21.75" customHeight="1" x14ac:dyDescent="0.3">
      <c r="B28" s="7"/>
      <c r="C28" s="7"/>
    </row>
    <row r="30" spans="1:5" ht="21.75" customHeight="1" x14ac:dyDescent="0.3">
      <c r="A30" s="6"/>
      <c r="B30" s="6"/>
      <c r="C30" s="6"/>
    </row>
    <row r="31" spans="1:5" ht="21.75" customHeight="1" x14ac:dyDescent="0.3">
      <c r="A31" s="6"/>
      <c r="B31" s="6"/>
      <c r="C31" s="6"/>
    </row>
    <row r="32" spans="1:5" ht="21.75" customHeight="1" x14ac:dyDescent="0.3">
      <c r="A32" s="6"/>
      <c r="B32" s="6"/>
      <c r="C32" s="6"/>
    </row>
    <row r="33" spans="1:3" ht="21.75" customHeight="1" x14ac:dyDescent="0.3">
      <c r="A33" s="6"/>
      <c r="B33" s="6"/>
      <c r="C33" s="6"/>
    </row>
  </sheetData>
  <mergeCells count="3">
    <mergeCell ref="A1:E1"/>
    <mergeCell ref="A2:E2"/>
    <mergeCell ref="A26:E26"/>
  </mergeCells>
  <pageMargins left="0.75" right="0.75" top="1" bottom="1" header="0.5" footer="0.5"/>
  <pageSetup scale="9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Headings!E43</f>
        <v>July 2018 Flood District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5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5" s="54" customFormat="1" ht="18" customHeight="1" x14ac:dyDescent="0.25">
      <c r="A8" s="44">
        <v>2011</v>
      </c>
      <c r="B8" s="45">
        <v>36070313</v>
      </c>
      <c r="C8" s="46" t="s">
        <v>89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36896149</v>
      </c>
      <c r="C9" s="46">
        <v>2.2895171439183182E-2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41346031</v>
      </c>
      <c r="C10" s="47">
        <v>0.12060559490910561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52104009</v>
      </c>
      <c r="C11" s="47">
        <v>0.26019372935699692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53571768</v>
      </c>
      <c r="C12" s="47">
        <v>2.8169790159525032E-2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55124711</v>
      </c>
      <c r="C13" s="47">
        <v>2.8988085664822583E-2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55124711</v>
      </c>
      <c r="C14" s="47">
        <v>0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57037253</v>
      </c>
      <c r="C15" s="56">
        <v>3.4694821347907023E-2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58720247.530000001</v>
      </c>
      <c r="C16" s="47">
        <v>2.9506935230558806E-2</v>
      </c>
      <c r="D16" s="47">
        <v>1.0091193126622322E-3</v>
      </c>
      <c r="E16" s="48">
        <v>59196</v>
      </c>
    </row>
    <row r="17" spans="1:5" s="54" customFormat="1" ht="18" customHeight="1" x14ac:dyDescent="0.25">
      <c r="A17" s="44">
        <v>2020</v>
      </c>
      <c r="B17" s="45">
        <v>60267549.005299993</v>
      </c>
      <c r="C17" s="47">
        <v>2.6350390885349739E-2</v>
      </c>
      <c r="D17" s="47">
        <v>1.8585249728055864E-3</v>
      </c>
      <c r="E17" s="48">
        <v>111800.95999999344</v>
      </c>
    </row>
    <row r="18" spans="1:5" s="54" customFormat="1" ht="18" customHeight="1" x14ac:dyDescent="0.25">
      <c r="A18" s="44">
        <v>2021</v>
      </c>
      <c r="B18" s="45">
        <v>61690299.495352991</v>
      </c>
      <c r="C18" s="47">
        <v>2.3607239941479508E-2</v>
      </c>
      <c r="D18" s="47">
        <v>2.5324664522317075E-3</v>
      </c>
      <c r="E18" s="48">
        <v>155833.96959998459</v>
      </c>
    </row>
    <row r="19" spans="1:5" s="54" customFormat="1" ht="18" customHeight="1" x14ac:dyDescent="0.25">
      <c r="A19" s="44">
        <v>2022</v>
      </c>
      <c r="B19" s="45">
        <v>63090142.490306519</v>
      </c>
      <c r="C19" s="47">
        <v>2.2691460511696349E-2</v>
      </c>
      <c r="D19" s="47">
        <v>2.8978629242395471E-3</v>
      </c>
      <c r="E19" s="48">
        <v>182298.30929598212</v>
      </c>
    </row>
    <row r="20" spans="1:5" s="54" customFormat="1" ht="18" customHeight="1" x14ac:dyDescent="0.25">
      <c r="A20" s="44">
        <v>2023</v>
      </c>
      <c r="B20" s="45">
        <v>64484048.915209576</v>
      </c>
      <c r="C20" s="47">
        <v>2.2093886142628749E-2</v>
      </c>
      <c r="D20" s="47">
        <v>2.9048243129266016E-3</v>
      </c>
      <c r="E20" s="48">
        <v>186772.29238893092</v>
      </c>
    </row>
    <row r="21" spans="1:5" s="54" customFormat="1" ht="18" customHeight="1" x14ac:dyDescent="0.25">
      <c r="A21" s="44">
        <v>2024</v>
      </c>
      <c r="B21" s="45">
        <v>65903763.404361673</v>
      </c>
      <c r="C21" s="47">
        <v>2.2016522117258575E-2</v>
      </c>
      <c r="D21" s="47">
        <v>2.1665026994366343E-3</v>
      </c>
      <c r="E21" s="48">
        <v>142472.01531282067</v>
      </c>
    </row>
    <row r="22" spans="1:5" ht="18" customHeight="1" x14ac:dyDescent="0.3">
      <c r="A22" s="44">
        <v>2025</v>
      </c>
      <c r="B22" s="45">
        <v>67349694.038405299</v>
      </c>
      <c r="C22" s="47">
        <v>2.1940031332837728E-2</v>
      </c>
      <c r="D22" s="47">
        <v>1.2730979230257677E-3</v>
      </c>
      <c r="E22" s="48">
        <v>85633.735465958714</v>
      </c>
    </row>
    <row r="23" spans="1:5" s="157" customFormat="1" ht="18" customHeight="1" x14ac:dyDescent="0.3">
      <c r="A23" s="44">
        <v>2026</v>
      </c>
      <c r="B23" s="45">
        <v>68807019.978789374</v>
      </c>
      <c r="C23" s="47">
        <v>2.1638196894451456E-2</v>
      </c>
      <c r="D23" s="47">
        <v>4.8914380631903676E-4</v>
      </c>
      <c r="E23" s="48">
        <v>33640.07282063365</v>
      </c>
    </row>
    <row r="24" spans="1:5" s="197" customFormat="1" ht="18" customHeight="1" x14ac:dyDescent="0.3">
      <c r="A24" s="44">
        <v>2027</v>
      </c>
      <c r="B24" s="45">
        <v>70310750.178577274</v>
      </c>
      <c r="C24" s="47">
        <v>2.1854313705948147E-2</v>
      </c>
      <c r="D24" s="47">
        <v>2.1595206657476496E-4</v>
      </c>
      <c r="E24" s="48">
        <v>15180.473548844457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Headings!F43</f>
        <v>Page 43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142" customWidth="1"/>
    <col min="2" max="2" width="20.75" style="142" customWidth="1"/>
    <col min="3" max="3" width="10.75" style="142" customWidth="1"/>
    <col min="4" max="5" width="17.75" style="143" customWidth="1"/>
    <col min="6" max="16384" width="10.75" style="143"/>
  </cols>
  <sheetData>
    <row r="1" spans="1:5" ht="23.25" x14ac:dyDescent="0.3">
      <c r="A1" s="213" t="str">
        <f>Headings!E44</f>
        <v>July 2018 Marine Levy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5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5" s="54" customFormat="1" ht="18" customHeight="1" x14ac:dyDescent="0.25">
      <c r="A7" s="44">
        <v>2010</v>
      </c>
      <c r="B7" s="45" t="s">
        <v>89</v>
      </c>
      <c r="C7" s="46" t="s">
        <v>89</v>
      </c>
      <c r="D7" s="47" t="s">
        <v>89</v>
      </c>
      <c r="E7" s="48" t="s">
        <v>89</v>
      </c>
    </row>
    <row r="8" spans="1:5" s="54" customFormat="1" ht="18" customHeight="1" x14ac:dyDescent="0.25">
      <c r="A8" s="44">
        <v>2011</v>
      </c>
      <c r="B8" s="45">
        <v>1183252</v>
      </c>
      <c r="C8" s="46" t="s">
        <v>89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1183252</v>
      </c>
      <c r="C9" s="46">
        <v>0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1183252</v>
      </c>
      <c r="C10" s="47">
        <v>0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1183252</v>
      </c>
      <c r="C11" s="47">
        <v>0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1183252</v>
      </c>
      <c r="C12" s="47">
        <v>0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1183252</v>
      </c>
      <c r="C13" s="47">
        <v>0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5769754</v>
      </c>
      <c r="C14" s="47">
        <v>3.8761836024785925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5927796</v>
      </c>
      <c r="C15" s="56">
        <v>2.7391462443632886E-2</v>
      </c>
      <c r="D15" s="58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6102720.96</v>
      </c>
      <c r="C16" s="47">
        <v>2.950927461066466E-2</v>
      </c>
      <c r="D16" s="47">
        <v>1.0092563620009987E-3</v>
      </c>
      <c r="E16" s="48">
        <v>6153.0000000009313</v>
      </c>
    </row>
    <row r="17" spans="1:5" s="54" customFormat="1" ht="18" customHeight="1" x14ac:dyDescent="0.25">
      <c r="A17" s="44">
        <v>2020</v>
      </c>
      <c r="B17" s="45">
        <v>6263530.1695999997</v>
      </c>
      <c r="C17" s="47">
        <v>2.6350411669485929E-2</v>
      </c>
      <c r="D17" s="47">
        <v>1.8587168833017476E-3</v>
      </c>
      <c r="E17" s="48">
        <v>11620.530000001192</v>
      </c>
    </row>
    <row r="18" spans="1:5" s="54" customFormat="1" ht="18" customHeight="1" x14ac:dyDescent="0.25">
      <c r="A18" s="44">
        <v>2021</v>
      </c>
      <c r="B18" s="45">
        <v>6411394.4712959994</v>
      </c>
      <c r="C18" s="47">
        <v>2.3607182801426818E-2</v>
      </c>
      <c r="D18" s="47">
        <v>2.5326402667484871E-3</v>
      </c>
      <c r="E18" s="48">
        <v>16196.735300001688</v>
      </c>
    </row>
    <row r="19" spans="1:5" s="54" customFormat="1" ht="18" customHeight="1" x14ac:dyDescent="0.25">
      <c r="A19" s="44">
        <v>2022</v>
      </c>
      <c r="B19" s="45">
        <v>6556878.4160089595</v>
      </c>
      <c r="C19" s="47">
        <v>2.2691466788433701E-2</v>
      </c>
      <c r="D19" s="47">
        <v>2.8981192190209448E-3</v>
      </c>
      <c r="E19" s="48">
        <v>18947.702653003857</v>
      </c>
    </row>
    <row r="20" spans="1:5" s="54" customFormat="1" ht="18" customHeight="1" x14ac:dyDescent="0.25">
      <c r="A20" s="44">
        <v>2023</v>
      </c>
      <c r="B20" s="45">
        <v>6701745.2001690492</v>
      </c>
      <c r="C20" s="47">
        <v>2.2093864636316907E-2</v>
      </c>
      <c r="D20" s="47">
        <v>2.905000337458663E-3</v>
      </c>
      <c r="E20" s="48">
        <v>19412.179679533467</v>
      </c>
    </row>
    <row r="21" spans="1:5" s="54" customFormat="1" ht="18" customHeight="1" x14ac:dyDescent="0.25">
      <c r="A21" s="44">
        <v>2024</v>
      </c>
      <c r="B21" s="45">
        <v>6849294.6521707401</v>
      </c>
      <c r="C21" s="47">
        <v>2.2016571444400723E-2</v>
      </c>
      <c r="D21" s="47">
        <v>2.1667029117447001E-3</v>
      </c>
      <c r="E21" s="48">
        <v>14808.301476329565</v>
      </c>
    </row>
    <row r="22" spans="1:5" ht="18" customHeight="1" x14ac:dyDescent="0.3">
      <c r="A22" s="44">
        <v>2025</v>
      </c>
      <c r="B22" s="45">
        <v>6999568.5986924488</v>
      </c>
      <c r="C22" s="47">
        <v>2.1940061590733695E-2</v>
      </c>
      <c r="D22" s="47">
        <v>1.2733240216342701E-3</v>
      </c>
      <c r="E22" s="48">
        <v>8901.3844910943881</v>
      </c>
    </row>
    <row r="23" spans="1:5" s="157" customFormat="1" ht="18" customHeight="1" x14ac:dyDescent="0.3">
      <c r="A23" s="44">
        <v>2026</v>
      </c>
      <c r="B23" s="45">
        <v>7151026.2846793728</v>
      </c>
      <c r="C23" s="47">
        <v>2.1638145815903176E-2</v>
      </c>
      <c r="D23" s="47">
        <v>4.8931573297816833E-4</v>
      </c>
      <c r="E23" s="48">
        <v>3497.3983360044658</v>
      </c>
    </row>
    <row r="24" spans="1:5" s="197" customFormat="1" ht="18" customHeight="1" x14ac:dyDescent="0.3">
      <c r="A24" s="44">
        <v>2027</v>
      </c>
      <c r="B24" s="45">
        <v>7307307.5475261668</v>
      </c>
      <c r="C24" s="47">
        <v>2.1854382381675252E-2</v>
      </c>
      <c r="D24" s="47">
        <v>2.1618273791301768E-4</v>
      </c>
      <c r="E24" s="48">
        <v>1579.3723193639889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43"/>
      <c r="C28" s="143"/>
    </row>
    <row r="29" spans="1:5" ht="21.75" customHeight="1" x14ac:dyDescent="0.3">
      <c r="A29" s="3"/>
      <c r="B29" s="143"/>
      <c r="C29" s="143"/>
    </row>
    <row r="30" spans="1:5" ht="21.75" customHeight="1" x14ac:dyDescent="0.3">
      <c r="A30" s="206" t="str">
        <f>Headings!F44</f>
        <v>Page 44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7" ht="23.25" x14ac:dyDescent="0.3">
      <c r="A1" s="213" t="str">
        <f>Headings!E45</f>
        <v>July 2018 Transit Property Tax Forecast</v>
      </c>
      <c r="B1" s="214"/>
      <c r="C1" s="214"/>
      <c r="D1" s="214"/>
      <c r="E1" s="214"/>
    </row>
    <row r="2" spans="1:7" ht="21.75" customHeight="1" x14ac:dyDescent="0.3">
      <c r="A2" s="213" t="s">
        <v>95</v>
      </c>
      <c r="B2" s="214"/>
      <c r="C2" s="214"/>
      <c r="D2" s="214"/>
      <c r="E2" s="214"/>
    </row>
    <row r="4" spans="1:7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7" s="54" customFormat="1" ht="18" customHeight="1" x14ac:dyDescent="0.25">
      <c r="A5" s="39">
        <v>2008</v>
      </c>
      <c r="B5" s="40" t="s">
        <v>89</v>
      </c>
      <c r="C5" s="41" t="s">
        <v>89</v>
      </c>
      <c r="D5" s="52" t="s">
        <v>89</v>
      </c>
      <c r="E5" s="43" t="s">
        <v>89</v>
      </c>
    </row>
    <row r="6" spans="1:7" s="54" customFormat="1" ht="18" customHeight="1" x14ac:dyDescent="0.25">
      <c r="A6" s="44">
        <v>2009</v>
      </c>
      <c r="B6" s="45" t="s">
        <v>89</v>
      </c>
      <c r="C6" s="46" t="s">
        <v>89</v>
      </c>
      <c r="D6" s="47" t="s">
        <v>89</v>
      </c>
      <c r="E6" s="48" t="s">
        <v>89</v>
      </c>
    </row>
    <row r="7" spans="1:7" s="54" customFormat="1" ht="18" customHeight="1" x14ac:dyDescent="0.25">
      <c r="A7" s="44">
        <v>2010</v>
      </c>
      <c r="B7" s="45">
        <v>22122922</v>
      </c>
      <c r="C7" s="46" t="s">
        <v>89</v>
      </c>
      <c r="D7" s="47">
        <v>0</v>
      </c>
      <c r="E7" s="48">
        <v>0</v>
      </c>
    </row>
    <row r="8" spans="1:7" s="54" customFormat="1" ht="18" customHeight="1" x14ac:dyDescent="0.25">
      <c r="A8" s="44">
        <v>2011</v>
      </c>
      <c r="B8" s="45">
        <v>22623470</v>
      </c>
      <c r="C8" s="46">
        <v>2.2625763450234926E-2</v>
      </c>
      <c r="D8" s="47">
        <v>0</v>
      </c>
      <c r="E8" s="48">
        <v>0</v>
      </c>
    </row>
    <row r="9" spans="1:7" s="54" customFormat="1" ht="18" customHeight="1" x14ac:dyDescent="0.25">
      <c r="A9" s="44">
        <v>2012</v>
      </c>
      <c r="B9" s="45">
        <v>23823382</v>
      </c>
      <c r="C9" s="46">
        <v>5.3038371213611324E-2</v>
      </c>
      <c r="D9" s="47">
        <v>0</v>
      </c>
      <c r="E9" s="48">
        <v>0</v>
      </c>
    </row>
    <row r="10" spans="1:7" s="54" customFormat="1" ht="18" customHeight="1" x14ac:dyDescent="0.25">
      <c r="A10" s="44">
        <v>2013</v>
      </c>
      <c r="B10" s="45">
        <v>23473405</v>
      </c>
      <c r="C10" s="47">
        <v>-1.4690483492226236E-2</v>
      </c>
      <c r="D10" s="47">
        <v>0</v>
      </c>
      <c r="E10" s="48">
        <v>0</v>
      </c>
    </row>
    <row r="11" spans="1:7" s="54" customFormat="1" ht="18" customHeight="1" x14ac:dyDescent="0.25">
      <c r="A11" s="44">
        <v>2014</v>
      </c>
      <c r="B11" s="45">
        <v>25426081.857224997</v>
      </c>
      <c r="C11" s="47">
        <v>8.3186774872456626E-2</v>
      </c>
      <c r="D11" s="47">
        <v>0</v>
      </c>
      <c r="E11" s="48">
        <v>0</v>
      </c>
      <c r="F11" s="59"/>
      <c r="G11" s="78"/>
    </row>
    <row r="12" spans="1:7" s="54" customFormat="1" ht="18" customHeight="1" x14ac:dyDescent="0.25">
      <c r="A12" s="44">
        <v>2015</v>
      </c>
      <c r="B12" s="45">
        <v>26253065</v>
      </c>
      <c r="C12" s="47">
        <v>3.2524993328455265E-2</v>
      </c>
      <c r="D12" s="47">
        <v>0</v>
      </c>
      <c r="E12" s="48">
        <v>0</v>
      </c>
    </row>
    <row r="13" spans="1:7" s="54" customFormat="1" ht="18" customHeight="1" x14ac:dyDescent="0.25">
      <c r="A13" s="44">
        <v>2016</v>
      </c>
      <c r="B13" s="45">
        <v>26951390</v>
      </c>
      <c r="C13" s="47">
        <v>2.6599751305228514E-2</v>
      </c>
      <c r="D13" s="47">
        <v>0</v>
      </c>
      <c r="E13" s="48">
        <v>0</v>
      </c>
    </row>
    <row r="14" spans="1:7" s="54" customFormat="1" ht="18" customHeight="1" x14ac:dyDescent="0.25">
      <c r="A14" s="44">
        <v>2017</v>
      </c>
      <c r="B14" s="45">
        <v>23315897</v>
      </c>
      <c r="C14" s="47">
        <v>-0.13489074218435482</v>
      </c>
      <c r="D14" s="47">
        <v>0</v>
      </c>
      <c r="E14" s="48">
        <v>0</v>
      </c>
    </row>
    <row r="15" spans="1:7" s="54" customFormat="1" ht="18" customHeight="1" thickBot="1" x14ac:dyDescent="0.3">
      <c r="A15" s="49">
        <v>2018</v>
      </c>
      <c r="B15" s="50">
        <v>23641990</v>
      </c>
      <c r="C15" s="56">
        <v>1.3985865523423735E-2</v>
      </c>
      <c r="D15" s="56">
        <v>0</v>
      </c>
      <c r="E15" s="85">
        <v>0</v>
      </c>
    </row>
    <row r="16" spans="1:7" s="54" customFormat="1" ht="18" customHeight="1" thickTop="1" x14ac:dyDescent="0.25">
      <c r="A16" s="44">
        <v>2019</v>
      </c>
      <c r="B16" s="45">
        <v>29323349.657420002</v>
      </c>
      <c r="C16" s="47">
        <v>0.24030801372557908</v>
      </c>
      <c r="D16" s="47">
        <v>8.5074866177903274E-4</v>
      </c>
      <c r="E16" s="48">
        <v>24925.595063287765</v>
      </c>
    </row>
    <row r="17" spans="1:5" s="54" customFormat="1" ht="18" customHeight="1" x14ac:dyDescent="0.25">
      <c r="A17" s="44">
        <v>2020</v>
      </c>
      <c r="B17" s="45">
        <v>30102104.94774257</v>
      </c>
      <c r="C17" s="47">
        <v>2.6557514725317644E-2</v>
      </c>
      <c r="D17" s="47">
        <v>1.7467943113254059E-3</v>
      </c>
      <c r="E17" s="48">
        <v>52490.495582554489</v>
      </c>
    </row>
    <row r="18" spans="1:5" s="54" customFormat="1" ht="18" customHeight="1" x14ac:dyDescent="0.25">
      <c r="A18" s="44">
        <v>2021</v>
      </c>
      <c r="B18" s="45">
        <v>30817512.482335124</v>
      </c>
      <c r="C18" s="47">
        <v>2.3766030177441166E-2</v>
      </c>
      <c r="D18" s="47">
        <v>2.4296076495724517E-3</v>
      </c>
      <c r="E18" s="48">
        <v>74692.989409439266</v>
      </c>
    </row>
    <row r="19" spans="1:5" s="54" customFormat="1" ht="18" customHeight="1" x14ac:dyDescent="0.25">
      <c r="A19" s="44">
        <v>2022</v>
      </c>
      <c r="B19" s="45">
        <v>31520906.937679991</v>
      </c>
      <c r="C19" s="47">
        <v>2.282450459776908E-2</v>
      </c>
      <c r="D19" s="47">
        <v>2.8060545398169712E-3</v>
      </c>
      <c r="E19" s="48">
        <v>88201.884712606668</v>
      </c>
    </row>
    <row r="20" spans="1:5" s="54" customFormat="1" ht="18" customHeight="1" x14ac:dyDescent="0.25">
      <c r="A20" s="44">
        <v>2023</v>
      </c>
      <c r="B20" s="45">
        <v>32220215.769784443</v>
      </c>
      <c r="C20" s="47">
        <v>2.218555555800017E-2</v>
      </c>
      <c r="D20" s="47">
        <v>2.7953668365454654E-3</v>
      </c>
      <c r="E20" s="48">
        <v>89816.253253463656</v>
      </c>
    </row>
    <row r="21" spans="1:5" s="54" customFormat="1" ht="18" customHeight="1" x14ac:dyDescent="0.25">
      <c r="A21" s="44">
        <v>2024</v>
      </c>
      <c r="B21" s="45">
        <v>32932823.221728478</v>
      </c>
      <c r="C21" s="47">
        <v>2.2116780875574005E-2</v>
      </c>
      <c r="D21" s="47">
        <v>2.0564751341793919E-3</v>
      </c>
      <c r="E21" s="48">
        <v>67586.542010758072</v>
      </c>
    </row>
    <row r="22" spans="1:5" ht="18" customHeight="1" x14ac:dyDescent="0.3">
      <c r="A22" s="44">
        <v>2025</v>
      </c>
      <c r="B22" s="45">
        <v>33659308.130989283</v>
      </c>
      <c r="C22" s="47">
        <v>2.2059600064336049E-2</v>
      </c>
      <c r="D22" s="47">
        <v>1.15572769874972E-3</v>
      </c>
      <c r="E22" s="48">
        <v>38856.087670952082</v>
      </c>
    </row>
    <row r="23" spans="1:5" s="157" customFormat="1" ht="18" customHeight="1" x14ac:dyDescent="0.3">
      <c r="A23" s="44">
        <v>2026</v>
      </c>
      <c r="B23" s="45">
        <v>34390933.402229033</v>
      </c>
      <c r="C23" s="47">
        <v>2.1736194588211522E-2</v>
      </c>
      <c r="D23" s="47">
        <v>3.6685208479592113E-4</v>
      </c>
      <c r="E23" s="48">
        <v>12611.758966617286</v>
      </c>
    </row>
    <row r="24" spans="1:5" s="197" customFormat="1" ht="18" customHeight="1" x14ac:dyDescent="0.3">
      <c r="A24" s="44">
        <v>2027</v>
      </c>
      <c r="B24" s="45">
        <v>35145985.47702311</v>
      </c>
      <c r="C24" s="47">
        <v>2.1954974759281765E-2</v>
      </c>
      <c r="D24" s="47">
        <v>9.3902242487065024E-5</v>
      </c>
      <c r="E24" s="48">
        <v>3299.9769754707813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129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Headings!F45</f>
        <v>Page 45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+Headings!E46</f>
        <v>July 2018 UTGO Bond Property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s="22" customFormat="1" ht="66" customHeight="1" x14ac:dyDescent="0.3">
      <c r="A4" s="21" t="s">
        <v>119</v>
      </c>
      <c r="B4" s="32" t="s">
        <v>91</v>
      </c>
      <c r="C4" s="32" t="s">
        <v>36</v>
      </c>
      <c r="D4" s="21" t="str">
        <f>Headings!E49</f>
        <v>% Change from March 2018 Forecast</v>
      </c>
      <c r="E4" s="33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40000000</v>
      </c>
      <c r="C5" s="86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39300000</v>
      </c>
      <c r="C6" s="57">
        <v>-1.749999999999996E-2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25050000</v>
      </c>
      <c r="C7" s="57">
        <v>-0.36259541984732824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23500000</v>
      </c>
      <c r="C8" s="57">
        <v>-6.187624750498999E-2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22460000</v>
      </c>
      <c r="C9" s="57">
        <v>-4.4255319148936212E-2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21040000</v>
      </c>
      <c r="C10" s="57">
        <v>-6.3223508459483546E-2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19630000</v>
      </c>
      <c r="C11" s="57">
        <v>-6.7015209125475317E-2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11620000</v>
      </c>
      <c r="C12" s="57">
        <v>-0.40804890473764643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16820000</v>
      </c>
      <c r="C13" s="57">
        <v>0.44750430292598975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16880000</v>
      </c>
      <c r="C14" s="57">
        <v>3.5671819262781401E-3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17300000</v>
      </c>
      <c r="C15" s="58">
        <v>2.4881516587677677E-2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17910000</v>
      </c>
      <c r="C16" s="57">
        <v>3.5260115606936315E-2</v>
      </c>
      <c r="D16" s="47">
        <v>0</v>
      </c>
      <c r="E16" s="48">
        <v>0</v>
      </c>
    </row>
    <row r="17" spans="1:5" s="54" customFormat="1" ht="18" customHeight="1" x14ac:dyDescent="0.25">
      <c r="A17" s="44">
        <v>2020</v>
      </c>
      <c r="B17" s="45">
        <v>13620000</v>
      </c>
      <c r="C17" s="57">
        <v>-0.23953098827470687</v>
      </c>
      <c r="D17" s="47">
        <v>0</v>
      </c>
      <c r="E17" s="48">
        <v>0</v>
      </c>
    </row>
    <row r="18" spans="1:5" s="54" customFormat="1" ht="18" customHeight="1" x14ac:dyDescent="0.25">
      <c r="A18" s="44">
        <v>2021</v>
      </c>
      <c r="B18" s="45">
        <v>13950000</v>
      </c>
      <c r="C18" s="57">
        <v>2.4229074889867919E-2</v>
      </c>
      <c r="D18" s="47">
        <v>0</v>
      </c>
      <c r="E18" s="48">
        <v>0</v>
      </c>
    </row>
    <row r="19" spans="1:5" s="54" customFormat="1" ht="18" customHeight="1" x14ac:dyDescent="0.25">
      <c r="A19" s="44">
        <v>2022</v>
      </c>
      <c r="B19" s="45">
        <v>14270000</v>
      </c>
      <c r="C19" s="57">
        <v>2.2939068100358506E-2</v>
      </c>
      <c r="D19" s="47">
        <v>0</v>
      </c>
      <c r="E19" s="48">
        <v>0</v>
      </c>
    </row>
    <row r="20" spans="1:5" s="54" customFormat="1" ht="18" customHeight="1" x14ac:dyDescent="0.25">
      <c r="A20" s="44">
        <v>2023</v>
      </c>
      <c r="B20" s="45">
        <v>14610000</v>
      </c>
      <c r="C20" s="57">
        <v>2.3826208829712758E-2</v>
      </c>
      <c r="D20" s="47">
        <v>0</v>
      </c>
      <c r="E20" s="48">
        <v>0</v>
      </c>
    </row>
    <row r="21" spans="1:5" s="54" customFormat="1" ht="18" customHeight="1" x14ac:dyDescent="0.25">
      <c r="A21" s="44">
        <v>2024</v>
      </c>
      <c r="B21" s="96" t="s">
        <v>89</v>
      </c>
      <c r="C21" s="97" t="s">
        <v>89</v>
      </c>
      <c r="D21" s="83" t="s">
        <v>89</v>
      </c>
      <c r="E21" s="84" t="s">
        <v>89</v>
      </c>
    </row>
    <row r="22" spans="1:5" ht="18" customHeight="1" x14ac:dyDescent="0.3">
      <c r="A22" s="44">
        <v>2025</v>
      </c>
      <c r="B22" s="96" t="s">
        <v>89</v>
      </c>
      <c r="C22" s="97" t="s">
        <v>89</v>
      </c>
      <c r="D22" s="83" t="s">
        <v>89</v>
      </c>
      <c r="E22" s="84" t="s">
        <v>89</v>
      </c>
    </row>
    <row r="23" spans="1:5" s="157" customFormat="1" ht="18" customHeight="1" x14ac:dyDescent="0.3">
      <c r="A23" s="44">
        <v>2026</v>
      </c>
      <c r="B23" s="96" t="s">
        <v>89</v>
      </c>
      <c r="C23" s="97" t="s">
        <v>89</v>
      </c>
      <c r="D23" s="83" t="s">
        <v>89</v>
      </c>
      <c r="E23" s="84" t="s">
        <v>89</v>
      </c>
    </row>
    <row r="24" spans="1:5" s="197" customFormat="1" ht="18" customHeight="1" x14ac:dyDescent="0.3">
      <c r="A24" s="44">
        <v>2027</v>
      </c>
      <c r="B24" s="96" t="s">
        <v>89</v>
      </c>
      <c r="C24" s="97" t="s">
        <v>89</v>
      </c>
      <c r="D24" s="83" t="s">
        <v>89</v>
      </c>
      <c r="E24" s="84" t="s">
        <v>89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30" t="s">
        <v>140</v>
      </c>
      <c r="B26" s="3"/>
      <c r="C26" s="3"/>
    </row>
    <row r="27" spans="1:5" ht="21.75" customHeight="1" x14ac:dyDescent="0.3">
      <c r="A27" s="30"/>
      <c r="B27" s="3"/>
      <c r="C27" s="3"/>
    </row>
    <row r="28" spans="1:5" ht="21.75" customHeight="1" x14ac:dyDescent="0.3">
      <c r="A28" s="3"/>
      <c r="B28" s="19"/>
      <c r="C28" s="19"/>
    </row>
    <row r="29" spans="1:5" ht="21.75" customHeight="1" x14ac:dyDescent="0.3">
      <c r="A29" s="3"/>
      <c r="B29" s="19"/>
      <c r="C29" s="19"/>
    </row>
    <row r="30" spans="1:5" ht="21.75" customHeight="1" x14ac:dyDescent="0.3">
      <c r="A30" s="206" t="str">
        <f>+Headings!F46</f>
        <v>Page 46</v>
      </c>
      <c r="B30" s="207"/>
      <c r="C30" s="207"/>
      <c r="D30" s="207"/>
      <c r="E30" s="214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5" defaultRowHeight="21.75" customHeight="1" x14ac:dyDescent="0.3"/>
  <cols>
    <col min="1" max="1" width="29.125" style="178" customWidth="1"/>
    <col min="2" max="3" width="22.5" style="178" customWidth="1"/>
    <col min="4" max="16384" width="10.75" style="179"/>
  </cols>
  <sheetData>
    <row r="1" spans="1:4" ht="21.75" customHeight="1" x14ac:dyDescent="0.3">
      <c r="A1" s="223"/>
      <c r="B1" s="223"/>
      <c r="C1" s="223"/>
    </row>
    <row r="2" spans="1:4" ht="22.5" customHeight="1" x14ac:dyDescent="0.3">
      <c r="A2" s="223" t="s">
        <v>237</v>
      </c>
      <c r="B2" s="223"/>
      <c r="C2" s="223"/>
    </row>
    <row r="4" spans="1:4" s="22" customFormat="1" ht="21.75" customHeight="1" x14ac:dyDescent="0.3">
      <c r="A4" s="193" t="s">
        <v>31</v>
      </c>
      <c r="B4" s="194" t="s">
        <v>92</v>
      </c>
      <c r="C4" s="195" t="s">
        <v>247</v>
      </c>
      <c r="D4" s="180"/>
    </row>
    <row r="5" spans="1:4" s="54" customFormat="1" ht="18" customHeight="1" x14ac:dyDescent="0.25">
      <c r="A5" s="188" t="s">
        <v>28</v>
      </c>
      <c r="B5" s="189">
        <v>42735</v>
      </c>
      <c r="C5" s="190">
        <v>177</v>
      </c>
      <c r="D5" s="59"/>
    </row>
    <row r="6" spans="1:4" s="54" customFormat="1" ht="18" customHeight="1" x14ac:dyDescent="0.25">
      <c r="A6" s="185" t="s">
        <v>29</v>
      </c>
      <c r="B6" s="186">
        <v>42735</v>
      </c>
      <c r="C6" s="187">
        <v>19061.769681197096</v>
      </c>
      <c r="D6" s="59"/>
    </row>
    <row r="7" spans="1:4" s="54" customFormat="1" ht="18" customHeight="1" x14ac:dyDescent="0.25">
      <c r="A7" s="185" t="s">
        <v>138</v>
      </c>
      <c r="B7" s="186">
        <v>43465</v>
      </c>
      <c r="C7" s="187">
        <v>16944.46551724134</v>
      </c>
      <c r="D7" s="59"/>
    </row>
    <row r="8" spans="1:4" s="54" customFormat="1" ht="18" customHeight="1" x14ac:dyDescent="0.25">
      <c r="A8" s="185" t="s">
        <v>201</v>
      </c>
      <c r="B8" s="186">
        <v>43465</v>
      </c>
      <c r="C8" s="187">
        <v>22557.432823682469</v>
      </c>
      <c r="D8" s="59"/>
    </row>
    <row r="9" spans="1:4" s="54" customFormat="1" ht="18" customHeight="1" x14ac:dyDescent="0.25">
      <c r="A9" s="44"/>
      <c r="B9" s="113"/>
      <c r="C9" s="46"/>
      <c r="D9" s="59"/>
    </row>
    <row r="10" spans="1:4" s="54" customFormat="1" ht="21.75" customHeight="1" x14ac:dyDescent="0.25">
      <c r="A10" s="192" t="s">
        <v>112</v>
      </c>
      <c r="B10" s="113"/>
      <c r="C10" s="46"/>
      <c r="D10" s="59"/>
    </row>
    <row r="11" spans="1:4" s="54" customFormat="1" ht="18" customHeight="1" x14ac:dyDescent="0.25">
      <c r="A11" s="184" t="s">
        <v>71</v>
      </c>
      <c r="B11" s="113"/>
      <c r="C11" s="46"/>
      <c r="D11" s="59"/>
    </row>
    <row r="12" spans="1:4" s="54" customFormat="1" ht="18" customHeight="1" x14ac:dyDescent="0.25">
      <c r="A12" s="184" t="s">
        <v>229</v>
      </c>
      <c r="B12" s="113"/>
      <c r="C12" s="46"/>
      <c r="D12" s="59"/>
    </row>
    <row r="13" spans="1:4" s="54" customFormat="1" ht="18" customHeight="1" x14ac:dyDescent="0.25">
      <c r="A13" s="44"/>
      <c r="B13" s="113"/>
      <c r="C13" s="46"/>
      <c r="D13" s="59"/>
    </row>
    <row r="14" spans="1:4" s="54" customFormat="1" ht="21.75" customHeight="1" x14ac:dyDescent="0.25">
      <c r="A14" s="192" t="s">
        <v>134</v>
      </c>
      <c r="B14" s="113"/>
      <c r="C14" s="46"/>
      <c r="D14" s="59"/>
    </row>
    <row r="15" spans="1:4" s="54" customFormat="1" ht="18" customHeight="1" x14ac:dyDescent="0.25">
      <c r="A15" s="184" t="s">
        <v>37</v>
      </c>
      <c r="B15" s="113"/>
      <c r="C15" s="46"/>
      <c r="D15" s="59"/>
    </row>
    <row r="16" spans="1:4" s="54" customFormat="1" ht="18" customHeight="1" x14ac:dyDescent="0.25">
      <c r="A16" s="184" t="s">
        <v>230</v>
      </c>
      <c r="B16" s="113"/>
      <c r="C16" s="46"/>
      <c r="D16" s="59"/>
    </row>
    <row r="17" spans="1:4" s="54" customFormat="1" ht="18" customHeight="1" x14ac:dyDescent="0.25">
      <c r="A17" s="196" t="s">
        <v>238</v>
      </c>
      <c r="B17" s="113"/>
      <c r="C17" s="46"/>
      <c r="D17" s="59"/>
    </row>
    <row r="18" spans="1:4" s="54" customFormat="1" ht="18" customHeight="1" x14ac:dyDescent="0.25">
      <c r="A18" s="196" t="s">
        <v>239</v>
      </c>
      <c r="B18" s="113"/>
      <c r="C18" s="46"/>
      <c r="D18" s="59"/>
    </row>
    <row r="19" spans="1:4" s="54" customFormat="1" ht="18" customHeight="1" x14ac:dyDescent="0.25">
      <c r="A19" s="184" t="s">
        <v>231</v>
      </c>
      <c r="B19" s="113"/>
      <c r="C19" s="46"/>
      <c r="D19" s="59"/>
    </row>
    <row r="20" spans="1:4" s="54" customFormat="1" ht="18" customHeight="1" x14ac:dyDescent="0.25">
      <c r="A20" s="44"/>
      <c r="B20" s="113"/>
      <c r="C20" s="46"/>
      <c r="D20" s="59"/>
    </row>
    <row r="21" spans="1:4" s="54" customFormat="1" ht="21.75" customHeight="1" x14ac:dyDescent="0.25">
      <c r="A21" s="192" t="s">
        <v>156</v>
      </c>
      <c r="B21" s="113"/>
      <c r="C21" s="46"/>
      <c r="D21" s="59"/>
    </row>
    <row r="22" spans="1:4" s="54" customFormat="1" ht="18" customHeight="1" x14ac:dyDescent="0.25">
      <c r="A22" s="44" t="s">
        <v>232</v>
      </c>
      <c r="B22" s="181"/>
      <c r="C22" s="134"/>
      <c r="D22" s="59"/>
    </row>
    <row r="23" spans="1:4" ht="18" customHeight="1" x14ac:dyDescent="0.3">
      <c r="A23" s="184" t="s">
        <v>158</v>
      </c>
      <c r="B23" s="181"/>
      <c r="C23" s="134"/>
      <c r="D23" s="10"/>
    </row>
    <row r="24" spans="1:4" ht="18" customHeight="1" x14ac:dyDescent="0.3">
      <c r="A24" s="44"/>
      <c r="B24" s="181"/>
      <c r="C24" s="134"/>
      <c r="D24" s="10"/>
    </row>
    <row r="25" spans="1:4" ht="21.75" customHeight="1" x14ac:dyDescent="0.3">
      <c r="A25" s="191" t="s">
        <v>78</v>
      </c>
      <c r="B25" s="182"/>
      <c r="C25" s="182"/>
      <c r="D25" s="10"/>
    </row>
    <row r="26" spans="1:4" ht="18" customHeight="1" x14ac:dyDescent="0.3">
      <c r="A26" s="183" t="s">
        <v>9</v>
      </c>
      <c r="B26" s="182"/>
      <c r="C26" s="182"/>
      <c r="D26" s="10"/>
    </row>
    <row r="27" spans="1:4" ht="18" customHeight="1" x14ac:dyDescent="0.3">
      <c r="A27" s="183" t="s">
        <v>257</v>
      </c>
      <c r="B27" s="182"/>
      <c r="C27" s="182"/>
      <c r="D27" s="10"/>
    </row>
    <row r="28" spans="1:4" ht="66" customHeight="1" x14ac:dyDescent="0.3">
      <c r="A28" s="3"/>
      <c r="B28" s="179"/>
      <c r="C28" s="179"/>
    </row>
    <row r="29" spans="1:4" ht="18" customHeight="1" x14ac:dyDescent="0.3">
      <c r="A29" s="3"/>
      <c r="B29" s="179"/>
      <c r="C29" s="179"/>
    </row>
    <row r="30" spans="1:4" ht="21.75" customHeight="1" x14ac:dyDescent="0.3">
      <c r="A30" s="206" t="str">
        <f>Headings!H47</f>
        <v>Page 47</v>
      </c>
      <c r="B30" s="206"/>
      <c r="C30" s="206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23"/>
      <c r="B38" s="6"/>
    </row>
    <row r="39" spans="1:2" ht="21.75" customHeight="1" x14ac:dyDescent="0.3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1" zoomScale="75" zoomScaleNormal="75" workbookViewId="0">
      <selection activeCell="E50" sqref="E50"/>
    </sheetView>
  </sheetViews>
  <sheetFormatPr defaultColWidth="10.75" defaultRowHeight="20.25" x14ac:dyDescent="0.3"/>
  <cols>
    <col min="1" max="2" width="10.75" style="12"/>
    <col min="3" max="3" width="34.75" style="12" bestFit="1" customWidth="1"/>
    <col min="4" max="4" width="10.75" style="12"/>
    <col min="5" max="5" width="57.25" style="12" bestFit="1" customWidth="1"/>
    <col min="6" max="6" width="10.75" style="12"/>
    <col min="7" max="7" width="30.625" style="12" bestFit="1" customWidth="1"/>
    <col min="8" max="8" width="9.5" style="12" bestFit="1" customWidth="1"/>
    <col min="9" max="16384" width="10.75" style="12"/>
  </cols>
  <sheetData>
    <row r="1" spans="1:8" x14ac:dyDescent="0.3">
      <c r="A1" s="12" t="s">
        <v>258</v>
      </c>
      <c r="B1" s="20" t="s">
        <v>99</v>
      </c>
      <c r="C1" s="20" t="s">
        <v>98</v>
      </c>
      <c r="D1" s="20" t="s">
        <v>100</v>
      </c>
      <c r="E1" s="20" t="s">
        <v>101</v>
      </c>
    </row>
    <row r="2" spans="1:8" x14ac:dyDescent="0.3">
      <c r="A2" s="12" t="s">
        <v>258</v>
      </c>
      <c r="B2" s="12">
        <v>2018</v>
      </c>
      <c r="C2" s="10" t="s">
        <v>70</v>
      </c>
      <c r="D2" s="12" t="s">
        <v>99</v>
      </c>
      <c r="E2" s="12" t="str">
        <f>CONCATENATE(Headings!A2," ",Headings!B2," ",Headings!C2," ",Headings!D2)</f>
        <v>July 2018 Countywide Assessed Value Forecast</v>
      </c>
      <c r="F2" s="12" t="str">
        <f>H2</f>
        <v>Page 2</v>
      </c>
      <c r="G2" s="12" t="str">
        <f>CONCATENATE(A2," ",B2," ",D2," ",H2)</f>
        <v>July 2018 Forecast Page 2</v>
      </c>
      <c r="H2" s="12" t="s">
        <v>72</v>
      </c>
    </row>
    <row r="3" spans="1:8" x14ac:dyDescent="0.3">
      <c r="A3" s="12" t="s">
        <v>258</v>
      </c>
      <c r="B3" s="12">
        <v>2018</v>
      </c>
      <c r="C3" s="10" t="s">
        <v>85</v>
      </c>
      <c r="D3" s="12" t="s">
        <v>99</v>
      </c>
      <c r="E3" s="12" t="str">
        <f>CONCATENATE(Headings!A3," ",Headings!B3," ",Headings!C3," ",Headings!D3)</f>
        <v>July 2018 Unincorporated Assessed Value Forecast</v>
      </c>
      <c r="F3" s="12" t="str">
        <f t="shared" ref="F3:F45" si="0">H3</f>
        <v>Page 3</v>
      </c>
      <c r="G3" s="12" t="str">
        <f t="shared" ref="G3:G46" si="1">CONCATENATE(A3," ",B3," ",D3," ",H3)</f>
        <v>July 2018 Forecast Page 3</v>
      </c>
      <c r="H3" s="12" t="s">
        <v>73</v>
      </c>
    </row>
    <row r="4" spans="1:8" x14ac:dyDescent="0.3">
      <c r="A4" s="12" t="s">
        <v>258</v>
      </c>
      <c r="B4" s="12">
        <v>2018</v>
      </c>
      <c r="C4" s="10" t="s">
        <v>106</v>
      </c>
      <c r="D4" s="12" t="s">
        <v>99</v>
      </c>
      <c r="E4" s="12" t="str">
        <f>CONCATENATE(Headings!A4," ",Headings!B4," ",Headings!C4," ",Headings!D4)</f>
        <v>July 2018 Countywide New Construction Forecast</v>
      </c>
      <c r="F4" s="12" t="str">
        <f t="shared" si="0"/>
        <v>Page 4</v>
      </c>
      <c r="G4" s="12" t="str">
        <f t="shared" si="1"/>
        <v>July 2018 Forecast Page 4</v>
      </c>
      <c r="H4" s="12" t="s">
        <v>74</v>
      </c>
    </row>
    <row r="5" spans="1:8" x14ac:dyDescent="0.3">
      <c r="A5" s="12" t="s">
        <v>258</v>
      </c>
      <c r="B5" s="12">
        <v>2018</v>
      </c>
      <c r="C5" s="10" t="s">
        <v>84</v>
      </c>
      <c r="D5" s="12" t="s">
        <v>99</v>
      </c>
      <c r="E5" s="12" t="str">
        <f>CONCATENATE(Headings!A5," ",Headings!B5," ",Headings!C5," ",Headings!D5)</f>
        <v>July 2018 Unincorporated New Construction Forecast</v>
      </c>
      <c r="F5" s="12" t="str">
        <f t="shared" si="0"/>
        <v>Page 5</v>
      </c>
      <c r="G5" s="12" t="str">
        <f t="shared" si="1"/>
        <v>July 2018 Forecast Page 5</v>
      </c>
      <c r="H5" s="12" t="s">
        <v>75</v>
      </c>
    </row>
    <row r="6" spans="1:8" x14ac:dyDescent="0.3">
      <c r="A6" s="12" t="s">
        <v>258</v>
      </c>
      <c r="B6" s="12">
        <v>2018</v>
      </c>
      <c r="C6" s="10" t="s">
        <v>30</v>
      </c>
      <c r="D6" s="12" t="s">
        <v>99</v>
      </c>
      <c r="E6" s="12" t="str">
        <f>CONCATENATE(Headings!A6," ",Headings!B6," ",Headings!C6," ",Headings!D6)</f>
        <v>July 2018 King County Sales and Use Taxbase Forecast</v>
      </c>
      <c r="F6" s="12" t="str">
        <f t="shared" si="0"/>
        <v>Page 6</v>
      </c>
      <c r="G6" s="12" t="str">
        <f t="shared" si="1"/>
        <v>July 2018 Forecast Page 6</v>
      </c>
      <c r="H6" s="12" t="s">
        <v>17</v>
      </c>
    </row>
    <row r="7" spans="1:8" x14ac:dyDescent="0.3">
      <c r="A7" s="12" t="s">
        <v>258</v>
      </c>
      <c r="B7" s="12">
        <v>2018</v>
      </c>
      <c r="C7" s="10" t="s">
        <v>97</v>
      </c>
      <c r="D7" s="12" t="s">
        <v>99</v>
      </c>
      <c r="E7" s="12" t="str">
        <f>CONCATENATE(Headings!A7," ",Headings!B7," ",Headings!C7," ",Headings!D7)</f>
        <v>July 2018 Local and Option Sales Tax Forecast</v>
      </c>
      <c r="F7" s="12" t="str">
        <f t="shared" si="0"/>
        <v>Page 7</v>
      </c>
      <c r="G7" s="12" t="str">
        <f t="shared" si="1"/>
        <v>July 2018 Forecast Page 7</v>
      </c>
      <c r="H7" s="12" t="s">
        <v>130</v>
      </c>
    </row>
    <row r="8" spans="1:8" x14ac:dyDescent="0.3">
      <c r="A8" s="12" t="s">
        <v>258</v>
      </c>
      <c r="B8" s="12">
        <v>2018</v>
      </c>
      <c r="C8" s="10" t="s">
        <v>53</v>
      </c>
      <c r="D8" s="12" t="s">
        <v>99</v>
      </c>
      <c r="E8" s="12" t="str">
        <f>CONCATENATE(Headings!A8," ",Headings!B8," ",Headings!C8," ",Headings!D8)</f>
        <v>July 2018 Metro Transit Sales Tax Forecast</v>
      </c>
      <c r="F8" s="12" t="str">
        <f t="shared" si="0"/>
        <v>Page 8</v>
      </c>
      <c r="G8" s="12" t="str">
        <f t="shared" si="1"/>
        <v>July 2018 Forecast Page 8</v>
      </c>
      <c r="H8" s="12" t="s">
        <v>131</v>
      </c>
    </row>
    <row r="9" spans="1:8" x14ac:dyDescent="0.3">
      <c r="A9" s="12" t="s">
        <v>258</v>
      </c>
      <c r="B9" s="12">
        <v>2018</v>
      </c>
      <c r="C9" s="10" t="s">
        <v>40</v>
      </c>
      <c r="D9" s="12" t="s">
        <v>99</v>
      </c>
      <c r="E9" s="12" t="str">
        <f>CONCATENATE(Headings!A9," ",Headings!B9," ",Headings!C9," ",Headings!D9)</f>
        <v>July 2018 Mental Health Sales Tax Forecast</v>
      </c>
      <c r="F9" s="12" t="str">
        <f t="shared" si="0"/>
        <v>Page 9</v>
      </c>
      <c r="G9" s="12" t="str">
        <f t="shared" si="1"/>
        <v>July 2018 Forecast Page 9</v>
      </c>
      <c r="H9" s="12" t="s">
        <v>132</v>
      </c>
    </row>
    <row r="10" spans="1:8" x14ac:dyDescent="0.3">
      <c r="A10" s="12" t="s">
        <v>258</v>
      </c>
      <c r="B10" s="12">
        <v>2018</v>
      </c>
      <c r="C10" s="10" t="s">
        <v>96</v>
      </c>
      <c r="D10" s="12" t="s">
        <v>99</v>
      </c>
      <c r="E10" s="12" t="str">
        <f>CONCATENATE(Headings!A10," ",Headings!B10," ",Headings!C10," ",Headings!D10)</f>
        <v>July 2018 Criminal Justice Sales Tax Forecast</v>
      </c>
      <c r="F10" s="12" t="str">
        <f t="shared" si="0"/>
        <v>Page 10</v>
      </c>
      <c r="G10" s="12" t="str">
        <f t="shared" si="1"/>
        <v>July 2018 Forecast Page 10</v>
      </c>
      <c r="H10" s="12" t="s">
        <v>93</v>
      </c>
    </row>
    <row r="11" spans="1:8" x14ac:dyDescent="0.3">
      <c r="A11" s="12" t="s">
        <v>258</v>
      </c>
      <c r="B11" s="12">
        <v>2018</v>
      </c>
      <c r="C11" s="10" t="s">
        <v>110</v>
      </c>
      <c r="D11" s="12" t="s">
        <v>99</v>
      </c>
      <c r="E11" s="12" t="str">
        <f>CONCATENATE(Headings!A11," ",Headings!B11," ",Headings!C11," ",Headings!D11)</f>
        <v>July 2018 Hotel Sales Tax Forecast</v>
      </c>
      <c r="F11" s="12" t="str">
        <f t="shared" si="0"/>
        <v>Page 11</v>
      </c>
      <c r="G11" s="12" t="str">
        <f t="shared" si="1"/>
        <v>July 2018 Forecast Page 11</v>
      </c>
      <c r="H11" s="12" t="s">
        <v>79</v>
      </c>
    </row>
    <row r="12" spans="1:8" x14ac:dyDescent="0.3">
      <c r="A12" s="12" t="s">
        <v>258</v>
      </c>
      <c r="B12" s="12">
        <v>2018</v>
      </c>
      <c r="C12" s="10" t="s">
        <v>105</v>
      </c>
      <c r="D12" s="12" t="s">
        <v>99</v>
      </c>
      <c r="E12" s="12" t="str">
        <f>CONCATENATE(Headings!A12," ",Headings!B12," ",Headings!C12," ",Headings!D12)</f>
        <v>July 2018 Rental Car Sales Tax Forecast</v>
      </c>
      <c r="F12" s="12" t="str">
        <f t="shared" si="0"/>
        <v>Page 12</v>
      </c>
      <c r="G12" s="12" t="str">
        <f t="shared" si="1"/>
        <v>July 2018 Forecast Page 12</v>
      </c>
      <c r="H12" s="12" t="s">
        <v>80</v>
      </c>
    </row>
    <row r="13" spans="1:8" x14ac:dyDescent="0.3">
      <c r="A13" s="12" t="s">
        <v>258</v>
      </c>
      <c r="B13" s="12">
        <v>2018</v>
      </c>
      <c r="C13" s="10" t="s">
        <v>117</v>
      </c>
      <c r="D13" s="12" t="s">
        <v>99</v>
      </c>
      <c r="E13" s="12" t="str">
        <f>CONCATENATE(Headings!A13," ",Headings!B13," ",Headings!C13," ",Headings!D13)</f>
        <v>July 2018 Real Estate Excise Tax (REET 1) Forecast</v>
      </c>
      <c r="F13" s="12" t="str">
        <f t="shared" si="0"/>
        <v>Page 13</v>
      </c>
      <c r="G13" s="12" t="str">
        <f t="shared" si="1"/>
        <v>July 2018 Forecast Page 13</v>
      </c>
      <c r="H13" s="12" t="s">
        <v>81</v>
      </c>
    </row>
    <row r="14" spans="1:8" x14ac:dyDescent="0.3">
      <c r="A14" s="12" t="s">
        <v>258</v>
      </c>
      <c r="B14" s="12">
        <v>2018</v>
      </c>
      <c r="C14" s="10" t="s">
        <v>116</v>
      </c>
      <c r="D14" s="12" t="s">
        <v>99</v>
      </c>
      <c r="E14" s="12" t="str">
        <f>CONCATENATE(Headings!A14," ",Headings!B14," ",Headings!C14," ",Headings!D14)</f>
        <v>July 2018 Investment Pool Nominal Rate of Return Forecast</v>
      </c>
      <c r="F14" s="12" t="str">
        <f t="shared" si="0"/>
        <v>Page 14</v>
      </c>
      <c r="G14" s="12" t="str">
        <f t="shared" si="1"/>
        <v>July 2018 Forecast Page 14</v>
      </c>
      <c r="H14" s="12" t="s">
        <v>82</v>
      </c>
    </row>
    <row r="15" spans="1:8" x14ac:dyDescent="0.3">
      <c r="A15" s="12" t="s">
        <v>258</v>
      </c>
      <c r="B15" s="12">
        <v>2018</v>
      </c>
      <c r="C15" s="10" t="s">
        <v>64</v>
      </c>
      <c r="D15" s="12" t="s">
        <v>99</v>
      </c>
      <c r="E15" s="12" t="str">
        <f>CONCATENATE(Headings!A15," ",Headings!B15," ",Headings!C15," ",Headings!D15)</f>
        <v>July 2018 Investment Pool Real Rate of Return Forecast</v>
      </c>
      <c r="F15" s="12" t="str">
        <f t="shared" si="0"/>
        <v>Page 15</v>
      </c>
      <c r="G15" s="12" t="str">
        <f t="shared" si="1"/>
        <v>July 2018 Forecast Page 15</v>
      </c>
      <c r="H15" s="12" t="s">
        <v>83</v>
      </c>
    </row>
    <row r="16" spans="1:8" x14ac:dyDescent="0.3">
      <c r="A16" s="12" t="s">
        <v>258</v>
      </c>
      <c r="B16" s="12">
        <v>2018</v>
      </c>
      <c r="C16" s="10" t="s">
        <v>66</v>
      </c>
      <c r="D16" s="12" t="s">
        <v>99</v>
      </c>
      <c r="E16" s="12" t="str">
        <f>CONCATENATE(Headings!A16," ",Headings!B16," ",Headings!C16," ",Headings!D16)</f>
        <v>July 2018 National CPI-U Forecast</v>
      </c>
      <c r="F16" s="12" t="str">
        <f t="shared" si="0"/>
        <v>Page 16</v>
      </c>
      <c r="G16" s="12" t="str">
        <f t="shared" si="1"/>
        <v>July 2018 Forecast Page 16</v>
      </c>
      <c r="H16" s="12" t="s">
        <v>59</v>
      </c>
    </row>
    <row r="17" spans="1:8" x14ac:dyDescent="0.3">
      <c r="A17" s="12" t="s">
        <v>258</v>
      </c>
      <c r="B17" s="12">
        <v>2018</v>
      </c>
      <c r="C17" s="10" t="s">
        <v>10</v>
      </c>
      <c r="D17" s="12" t="s">
        <v>99</v>
      </c>
      <c r="E17" s="12" t="str">
        <f>CONCATENATE(Headings!A17," ",Headings!B17," ",Headings!C17," ",Headings!D17)</f>
        <v>July 2018 National CPI-W Forecast</v>
      </c>
      <c r="F17" s="12" t="str">
        <f t="shared" si="0"/>
        <v>Page 17</v>
      </c>
      <c r="G17" s="12" t="str">
        <f t="shared" si="1"/>
        <v>July 2018 Forecast Page 17</v>
      </c>
      <c r="H17" s="12" t="s">
        <v>60</v>
      </c>
    </row>
    <row r="18" spans="1:8" x14ac:dyDescent="0.3">
      <c r="A18" s="12" t="s">
        <v>258</v>
      </c>
      <c r="B18" s="12">
        <v>2018</v>
      </c>
      <c r="C18" s="10" t="s">
        <v>5</v>
      </c>
      <c r="D18" s="12" t="s">
        <v>99</v>
      </c>
      <c r="E18" s="12" t="str">
        <f>CONCATENATE(Headings!A18," ",Headings!B18," ",Headings!C18," ",Headings!D18)</f>
        <v>July 2018 Seattle Annual CPI-U Forecast</v>
      </c>
      <c r="F18" s="12" t="str">
        <f t="shared" si="0"/>
        <v>Page 18</v>
      </c>
      <c r="G18" s="12" t="str">
        <f t="shared" si="1"/>
        <v>July 2018 Forecast Page 18</v>
      </c>
      <c r="H18" s="12" t="s">
        <v>54</v>
      </c>
    </row>
    <row r="19" spans="1:8" x14ac:dyDescent="0.3">
      <c r="A19" s="12" t="s">
        <v>258</v>
      </c>
      <c r="B19" s="12">
        <v>2018</v>
      </c>
      <c r="C19" s="10" t="s">
        <v>188</v>
      </c>
      <c r="D19" s="12" t="s">
        <v>99</v>
      </c>
      <c r="E19" s="12" t="str">
        <f>CONCATENATE(Headings!A19," ",Headings!B19," ",Headings!C19," ",Headings!D19)</f>
        <v>July 2018 June-June Seattle CPI-W Forecast</v>
      </c>
      <c r="F19" s="12" t="str">
        <f t="shared" si="0"/>
        <v>Page 19</v>
      </c>
      <c r="G19" s="12" t="str">
        <f t="shared" si="1"/>
        <v>July 2018 Forecast Page 19</v>
      </c>
      <c r="H19" s="12" t="s">
        <v>55</v>
      </c>
    </row>
    <row r="20" spans="1:8" x14ac:dyDescent="0.3">
      <c r="A20" s="12" t="s">
        <v>258</v>
      </c>
      <c r="B20" s="12">
        <v>2018</v>
      </c>
      <c r="C20" s="10" t="s">
        <v>38</v>
      </c>
      <c r="D20" s="12" t="s">
        <v>99</v>
      </c>
      <c r="E20" s="12" t="str">
        <f>CONCATENATE(Headings!A20," ",Headings!B20," ",Headings!C20," ",Headings!D20)</f>
        <v>July 2018 Outyear COLA Comparison Forecast</v>
      </c>
      <c r="F20" s="12" t="str">
        <f t="shared" si="0"/>
        <v>Page 20</v>
      </c>
      <c r="G20" s="12" t="str">
        <f t="shared" si="1"/>
        <v>July 2018 Forecast Page 20</v>
      </c>
      <c r="H20" s="12" t="s">
        <v>56</v>
      </c>
    </row>
    <row r="21" spans="1:8" x14ac:dyDescent="0.3">
      <c r="A21" s="12" t="s">
        <v>258</v>
      </c>
      <c r="B21" s="12">
        <v>2018</v>
      </c>
      <c r="C21" s="10" t="s">
        <v>108</v>
      </c>
      <c r="D21" s="12" t="s">
        <v>99</v>
      </c>
      <c r="E21" s="12" t="str">
        <f>CONCATENATE(Headings!A21," ",Headings!B21," ",Headings!C21," ",Headings!D21)</f>
        <v>July 2018 Pharmaceuticals PPI Forecast</v>
      </c>
      <c r="F21" s="12" t="str">
        <f t="shared" si="0"/>
        <v>Page 21</v>
      </c>
      <c r="G21" s="12" t="str">
        <f t="shared" si="1"/>
        <v>July 2018 Forecast Page 21</v>
      </c>
      <c r="H21" s="12" t="s">
        <v>61</v>
      </c>
    </row>
    <row r="22" spans="1:8" x14ac:dyDescent="0.3">
      <c r="A22" s="12" t="s">
        <v>258</v>
      </c>
      <c r="B22" s="12">
        <v>2018</v>
      </c>
      <c r="C22" s="10" t="s">
        <v>109</v>
      </c>
      <c r="D22" s="12" t="s">
        <v>99</v>
      </c>
      <c r="E22" s="12" t="str">
        <f>CONCATENATE(Headings!A22," ",Headings!B22," ",Headings!C22," ",Headings!D22)</f>
        <v>July 2018 Transportation CPI Forecast</v>
      </c>
      <c r="F22" s="12" t="str">
        <f t="shared" si="0"/>
        <v>Page 22</v>
      </c>
      <c r="G22" s="12" t="str">
        <f t="shared" si="1"/>
        <v>July 2018 Forecast Page 22</v>
      </c>
      <c r="H22" s="12" t="s">
        <v>62</v>
      </c>
    </row>
    <row r="23" spans="1:8" x14ac:dyDescent="0.3">
      <c r="A23" s="12" t="s">
        <v>258</v>
      </c>
      <c r="B23" s="12">
        <v>2018</v>
      </c>
      <c r="C23" s="10" t="s">
        <v>11</v>
      </c>
      <c r="D23" s="12" t="s">
        <v>99</v>
      </c>
      <c r="E23" s="12" t="str">
        <f>CONCATENATE(Headings!A23," ",Headings!B23," ",Headings!C23," ",Headings!D23)</f>
        <v>July 2018 Retail Gas Forecast</v>
      </c>
      <c r="F23" s="12" t="str">
        <f t="shared" si="0"/>
        <v>Page 23</v>
      </c>
      <c r="G23" s="12" t="str">
        <f t="shared" si="1"/>
        <v>July 2018 Forecast Page 23</v>
      </c>
      <c r="H23" s="12" t="s">
        <v>142</v>
      </c>
    </row>
    <row r="24" spans="1:8" x14ac:dyDescent="0.3">
      <c r="A24" s="12" t="s">
        <v>258</v>
      </c>
      <c r="B24" s="12">
        <v>2018</v>
      </c>
      <c r="C24" s="10" t="s">
        <v>18</v>
      </c>
      <c r="D24" s="12" t="s">
        <v>99</v>
      </c>
      <c r="E24" s="12" t="str">
        <f>CONCATENATE(Headings!A24," ",Headings!B24," ",Headings!C24," ",Headings!D24)</f>
        <v>July 2018 Diesel and Gasoline Forecast</v>
      </c>
      <c r="F24" s="12" t="str">
        <f t="shared" si="0"/>
        <v>Page 24</v>
      </c>
      <c r="G24" s="12" t="str">
        <f t="shared" si="1"/>
        <v>July 2018 Forecast Page 24</v>
      </c>
      <c r="H24" s="12" t="s">
        <v>143</v>
      </c>
    </row>
    <row r="25" spans="1:8" x14ac:dyDescent="0.3">
      <c r="A25" s="12" t="s">
        <v>258</v>
      </c>
      <c r="B25" s="12">
        <v>2018</v>
      </c>
      <c r="C25" s="10" t="s">
        <v>7</v>
      </c>
      <c r="D25" s="12" t="s">
        <v>99</v>
      </c>
      <c r="E25" s="12" t="str">
        <f>CONCATENATE(Headings!A25," ",Headings!B25," ",Headings!C25," ",Headings!D25)</f>
        <v>July 2018 Recorded Documents Forecast</v>
      </c>
      <c r="F25" s="12" t="str">
        <f t="shared" si="0"/>
        <v>Page 25</v>
      </c>
      <c r="G25" s="12" t="str">
        <f t="shared" si="1"/>
        <v>July 2018 Forecast Page 25</v>
      </c>
      <c r="H25" s="12" t="s">
        <v>157</v>
      </c>
    </row>
    <row r="26" spans="1:8" x14ac:dyDescent="0.3">
      <c r="A26" s="12" t="s">
        <v>258</v>
      </c>
      <c r="B26" s="12">
        <v>2018</v>
      </c>
      <c r="C26" s="10" t="s">
        <v>146</v>
      </c>
      <c r="D26" s="12" t="s">
        <v>99</v>
      </c>
      <c r="E26" s="12" t="str">
        <f>CONCATENATE(Headings!A26," ",Headings!B26," ",Headings!C26," ",Headings!D26)</f>
        <v>July 2018 Gambling Tax Forecast</v>
      </c>
      <c r="F26" s="12" t="str">
        <f t="shared" si="0"/>
        <v>Page 26</v>
      </c>
      <c r="G26" s="12" t="str">
        <f t="shared" si="1"/>
        <v>July 2018 Forecast Page 26</v>
      </c>
      <c r="H26" s="12" t="s">
        <v>34</v>
      </c>
    </row>
    <row r="27" spans="1:8" x14ac:dyDescent="0.3">
      <c r="A27" s="12" t="s">
        <v>258</v>
      </c>
      <c r="B27" s="12">
        <v>2018</v>
      </c>
      <c r="C27" s="10" t="s">
        <v>147</v>
      </c>
      <c r="D27" s="12" t="s">
        <v>99</v>
      </c>
      <c r="E27" s="12" t="str">
        <f>CONCATENATE(Headings!A27," ",Headings!B27," ",Headings!C27," ",Headings!D27)</f>
        <v>July 2018 E-911 Tax Forecast</v>
      </c>
      <c r="F27" s="12" t="str">
        <f t="shared" si="0"/>
        <v>Page 27</v>
      </c>
      <c r="G27" s="12" t="str">
        <f t="shared" si="1"/>
        <v>July 2018 Forecast Page 27</v>
      </c>
      <c r="H27" s="12" t="s">
        <v>47</v>
      </c>
    </row>
    <row r="28" spans="1:8" x14ac:dyDescent="0.3">
      <c r="A28" s="12" t="s">
        <v>258</v>
      </c>
      <c r="B28" s="12">
        <v>2018</v>
      </c>
      <c r="C28" s="12" t="s">
        <v>226</v>
      </c>
      <c r="D28" s="12" t="s">
        <v>99</v>
      </c>
      <c r="E28" s="12" t="str">
        <f>CONCATENATE(Headings!A28," ",Headings!B28," ",Headings!C28," ",Headings!D28)</f>
        <v>July 2018 Penalties and Interest on Delinquent Property Taxes Forecast</v>
      </c>
      <c r="F28" s="12" t="str">
        <f t="shared" si="0"/>
        <v>Page 28</v>
      </c>
      <c r="G28" s="12" t="str">
        <f>CONCATENATE(A28," ",B28," ",D28," ",H28)</f>
        <v>July 2018 Forecast Page 28</v>
      </c>
      <c r="H28" s="12" t="s">
        <v>48</v>
      </c>
    </row>
    <row r="29" spans="1:8" x14ac:dyDescent="0.3">
      <c r="A29" s="12" t="s">
        <v>258</v>
      </c>
      <c r="B29" s="12">
        <v>2018</v>
      </c>
      <c r="C29" s="10" t="s">
        <v>128</v>
      </c>
      <c r="D29" s="12" t="s">
        <v>99</v>
      </c>
      <c r="E29" s="12" t="str">
        <f>CONCATENATE(Headings!A29," ",Headings!B29," ",Headings!C29," ",Headings!D29)</f>
        <v>July 2018 Current Expense Property Tax Forecast</v>
      </c>
      <c r="F29" s="12" t="str">
        <f t="shared" si="0"/>
        <v>Page 29</v>
      </c>
      <c r="G29" s="12" t="str">
        <f t="shared" si="1"/>
        <v>July 2018 Forecast Page 29</v>
      </c>
      <c r="H29" s="12" t="s">
        <v>49</v>
      </c>
    </row>
    <row r="30" spans="1:8" x14ac:dyDescent="0.3">
      <c r="A30" s="12" t="s">
        <v>258</v>
      </c>
      <c r="B30" s="12">
        <v>2018</v>
      </c>
      <c r="C30" s="77" t="s">
        <v>166</v>
      </c>
      <c r="D30" s="12" t="s">
        <v>99</v>
      </c>
      <c r="E30" s="12" t="str">
        <f>CONCATENATE(Headings!A30," ",Headings!B30," ",Headings!C30," ",Headings!D30)</f>
        <v>July 2018 Dev. Disabilities &amp; Mental Health Property Tax Forecast</v>
      </c>
      <c r="F30" s="12" t="str">
        <f t="shared" si="0"/>
        <v>Page 30</v>
      </c>
      <c r="G30" s="12" t="str">
        <f t="shared" si="1"/>
        <v>July 2018 Forecast Page 30</v>
      </c>
      <c r="H30" s="12" t="s">
        <v>50</v>
      </c>
    </row>
    <row r="31" spans="1:8" x14ac:dyDescent="0.3">
      <c r="A31" s="12" t="s">
        <v>258</v>
      </c>
      <c r="B31" s="12">
        <v>2018</v>
      </c>
      <c r="C31" s="10" t="s">
        <v>22</v>
      </c>
      <c r="D31" s="12" t="s">
        <v>99</v>
      </c>
      <c r="E31" s="12" t="str">
        <f>CONCATENATE(Headings!A31," ",Headings!B31," ",Headings!C31," ",Headings!D31)</f>
        <v>July 2018 Veterans Aid Property Tax Forecast</v>
      </c>
      <c r="F31" s="12" t="str">
        <f t="shared" si="0"/>
        <v>Page 31</v>
      </c>
      <c r="G31" s="12" t="str">
        <f t="shared" si="1"/>
        <v>July 2018 Forecast Page 31</v>
      </c>
      <c r="H31" s="12" t="s">
        <v>51</v>
      </c>
    </row>
    <row r="32" spans="1:8" x14ac:dyDescent="0.3">
      <c r="A32" s="12" t="s">
        <v>258</v>
      </c>
      <c r="B32" s="12">
        <v>2018</v>
      </c>
      <c r="C32" s="35" t="s">
        <v>120</v>
      </c>
      <c r="D32" s="12" t="s">
        <v>99</v>
      </c>
      <c r="E32" s="12" t="str">
        <f>CONCATENATE(Headings!A32," ",Headings!B32," ",Headings!C32," ",Headings!D32)</f>
        <v>July 2018 Inter County River Improvement Property Tax Forecast</v>
      </c>
      <c r="F32" s="12" t="str">
        <f t="shared" si="0"/>
        <v>Page 32</v>
      </c>
      <c r="G32" s="12" t="str">
        <f t="shared" si="1"/>
        <v>July 2018 Forecast Page 32</v>
      </c>
      <c r="H32" s="12" t="s">
        <v>52</v>
      </c>
    </row>
    <row r="33" spans="1:8" x14ac:dyDescent="0.3">
      <c r="A33" s="12" t="s">
        <v>258</v>
      </c>
      <c r="B33" s="12">
        <v>2018</v>
      </c>
      <c r="C33" s="10" t="s">
        <v>26</v>
      </c>
      <c r="D33" s="12" t="s">
        <v>99</v>
      </c>
      <c r="E33" s="12" t="str">
        <f>CONCATENATE(Headings!A33," ",Headings!B33," ",Headings!C33," ",Headings!D33)</f>
        <v>July 2018 AFIS Lid Lift Forecast</v>
      </c>
      <c r="F33" s="12" t="str">
        <f t="shared" si="0"/>
        <v>Page 33</v>
      </c>
      <c r="G33" s="12" t="str">
        <f t="shared" si="1"/>
        <v>July 2018 Forecast Page 33</v>
      </c>
      <c r="H33" s="12" t="s">
        <v>153</v>
      </c>
    </row>
    <row r="34" spans="1:8" x14ac:dyDescent="0.3">
      <c r="A34" s="12" t="s">
        <v>258</v>
      </c>
      <c r="B34" s="12">
        <v>2018</v>
      </c>
      <c r="C34" s="10" t="s">
        <v>145</v>
      </c>
      <c r="D34" s="12" t="s">
        <v>99</v>
      </c>
      <c r="E34" s="12" t="str">
        <f>CONCATENATE(Headings!A34," ",Headings!B34," ",Headings!C34," ",Headings!D34)</f>
        <v>July 2018 Parks Lid Lift Forecast</v>
      </c>
      <c r="F34" s="12" t="str">
        <f t="shared" si="0"/>
        <v>Page 34</v>
      </c>
      <c r="G34" s="12" t="str">
        <f t="shared" si="1"/>
        <v>July 2018 Forecast Page 34</v>
      </c>
      <c r="H34" s="12" t="s">
        <v>154</v>
      </c>
    </row>
    <row r="35" spans="1:8" x14ac:dyDescent="0.3">
      <c r="A35" s="12" t="s">
        <v>258</v>
      </c>
      <c r="B35" s="12">
        <v>2018</v>
      </c>
      <c r="C35" s="10" t="s">
        <v>27</v>
      </c>
      <c r="D35" s="12" t="s">
        <v>99</v>
      </c>
      <c r="E35" s="12" t="str">
        <f>CONCATENATE(Headings!A35," ",Headings!B35," ",Headings!C35," ",Headings!D35)</f>
        <v>July 2018 Children and Family Justice Center Lid Lift Forecast</v>
      </c>
      <c r="F35" s="12" t="str">
        <f t="shared" si="0"/>
        <v>Page 35</v>
      </c>
      <c r="G35" s="12" t="str">
        <f t="shared" si="1"/>
        <v>July 2018 Forecast Page 35</v>
      </c>
      <c r="H35" s="12" t="s">
        <v>123</v>
      </c>
    </row>
    <row r="36" spans="1:8" x14ac:dyDescent="0.3">
      <c r="A36" s="12" t="s">
        <v>258</v>
      </c>
      <c r="B36" s="12">
        <v>2018</v>
      </c>
      <c r="C36" s="10" t="s">
        <v>42</v>
      </c>
      <c r="D36" s="12" t="s">
        <v>99</v>
      </c>
      <c r="E36" s="12" t="str">
        <f>CONCATENATE(Headings!A36," ",Headings!B36," ",Headings!C36," ",Headings!D36)</f>
        <v>July 2018 Veterans and Human Services Lid Lift Forecast</v>
      </c>
      <c r="F36" s="12" t="str">
        <f t="shared" si="0"/>
        <v>Page 36</v>
      </c>
      <c r="G36" s="12" t="str">
        <f t="shared" si="1"/>
        <v>July 2018 Forecast Page 36</v>
      </c>
      <c r="H36" s="12" t="s">
        <v>124</v>
      </c>
    </row>
    <row r="37" spans="1:8" x14ac:dyDescent="0.3">
      <c r="A37" s="12" t="s">
        <v>258</v>
      </c>
      <c r="B37" s="12">
        <v>2018</v>
      </c>
      <c r="C37" s="10" t="s">
        <v>184</v>
      </c>
      <c r="D37" s="12" t="s">
        <v>99</v>
      </c>
      <c r="E37" s="12" t="str">
        <f>CONCATENATE(Headings!A37," ",Headings!B37," ",Headings!C37," ",Headings!D37)</f>
        <v>July 2018 PSERN Forecast</v>
      </c>
      <c r="F37" s="12" t="str">
        <f t="shared" si="0"/>
        <v>Page 37</v>
      </c>
      <c r="G37" s="12" t="str">
        <f t="shared" si="1"/>
        <v>July 2018 Forecast Page 37</v>
      </c>
      <c r="H37" s="12" t="s">
        <v>0</v>
      </c>
    </row>
    <row r="38" spans="1:8" x14ac:dyDescent="0.3">
      <c r="A38" s="12" t="s">
        <v>258</v>
      </c>
      <c r="B38" s="12">
        <v>2018</v>
      </c>
      <c r="C38" s="10" t="s">
        <v>200</v>
      </c>
      <c r="D38" s="12" t="s">
        <v>99</v>
      </c>
      <c r="E38" s="12" t="str">
        <f>CONCATENATE(Headings!A38," ",Headings!B38," ",Headings!C38," ",Headings!D38)</f>
        <v>July 2018 Best Start For Kids Forecast</v>
      </c>
      <c r="F38" s="12" t="str">
        <f t="shared" si="0"/>
        <v>Page 38</v>
      </c>
      <c r="G38" s="12" t="str">
        <f t="shared" si="1"/>
        <v>July 2018 Forecast Page 38</v>
      </c>
      <c r="H38" s="12" t="s">
        <v>1</v>
      </c>
    </row>
    <row r="39" spans="1:8" x14ac:dyDescent="0.3">
      <c r="A39" s="12" t="s">
        <v>258</v>
      </c>
      <c r="B39" s="12">
        <v>2018</v>
      </c>
      <c r="C39" s="10" t="s">
        <v>57</v>
      </c>
      <c r="D39" s="12" t="s">
        <v>99</v>
      </c>
      <c r="E39" s="12" t="str">
        <f>CONCATENATE(Headings!A39," ",Headings!B39," ",Headings!C39," ",Headings!D39)</f>
        <v>July 2018 Emergency Medical Services (EMS) Property Tax Forecast</v>
      </c>
      <c r="F39" s="12" t="str">
        <f t="shared" si="0"/>
        <v>Page 39</v>
      </c>
      <c r="G39" s="12" t="str">
        <f t="shared" si="1"/>
        <v>July 2018 Forecast Page 39</v>
      </c>
      <c r="H39" s="12" t="s">
        <v>2</v>
      </c>
    </row>
    <row r="40" spans="1:8" x14ac:dyDescent="0.3">
      <c r="A40" s="12" t="s">
        <v>258</v>
      </c>
      <c r="B40" s="12">
        <v>2018</v>
      </c>
      <c r="C40" s="10" t="s">
        <v>76</v>
      </c>
      <c r="D40" s="12" t="s">
        <v>99</v>
      </c>
      <c r="E40" s="12" t="str">
        <f>CONCATENATE(Headings!A40," ",Headings!B40," ",Headings!C40," ",Headings!D40)</f>
        <v>July 2018 Conservation Futures Property Tax Forecast</v>
      </c>
      <c r="F40" s="12" t="str">
        <f t="shared" si="0"/>
        <v>Page 40</v>
      </c>
      <c r="G40" s="12" t="str">
        <f t="shared" si="1"/>
        <v>July 2018 Forecast Page 40</v>
      </c>
      <c r="H40" s="12" t="s">
        <v>3</v>
      </c>
    </row>
    <row r="41" spans="1:8" x14ac:dyDescent="0.3">
      <c r="A41" s="12" t="s">
        <v>258</v>
      </c>
      <c r="B41" s="12">
        <v>2018</v>
      </c>
      <c r="C41" s="10" t="s">
        <v>25</v>
      </c>
      <c r="D41" s="12" t="s">
        <v>99</v>
      </c>
      <c r="E41" s="12" t="str">
        <f>CONCATENATE(Headings!A41," ",Headings!B41," ",Headings!C41," ",Headings!D41)</f>
        <v>July 2018 Unincorporated Area/Roads Property Tax Levy Forecast</v>
      </c>
      <c r="F41" s="12" t="str">
        <f t="shared" si="0"/>
        <v>Page 41</v>
      </c>
      <c r="G41" s="12" t="str">
        <f>CONCATENATE(A41," ",B41," ",D41," ",H41)</f>
        <v>July 2018 Forecast Page 41</v>
      </c>
      <c r="H41" s="12" t="s">
        <v>114</v>
      </c>
    </row>
    <row r="42" spans="1:8" x14ac:dyDescent="0.3">
      <c r="A42" s="12" t="s">
        <v>258</v>
      </c>
      <c r="B42" s="12">
        <v>2018</v>
      </c>
      <c r="C42" s="10"/>
      <c r="F42" s="12" t="str">
        <f>H42</f>
        <v>Page 42</v>
      </c>
      <c r="G42" s="12" t="str">
        <f>CONCATENATE(A42," ",B42," ",D42," ",H42)</f>
        <v>July 2018  Page 42</v>
      </c>
      <c r="H42" s="12" t="s">
        <v>148</v>
      </c>
    </row>
    <row r="43" spans="1:8" x14ac:dyDescent="0.3">
      <c r="A43" s="12" t="s">
        <v>258</v>
      </c>
      <c r="B43" s="12">
        <v>2018</v>
      </c>
      <c r="C43" s="10" t="s">
        <v>77</v>
      </c>
      <c r="D43" s="12" t="s">
        <v>99</v>
      </c>
      <c r="E43" s="12" t="str">
        <f>CONCATENATE(Headings!A43," ",Headings!B43," ",Headings!C43," ",Headings!D43)</f>
        <v>July 2018 Flood District Property Tax Forecast</v>
      </c>
      <c r="F43" s="12" t="str">
        <f t="shared" si="0"/>
        <v>Page 43</v>
      </c>
      <c r="G43" s="12" t="str">
        <f t="shared" si="1"/>
        <v>July 2018 Forecast Page 43</v>
      </c>
      <c r="H43" s="12" t="s">
        <v>125</v>
      </c>
    </row>
    <row r="44" spans="1:8" x14ac:dyDescent="0.3">
      <c r="A44" s="12" t="s">
        <v>258</v>
      </c>
      <c r="B44" s="12">
        <v>2018</v>
      </c>
      <c r="C44" s="10" t="s">
        <v>224</v>
      </c>
      <c r="D44" s="12" t="s">
        <v>99</v>
      </c>
      <c r="E44" s="12" t="str">
        <f>CONCATENATE(Headings!A44," ",Headings!B44," ",Headings!C44," ",Headings!D44)</f>
        <v>July 2018 Marine Levy Property Tax Forecast</v>
      </c>
      <c r="F44" s="12" t="str">
        <f t="shared" si="0"/>
        <v>Page 44</v>
      </c>
      <c r="G44" s="12" t="str">
        <f>CONCATENATE(A44," ",B44," ",D44," ",H44)</f>
        <v>July 2018 Forecast Page 44</v>
      </c>
      <c r="H44" s="12" t="s">
        <v>185</v>
      </c>
    </row>
    <row r="45" spans="1:8" x14ac:dyDescent="0.3">
      <c r="A45" s="12" t="s">
        <v>258</v>
      </c>
      <c r="B45" s="12">
        <v>2018</v>
      </c>
      <c r="C45" s="10" t="s">
        <v>24</v>
      </c>
      <c r="D45" s="12" t="s">
        <v>99</v>
      </c>
      <c r="E45" s="12" t="str">
        <f>CONCATENATE(Headings!A45," ",Headings!B45," ",Headings!C45," ",Headings!D45)</f>
        <v>July 2018 Transit Property Tax Forecast</v>
      </c>
      <c r="F45" s="12" t="str">
        <f t="shared" si="0"/>
        <v>Page 45</v>
      </c>
      <c r="G45" s="12" t="str">
        <f t="shared" si="1"/>
        <v>July 2018 Forecast Page 45</v>
      </c>
      <c r="H45" s="12" t="s">
        <v>190</v>
      </c>
    </row>
    <row r="46" spans="1:8" x14ac:dyDescent="0.3">
      <c r="A46" s="12" t="s">
        <v>258</v>
      </c>
      <c r="B46" s="12">
        <v>2018</v>
      </c>
      <c r="C46" s="10" t="s">
        <v>68</v>
      </c>
      <c r="D46" s="12" t="s">
        <v>99</v>
      </c>
      <c r="E46" s="12" t="str">
        <f>CONCATENATE(Headings!A46," ",Headings!B46," ",Headings!C46," ",Headings!D46)</f>
        <v>July 2018 UTGO Bond Property Tax Forecast</v>
      </c>
      <c r="F46" s="12" t="str">
        <f>H46</f>
        <v>Page 46</v>
      </c>
      <c r="G46" s="12" t="str">
        <f t="shared" si="1"/>
        <v>July 2018 Forecast Page 46</v>
      </c>
      <c r="H46" s="12" t="s">
        <v>193</v>
      </c>
    </row>
    <row r="47" spans="1:8" x14ac:dyDescent="0.3">
      <c r="A47" s="12" t="s">
        <v>258</v>
      </c>
      <c r="B47" s="12">
        <v>2018</v>
      </c>
      <c r="C47" s="10" t="s">
        <v>237</v>
      </c>
      <c r="D47" s="12" t="s">
        <v>155</v>
      </c>
      <c r="E47" s="12" t="str">
        <f>CONCATENATE(Headings!A47," ",Headings!B47," ",Headings!C47," ",Headings!D47)</f>
        <v>July 2018 Annexation Assumptions Appendix</v>
      </c>
      <c r="F47" s="12" t="str">
        <f>H47</f>
        <v>Page 47</v>
      </c>
      <c r="G47" s="12" t="str">
        <f>CONCATENATE(A47," ",B47," ",D47," ",H47)</f>
        <v>July 2018 Appendix Page 47</v>
      </c>
      <c r="H47" s="12" t="s">
        <v>202</v>
      </c>
    </row>
    <row r="48" spans="1:8" x14ac:dyDescent="0.3">
      <c r="C48" s="10"/>
    </row>
    <row r="49" spans="3:6" x14ac:dyDescent="0.3">
      <c r="C49" s="10"/>
      <c r="E49" s="12" t="s">
        <v>260</v>
      </c>
      <c r="F49" s="12" t="s">
        <v>261</v>
      </c>
    </row>
    <row r="50" spans="3:6" x14ac:dyDescent="0.3">
      <c r="F50" s="12" t="s">
        <v>262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Headings!E5</f>
        <v>July 2018 Unincorporated New Construction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938271172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821583000</v>
      </c>
      <c r="C6" s="46">
        <v>-0.12436508280572001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304665097</v>
      </c>
      <c r="C7" s="46">
        <v>-0.62917307563569347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267511475.00000003</v>
      </c>
      <c r="C8" s="46">
        <v>-0.1219490593633703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180324673</v>
      </c>
      <c r="C9" s="46">
        <v>-0.32591798912551329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198251903</v>
      </c>
      <c r="C10" s="47">
        <v>9.9416400993556753E-2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299208000</v>
      </c>
      <c r="C11" s="46">
        <v>0.50923141454031851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251120765</v>
      </c>
      <c r="C12" s="46">
        <v>-0.16071507112109307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311033282</v>
      </c>
      <c r="C13" s="46">
        <v>0.23858049731570397</v>
      </c>
      <c r="D13" s="47">
        <v>0</v>
      </c>
      <c r="E13" s="48">
        <v>0</v>
      </c>
    </row>
    <row r="14" spans="1:5" s="54" customFormat="1" ht="18" customHeight="1" x14ac:dyDescent="0.25">
      <c r="A14" s="44">
        <v>2017</v>
      </c>
      <c r="B14" s="45">
        <v>333644251</v>
      </c>
      <c r="C14" s="46">
        <v>7.2696300712925099E-2</v>
      </c>
      <c r="D14" s="47">
        <v>0</v>
      </c>
      <c r="E14" s="48">
        <v>0</v>
      </c>
    </row>
    <row r="15" spans="1:5" s="54" customFormat="1" ht="18" customHeight="1" thickBot="1" x14ac:dyDescent="0.3">
      <c r="A15" s="49">
        <v>2018</v>
      </c>
      <c r="B15" s="50">
        <v>368351577</v>
      </c>
      <c r="C15" s="51">
        <v>0.10402494841728882</v>
      </c>
      <c r="D15" s="56">
        <v>0</v>
      </c>
      <c r="E15" s="85">
        <v>0</v>
      </c>
    </row>
    <row r="16" spans="1:5" s="54" customFormat="1" ht="18" customHeight="1" thickTop="1" x14ac:dyDescent="0.25">
      <c r="A16" s="44">
        <v>2019</v>
      </c>
      <c r="B16" s="45">
        <v>390958397.69622499</v>
      </c>
      <c r="C16" s="46">
        <v>6.1372943969301819E-2</v>
      </c>
      <c r="D16" s="47">
        <v>7.8111293412951976E-2</v>
      </c>
      <c r="E16" s="48">
        <v>28325708.395125985</v>
      </c>
    </row>
    <row r="17" spans="1:5" s="54" customFormat="1" ht="18" customHeight="1" x14ac:dyDescent="0.25">
      <c r="A17" s="44">
        <v>2020</v>
      </c>
      <c r="B17" s="45">
        <v>364233138.461124</v>
      </c>
      <c r="C17" s="46">
        <v>-6.8358319945506119E-2</v>
      </c>
      <c r="D17" s="47">
        <v>6.1154729515279005E-2</v>
      </c>
      <c r="E17" s="48">
        <v>20990887.043650985</v>
      </c>
    </row>
    <row r="18" spans="1:5" s="54" customFormat="1" ht="18" customHeight="1" x14ac:dyDescent="0.25">
      <c r="A18" s="44">
        <v>2021</v>
      </c>
      <c r="B18" s="45">
        <v>313579036.52618515</v>
      </c>
      <c r="C18" s="46">
        <v>-0.13907054736686286</v>
      </c>
      <c r="D18" s="47">
        <v>7.4622463907413561E-2</v>
      </c>
      <c r="E18" s="48">
        <v>21775126.727029622</v>
      </c>
    </row>
    <row r="19" spans="1:5" s="54" customFormat="1" ht="18" customHeight="1" x14ac:dyDescent="0.25">
      <c r="A19" s="44">
        <v>2022</v>
      </c>
      <c r="B19" s="45">
        <v>310762805.00912964</v>
      </c>
      <c r="C19" s="46">
        <v>-8.9809304482009189E-3</v>
      </c>
      <c r="D19" s="47">
        <v>5.3255666746443664E-2</v>
      </c>
      <c r="E19" s="48">
        <v>15713070.343005717</v>
      </c>
    </row>
    <row r="20" spans="1:5" s="54" customFormat="1" ht="18" customHeight="1" x14ac:dyDescent="0.25">
      <c r="A20" s="44">
        <v>2023</v>
      </c>
      <c r="B20" s="45">
        <v>281393033.84665322</v>
      </c>
      <c r="C20" s="46">
        <v>-9.4508643534780834E-2</v>
      </c>
      <c r="D20" s="47">
        <v>2.5718753824466312E-2</v>
      </c>
      <c r="E20" s="48">
        <v>7055616.5015388727</v>
      </c>
    </row>
    <row r="21" spans="1:5" s="54" customFormat="1" ht="18" customHeight="1" x14ac:dyDescent="0.25">
      <c r="A21" s="44">
        <v>2024</v>
      </c>
      <c r="B21" s="45">
        <v>290328380.00086546</v>
      </c>
      <c r="C21" s="46">
        <v>3.1753970708036761E-2</v>
      </c>
      <c r="D21" s="47">
        <v>-9.2641128414924223E-3</v>
      </c>
      <c r="E21" s="48">
        <v>-2714784.9475098252</v>
      </c>
    </row>
    <row r="22" spans="1:5" ht="18" customHeight="1" x14ac:dyDescent="0.3">
      <c r="A22" s="44">
        <v>2025</v>
      </c>
      <c r="B22" s="45">
        <v>300184185.85070926</v>
      </c>
      <c r="C22" s="46">
        <v>3.3947097592782471E-2</v>
      </c>
      <c r="D22" s="47">
        <v>-3.4295166913945629E-2</v>
      </c>
      <c r="E22" s="48">
        <v>-10660469.333862782</v>
      </c>
    </row>
    <row r="23" spans="1:5" s="157" customFormat="1" ht="18" customHeight="1" x14ac:dyDescent="0.3">
      <c r="A23" s="44">
        <v>2026</v>
      </c>
      <c r="B23" s="45">
        <v>306000899.15649319</v>
      </c>
      <c r="C23" s="46">
        <v>1.9377147697836383E-2</v>
      </c>
      <c r="D23" s="47">
        <v>-4.9987737894006345E-2</v>
      </c>
      <c r="E23" s="48">
        <v>-16101152.956127226</v>
      </c>
    </row>
    <row r="24" spans="1:5" s="197" customFormat="1" ht="18" customHeight="1" x14ac:dyDescent="0.3">
      <c r="A24" s="44">
        <v>2027</v>
      </c>
      <c r="B24" s="45">
        <v>323741660.93707949</v>
      </c>
      <c r="C24" s="46">
        <v>5.797617532984245E-2</v>
      </c>
      <c r="D24" s="47">
        <v>-9.8636944705854379E-3</v>
      </c>
      <c r="E24" s="48">
        <v>-3225100.2342306972</v>
      </c>
    </row>
    <row r="25" spans="1:5" s="116" customFormat="1" ht="21.75" customHeight="1" x14ac:dyDescent="0.3">
      <c r="A25" s="25" t="s">
        <v>4</v>
      </c>
      <c r="B25" s="3"/>
      <c r="C25" s="3"/>
    </row>
    <row r="26" spans="1:5" ht="21.75" customHeight="1" x14ac:dyDescent="0.3">
      <c r="A26" s="137" t="s">
        <v>121</v>
      </c>
      <c r="B26" s="3"/>
      <c r="C26" s="3"/>
    </row>
    <row r="27" spans="1:5" ht="21.75" customHeight="1" x14ac:dyDescent="0.3">
      <c r="A27" s="138" t="s">
        <v>207</v>
      </c>
      <c r="B27" s="3"/>
      <c r="C27" s="3"/>
    </row>
    <row r="28" spans="1:5" ht="21.75" customHeight="1" x14ac:dyDescent="0.3">
      <c r="A28" s="136"/>
      <c r="B28" s="3"/>
      <c r="C28" s="3"/>
    </row>
    <row r="29" spans="1:5" ht="21.75" customHeight="1" x14ac:dyDescent="0.3">
      <c r="A29" s="139"/>
      <c r="B29" s="3"/>
      <c r="C29" s="3"/>
    </row>
    <row r="30" spans="1:5" ht="21.75" customHeight="1" x14ac:dyDescent="0.3">
      <c r="A30" s="206" t="str">
        <f>Headings!F5</f>
        <v>Page 5</v>
      </c>
      <c r="B30" s="207"/>
      <c r="C30" s="207"/>
      <c r="D30" s="207"/>
      <c r="E30" s="214"/>
    </row>
    <row r="32" spans="1:5" ht="21.75" customHeight="1" x14ac:dyDescent="0.3">
      <c r="A32" s="3"/>
      <c r="B32" s="3"/>
      <c r="C32" s="3"/>
    </row>
    <row r="35" spans="1:2" ht="21.75" customHeight="1" x14ac:dyDescent="0.3">
      <c r="B35" s="7"/>
    </row>
    <row r="36" spans="1:2" ht="21.75" customHeight="1" x14ac:dyDescent="0.3">
      <c r="B36" s="7"/>
    </row>
    <row r="37" spans="1:2" ht="21.75" customHeight="1" x14ac:dyDescent="0.3">
      <c r="A37" s="6"/>
      <c r="B37" s="7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  <row r="41" spans="1:2" ht="21.75" customHeight="1" x14ac:dyDescent="0.3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Headings!E6</f>
        <v>July 2018 King County Sales and Use Taxbase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47440908710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40783082660</v>
      </c>
      <c r="C6" s="46">
        <v>-0.14033934490374989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40506885020</v>
      </c>
      <c r="C7" s="46">
        <v>-6.772358095208264E-3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42349096619</v>
      </c>
      <c r="C8" s="46">
        <v>4.5478974699990404E-2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45178847087</v>
      </c>
      <c r="C9" s="46">
        <v>6.6819618218973531E-2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48553937855.999901</v>
      </c>
      <c r="C10" s="47">
        <v>7.4705110612950154E-2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52335343480</v>
      </c>
      <c r="C11" s="46">
        <v>7.788051373330207E-2</v>
      </c>
      <c r="D11" s="47">
        <v>0</v>
      </c>
      <c r="E11" s="48">
        <v>0</v>
      </c>
    </row>
    <row r="12" spans="1:5" s="59" customFormat="1" ht="18" customHeight="1" x14ac:dyDescent="0.25">
      <c r="A12" s="44">
        <v>2015</v>
      </c>
      <c r="B12" s="45">
        <v>57615757460</v>
      </c>
      <c r="C12" s="46">
        <v>0.10089575474015788</v>
      </c>
      <c r="D12" s="47">
        <v>0</v>
      </c>
      <c r="E12" s="48">
        <v>0</v>
      </c>
    </row>
    <row r="13" spans="1:5" s="59" customFormat="1" ht="18" customHeight="1" x14ac:dyDescent="0.25">
      <c r="A13" s="44">
        <v>2016</v>
      </c>
      <c r="B13" s="45">
        <v>62234630016.999901</v>
      </c>
      <c r="C13" s="46">
        <v>8.0166828670204859E-2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65826124662</v>
      </c>
      <c r="C14" s="51">
        <v>5.7708941854704543E-2</v>
      </c>
      <c r="D14" s="56">
        <v>3.4470222865854439E-3</v>
      </c>
      <c r="E14" s="85">
        <v>226124662</v>
      </c>
    </row>
    <row r="15" spans="1:5" s="54" customFormat="1" ht="18" customHeight="1" thickTop="1" x14ac:dyDescent="0.25">
      <c r="A15" s="44">
        <v>2018</v>
      </c>
      <c r="B15" s="45">
        <v>70507215073.449692</v>
      </c>
      <c r="C15" s="46">
        <v>7.1112957590711456E-2</v>
      </c>
      <c r="D15" s="47">
        <v>2.1986777274017433E-2</v>
      </c>
      <c r="E15" s="48">
        <v>1516875236.063385</v>
      </c>
    </row>
    <row r="16" spans="1:5" s="54" customFormat="1" ht="18" customHeight="1" x14ac:dyDescent="0.25">
      <c r="A16" s="44">
        <v>2019</v>
      </c>
      <c r="B16" s="45">
        <v>73174354126.929398</v>
      </c>
      <c r="C16" s="46">
        <v>3.7827888262233378E-2</v>
      </c>
      <c r="D16" s="47">
        <v>3.2915322718096052E-2</v>
      </c>
      <c r="E16" s="48">
        <v>2331805355.0005035</v>
      </c>
    </row>
    <row r="17" spans="1:5" s="54" customFormat="1" ht="18" customHeight="1" x14ac:dyDescent="0.25">
      <c r="A17" s="44">
        <v>2020</v>
      </c>
      <c r="B17" s="45">
        <v>74633006297.759399</v>
      </c>
      <c r="C17" s="46">
        <v>1.9933926144394709E-2</v>
      </c>
      <c r="D17" s="47">
        <v>3.1232776684404051E-2</v>
      </c>
      <c r="E17" s="48">
        <v>2260397527.7804871</v>
      </c>
    </row>
    <row r="18" spans="1:5" s="54" customFormat="1" ht="18" customHeight="1" x14ac:dyDescent="0.25">
      <c r="A18" s="44">
        <v>2021</v>
      </c>
      <c r="B18" s="45">
        <v>77397356818.629196</v>
      </c>
      <c r="C18" s="46">
        <v>3.7039249227627469E-2</v>
      </c>
      <c r="D18" s="47">
        <v>2.7879317891585487E-2</v>
      </c>
      <c r="E18" s="48">
        <v>2099259589.2882996</v>
      </c>
    </row>
    <row r="19" spans="1:5" s="54" customFormat="1" ht="18" customHeight="1" x14ac:dyDescent="0.25">
      <c r="A19" s="44">
        <v>2022</v>
      </c>
      <c r="B19" s="45">
        <v>80606998840.729095</v>
      </c>
      <c r="C19" s="46">
        <v>4.1469659353113197E-2</v>
      </c>
      <c r="D19" s="47">
        <v>3.4008084341786038E-2</v>
      </c>
      <c r="E19" s="48">
        <v>2651129770.2848969</v>
      </c>
    </row>
    <row r="20" spans="1:5" s="54" customFormat="1" ht="18" customHeight="1" x14ac:dyDescent="0.25">
      <c r="A20" s="44">
        <v>2023</v>
      </c>
      <c r="B20" s="45">
        <v>83097666054.730591</v>
      </c>
      <c r="C20" s="46">
        <v>3.089889525502354E-2</v>
      </c>
      <c r="D20" s="47">
        <v>2.8754127017551312E-2</v>
      </c>
      <c r="E20" s="48">
        <v>2322616047.7497864</v>
      </c>
    </row>
    <row r="21" spans="1:5" s="54" customFormat="1" ht="18" customHeight="1" x14ac:dyDescent="0.25">
      <c r="A21" s="44">
        <v>2024</v>
      </c>
      <c r="B21" s="45">
        <v>86364555983.634995</v>
      </c>
      <c r="C21" s="46">
        <v>3.9313859028877296E-2</v>
      </c>
      <c r="D21" s="47">
        <v>2.809137975806264E-2</v>
      </c>
      <c r="E21" s="48">
        <v>2359809242.1936951</v>
      </c>
    </row>
    <row r="22" spans="1:5" s="54" customFormat="1" ht="18" customHeight="1" x14ac:dyDescent="0.25">
      <c r="A22" s="44">
        <v>2025</v>
      </c>
      <c r="B22" s="45">
        <v>90605708578.982407</v>
      </c>
      <c r="C22" s="46">
        <v>4.9107559774302034E-2</v>
      </c>
      <c r="D22" s="47">
        <v>3.7681534285442631E-2</v>
      </c>
      <c r="E22" s="48">
        <v>3290182971.8178101</v>
      </c>
    </row>
    <row r="23" spans="1:5" s="54" customFormat="1" ht="18" customHeight="1" x14ac:dyDescent="0.25">
      <c r="A23" s="44">
        <v>2026</v>
      </c>
      <c r="B23" s="45">
        <v>93910129059.724503</v>
      </c>
      <c r="C23" s="46">
        <v>3.6470334293137618E-2</v>
      </c>
      <c r="D23" s="47">
        <v>4.3018980909379501E-2</v>
      </c>
      <c r="E23" s="48">
        <v>3873292934.4156036</v>
      </c>
    </row>
    <row r="24" spans="1:5" s="54" customFormat="1" ht="18" customHeight="1" x14ac:dyDescent="0.25">
      <c r="A24" s="44">
        <v>2027</v>
      </c>
      <c r="B24" s="45">
        <v>97347409579.952591</v>
      </c>
      <c r="C24" s="46">
        <v>3.660180807591118E-2</v>
      </c>
      <c r="D24" s="47">
        <v>4.7026292788523882E-2</v>
      </c>
      <c r="E24" s="48">
        <v>4372275860.3501892</v>
      </c>
    </row>
    <row r="25" spans="1:5" ht="21.75" customHeight="1" x14ac:dyDescent="0.3">
      <c r="A25" s="25" t="s">
        <v>4</v>
      </c>
      <c r="B25" s="31"/>
      <c r="C25" s="5"/>
      <c r="D25" s="5"/>
    </row>
    <row r="26" spans="1:5" ht="21.75" customHeight="1" x14ac:dyDescent="0.3">
      <c r="A26" s="140" t="s">
        <v>164</v>
      </c>
      <c r="B26" s="31"/>
      <c r="C26" s="5"/>
      <c r="D26" s="5"/>
    </row>
    <row r="27" spans="1:5" ht="21.75" customHeight="1" x14ac:dyDescent="0.3">
      <c r="A27" s="138" t="s">
        <v>267</v>
      </c>
      <c r="B27" s="3"/>
      <c r="C27" s="3"/>
    </row>
    <row r="28" spans="1:5" ht="21.75" customHeight="1" x14ac:dyDescent="0.3">
      <c r="A28" s="138" t="s">
        <v>266</v>
      </c>
      <c r="B28" s="3"/>
      <c r="C28" s="3"/>
    </row>
    <row r="29" spans="1:5" ht="21.75" customHeight="1" x14ac:dyDescent="0.3">
      <c r="A29" s="136"/>
    </row>
    <row r="30" spans="1:5" ht="21.75" customHeight="1" x14ac:dyDescent="0.3">
      <c r="A30" s="206" t="str">
        <f>Headings!F6</f>
        <v>Page 6</v>
      </c>
      <c r="B30" s="207"/>
      <c r="C30" s="207"/>
      <c r="D30" s="207"/>
      <c r="E30" s="214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Headings!E7</f>
        <v>July 2018 Local and Option Sales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2009</v>
      </c>
      <c r="B5" s="40">
        <v>76142480.19627364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2010</v>
      </c>
      <c r="B6" s="45">
        <v>76040263.195849806</v>
      </c>
      <c r="C6" s="46">
        <v>-1.342443799576154E-3</v>
      </c>
      <c r="D6" s="47">
        <v>0</v>
      </c>
      <c r="E6" s="48">
        <v>0</v>
      </c>
    </row>
    <row r="7" spans="1:5" s="54" customFormat="1" ht="18" customHeight="1" x14ac:dyDescent="0.25">
      <c r="A7" s="44">
        <v>2011</v>
      </c>
      <c r="B7" s="45">
        <v>81032753.428631201</v>
      </c>
      <c r="C7" s="46">
        <v>6.5655877859374323E-2</v>
      </c>
      <c r="D7" s="47">
        <v>0</v>
      </c>
      <c r="E7" s="48">
        <v>0</v>
      </c>
    </row>
    <row r="8" spans="1:5" s="54" customFormat="1" ht="18" customHeight="1" x14ac:dyDescent="0.25">
      <c r="A8" s="44">
        <v>2012</v>
      </c>
      <c r="B8" s="45">
        <v>83194188.868622601</v>
      </c>
      <c r="C8" s="46">
        <v>2.6673602321745982E-2</v>
      </c>
      <c r="D8" s="47">
        <v>0</v>
      </c>
      <c r="E8" s="48">
        <v>0</v>
      </c>
    </row>
    <row r="9" spans="1:5" s="54" customFormat="1" ht="18" customHeight="1" x14ac:dyDescent="0.25">
      <c r="A9" s="44">
        <v>2013</v>
      </c>
      <c r="B9" s="45">
        <v>89323495.415051565</v>
      </c>
      <c r="C9" s="47">
        <v>7.3674695670248758E-2</v>
      </c>
      <c r="D9" s="47">
        <v>0</v>
      </c>
      <c r="E9" s="48">
        <v>0</v>
      </c>
    </row>
    <row r="10" spans="1:5" s="54" customFormat="1" ht="18" customHeight="1" x14ac:dyDescent="0.25">
      <c r="A10" s="44">
        <v>2014</v>
      </c>
      <c r="B10" s="45">
        <v>96310935</v>
      </c>
      <c r="C10" s="46">
        <v>7.8226222031286596E-2</v>
      </c>
      <c r="D10" s="47">
        <v>0</v>
      </c>
      <c r="E10" s="48">
        <v>0</v>
      </c>
    </row>
    <row r="11" spans="1:5" s="54" customFormat="1" ht="18" customHeight="1" x14ac:dyDescent="0.25">
      <c r="A11" s="44">
        <v>2015</v>
      </c>
      <c r="B11" s="45">
        <v>104719894.34955275</v>
      </c>
      <c r="C11" s="46">
        <v>8.7310535917367593E-2</v>
      </c>
      <c r="D11" s="47">
        <v>0</v>
      </c>
      <c r="E11" s="48">
        <v>0</v>
      </c>
    </row>
    <row r="12" spans="1:5" s="54" customFormat="1" ht="18" customHeight="1" x14ac:dyDescent="0.25">
      <c r="A12" s="44">
        <v>2016</v>
      </c>
      <c r="B12" s="45">
        <v>112704885.56955276</v>
      </c>
      <c r="C12" s="46">
        <v>7.6250948013242725E-2</v>
      </c>
      <c r="D12" s="47">
        <v>0</v>
      </c>
      <c r="E12" s="48">
        <v>0</v>
      </c>
    </row>
    <row r="13" spans="1:5" s="54" customFormat="1" ht="18" customHeight="1" thickBot="1" x14ac:dyDescent="0.3">
      <c r="A13" s="49">
        <v>2017</v>
      </c>
      <c r="B13" s="50">
        <v>118621545.57999998</v>
      </c>
      <c r="C13" s="51">
        <v>5.2496925759229152E-2</v>
      </c>
      <c r="D13" s="56">
        <v>2.2378958374269509E-4</v>
      </c>
      <c r="E13" s="85">
        <v>26540.326859563589</v>
      </c>
    </row>
    <row r="14" spans="1:5" s="54" customFormat="1" ht="18" customHeight="1" thickTop="1" x14ac:dyDescent="0.25">
      <c r="A14" s="44">
        <v>2018</v>
      </c>
      <c r="B14" s="45">
        <v>128572483.73108177</v>
      </c>
      <c r="C14" s="46">
        <v>8.3888117478377877E-2</v>
      </c>
      <c r="D14" s="47">
        <v>1.7318330914559255E-2</v>
      </c>
      <c r="E14" s="48">
        <v>2188755.232356742</v>
      </c>
    </row>
    <row r="15" spans="1:5" s="54" customFormat="1" ht="18" customHeight="1" x14ac:dyDescent="0.25">
      <c r="A15" s="44">
        <v>2019</v>
      </c>
      <c r="B15" s="45">
        <v>131808570.3230029</v>
      </c>
      <c r="C15" s="46">
        <v>2.5169355821807349E-2</v>
      </c>
      <c r="D15" s="47">
        <v>7.2700260737950106E-3</v>
      </c>
      <c r="E15" s="48">
        <v>951335.50904220343</v>
      </c>
    </row>
    <row r="16" spans="1:5" s="54" customFormat="1" ht="18" customHeight="1" x14ac:dyDescent="0.25">
      <c r="A16" s="44">
        <v>2020</v>
      </c>
      <c r="B16" s="45">
        <v>134436032.62901995</v>
      </c>
      <c r="C16" s="46">
        <v>1.9933926144395153E-2</v>
      </c>
      <c r="D16" s="47">
        <v>1.4429187018194511E-3</v>
      </c>
      <c r="E16" s="48">
        <v>193700.77121347189</v>
      </c>
    </row>
    <row r="17" spans="1:5" s="54" customFormat="1" ht="18" customHeight="1" x14ac:dyDescent="0.25">
      <c r="A17" s="44">
        <v>2021</v>
      </c>
      <c r="B17" s="45">
        <v>136285676.19166079</v>
      </c>
      <c r="C17" s="46">
        <v>1.3758540225186522E-2</v>
      </c>
      <c r="D17" s="47">
        <v>-4.3037308382338768E-3</v>
      </c>
      <c r="E17" s="48">
        <v>-589072.07509112358</v>
      </c>
    </row>
    <row r="18" spans="1:5" s="54" customFormat="1" ht="18" customHeight="1" x14ac:dyDescent="0.25">
      <c r="A18" s="44">
        <v>2022</v>
      </c>
      <c r="B18" s="45">
        <v>141937396.75803766</v>
      </c>
      <c r="C18" s="46">
        <v>4.1469659353113197E-2</v>
      </c>
      <c r="D18" s="47">
        <v>6.4021191348295758E-6</v>
      </c>
      <c r="E18" s="48">
        <v>908.69430616497993</v>
      </c>
    </row>
    <row r="19" spans="1:5" s="54" customFormat="1" ht="18" customHeight="1" x14ac:dyDescent="0.25">
      <c r="A19" s="44">
        <v>2023</v>
      </c>
      <c r="B19" s="45">
        <v>142865232.56998613</v>
      </c>
      <c r="C19" s="46">
        <v>6.5369369393899479E-3</v>
      </c>
      <c r="D19" s="47">
        <v>-6.6647248923566993E-3</v>
      </c>
      <c r="E19" s="48">
        <v>-958545.91659229994</v>
      </c>
    </row>
    <row r="20" spans="1:5" s="54" customFormat="1" ht="18" customHeight="1" x14ac:dyDescent="0.25">
      <c r="A20" s="44">
        <v>2024</v>
      </c>
      <c r="B20" s="45">
        <v>148481816.18337032</v>
      </c>
      <c r="C20" s="46">
        <v>3.9313859028877074E-2</v>
      </c>
      <c r="D20" s="47">
        <v>-7.2951874516843374E-3</v>
      </c>
      <c r="E20" s="48">
        <v>-1091162.9202679098</v>
      </c>
    </row>
    <row r="21" spans="1:5" s="54" customFormat="1" ht="18" customHeight="1" x14ac:dyDescent="0.25">
      <c r="A21" s="44">
        <v>2025</v>
      </c>
      <c r="B21" s="45">
        <v>155773395.84699214</v>
      </c>
      <c r="C21" s="46">
        <v>4.9107559774302256E-2</v>
      </c>
      <c r="D21" s="47">
        <v>2.102630282043938E-3</v>
      </c>
      <c r="E21" s="48">
        <v>326846.6216404438</v>
      </c>
    </row>
    <row r="22" spans="1:5" s="54" customFormat="1" ht="18" customHeight="1" x14ac:dyDescent="0.25">
      <c r="A22" s="44">
        <v>2026</v>
      </c>
      <c r="B22" s="45">
        <v>161454503.6675092</v>
      </c>
      <c r="C22" s="46">
        <v>3.6470334293137618E-2</v>
      </c>
      <c r="D22" s="47">
        <v>7.7807808471430651E-3</v>
      </c>
      <c r="E22" s="48">
        <v>1246543.0316751301</v>
      </c>
    </row>
    <row r="23" spans="1:5" s="54" customFormat="1" ht="18" customHeight="1" x14ac:dyDescent="0.25">
      <c r="A23" s="44">
        <v>2027</v>
      </c>
      <c r="B23" s="45">
        <v>167364030.42373884</v>
      </c>
      <c r="C23" s="46">
        <v>3.6601808075910958E-2</v>
      </c>
      <c r="D23" s="47">
        <v>1.1652706448286754E-2</v>
      </c>
      <c r="E23" s="48">
        <v>1927780.0613778532</v>
      </c>
    </row>
    <row r="24" spans="1:5" s="54" customFormat="1" ht="18" customHeight="1" x14ac:dyDescent="0.25">
      <c r="A24" s="25" t="s">
        <v>4</v>
      </c>
      <c r="B24" s="113"/>
      <c r="C24" s="46"/>
      <c r="D24" s="134"/>
      <c r="E24" s="135"/>
    </row>
    <row r="25" spans="1:5" ht="21.75" customHeight="1" x14ac:dyDescent="0.3">
      <c r="A25" s="30" t="s">
        <v>63</v>
      </c>
      <c r="B25" s="3"/>
      <c r="C25" s="3"/>
    </row>
    <row r="26" spans="1:5" s="29" customFormat="1" ht="21.75" customHeight="1" x14ac:dyDescent="0.25">
      <c r="A26" s="79" t="s">
        <v>177</v>
      </c>
      <c r="B26" s="30"/>
      <c r="C26" s="30"/>
    </row>
    <row r="27" spans="1:5" ht="21.75" customHeight="1" x14ac:dyDescent="0.3">
      <c r="A27" s="138" t="s">
        <v>253</v>
      </c>
      <c r="B27" s="3"/>
      <c r="C27" s="3"/>
      <c r="D27" s="128"/>
      <c r="E27" s="128"/>
    </row>
    <row r="28" spans="1:5" ht="21.75" customHeight="1" x14ac:dyDescent="0.3">
      <c r="A28" s="138" t="s">
        <v>240</v>
      </c>
      <c r="B28" s="3"/>
      <c r="C28" s="3"/>
      <c r="D28" s="128"/>
      <c r="E28" s="128"/>
    </row>
    <row r="29" spans="1:5" ht="21.75" customHeight="1" x14ac:dyDescent="0.3">
      <c r="A29" s="138"/>
    </row>
    <row r="30" spans="1:5" ht="21.75" customHeight="1" x14ac:dyDescent="0.3">
      <c r="A30" s="206" t="str">
        <f>Headings!F7</f>
        <v>Page 7</v>
      </c>
      <c r="B30" s="206"/>
      <c r="C30" s="206"/>
      <c r="D30" s="206"/>
      <c r="E30" s="206"/>
    </row>
    <row r="33" spans="1:2" ht="21.75" customHeight="1" x14ac:dyDescent="0.3">
      <c r="B33" s="7"/>
    </row>
    <row r="34" spans="1:2" ht="21.75" customHeight="1" x14ac:dyDescent="0.3">
      <c r="B34" s="7"/>
    </row>
    <row r="35" spans="1:2" ht="21.75" customHeight="1" x14ac:dyDescent="0.3">
      <c r="A35" s="6"/>
      <c r="B35" s="7"/>
    </row>
    <row r="36" spans="1:2" ht="21.75" customHeight="1" x14ac:dyDescent="0.3">
      <c r="A36" s="6"/>
      <c r="B36" s="6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Headings!E8</f>
        <v>July 2018 Metro Transit Sales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s="54" customFormat="1" ht="18" customHeight="1" x14ac:dyDescent="0.25">
      <c r="A5" s="39">
        <v>2008</v>
      </c>
      <c r="B5" s="40">
        <v>432934212.59000003</v>
      </c>
      <c r="C5" s="82" t="s">
        <v>89</v>
      </c>
      <c r="D5" s="52">
        <v>0</v>
      </c>
      <c r="E5" s="43">
        <v>0</v>
      </c>
    </row>
    <row r="6" spans="1:5" s="54" customFormat="1" ht="18" customHeight="1" x14ac:dyDescent="0.25">
      <c r="A6" s="44">
        <v>2009</v>
      </c>
      <c r="B6" s="45">
        <v>376904265.79065436</v>
      </c>
      <c r="C6" s="46">
        <v>-0.12941907839565336</v>
      </c>
      <c r="D6" s="47">
        <v>0</v>
      </c>
      <c r="E6" s="48">
        <v>0</v>
      </c>
    </row>
    <row r="7" spans="1:5" s="54" customFormat="1" ht="18" customHeight="1" x14ac:dyDescent="0.25">
      <c r="A7" s="44">
        <v>2010</v>
      </c>
      <c r="B7" s="45">
        <v>375199113.66660088</v>
      </c>
      <c r="C7" s="46">
        <v>-4.5240987667689581E-3</v>
      </c>
      <c r="D7" s="47">
        <v>0</v>
      </c>
      <c r="E7" s="48">
        <v>0</v>
      </c>
    </row>
    <row r="8" spans="1:5" s="54" customFormat="1" ht="18" customHeight="1" x14ac:dyDescent="0.25">
      <c r="A8" s="44">
        <v>2011</v>
      </c>
      <c r="B8" s="45">
        <v>399483215.29509997</v>
      </c>
      <c r="C8" s="46">
        <v>6.4723238259239979E-2</v>
      </c>
      <c r="D8" s="47">
        <v>0</v>
      </c>
      <c r="E8" s="48">
        <v>0</v>
      </c>
    </row>
    <row r="9" spans="1:5" s="54" customFormat="1" ht="18" customHeight="1" x14ac:dyDescent="0.25">
      <c r="A9" s="44">
        <v>2012</v>
      </c>
      <c r="B9" s="45">
        <v>412549491.71823603</v>
      </c>
      <c r="C9" s="46">
        <v>3.2707948476593529E-2</v>
      </c>
      <c r="D9" s="47">
        <v>0</v>
      </c>
      <c r="E9" s="48">
        <v>0</v>
      </c>
    </row>
    <row r="10" spans="1:5" s="54" customFormat="1" ht="18" customHeight="1" x14ac:dyDescent="0.25">
      <c r="A10" s="44">
        <v>2013</v>
      </c>
      <c r="B10" s="45">
        <v>442835694.9931376</v>
      </c>
      <c r="C10" s="47">
        <v>7.3412290847243433E-2</v>
      </c>
      <c r="D10" s="47">
        <v>0</v>
      </c>
      <c r="E10" s="48">
        <v>0</v>
      </c>
    </row>
    <row r="11" spans="1:5" s="54" customFormat="1" ht="18" customHeight="1" x14ac:dyDescent="0.25">
      <c r="A11" s="44">
        <v>2014</v>
      </c>
      <c r="B11" s="45">
        <v>479433577.19999999</v>
      </c>
      <c r="C11" s="46">
        <v>8.2644381698791403E-2</v>
      </c>
      <c r="D11" s="47">
        <v>0</v>
      </c>
      <c r="E11" s="48">
        <v>0</v>
      </c>
    </row>
    <row r="12" spans="1:5" s="54" customFormat="1" ht="18" customHeight="1" x14ac:dyDescent="0.25">
      <c r="A12" s="44">
        <v>2015</v>
      </c>
      <c r="B12" s="45">
        <v>526663507.63999999</v>
      </c>
      <c r="C12" s="46">
        <v>9.8511937181858356E-2</v>
      </c>
      <c r="D12" s="47">
        <v>0</v>
      </c>
      <c r="E12" s="48">
        <v>0</v>
      </c>
    </row>
    <row r="13" spans="1:5" s="54" customFormat="1" ht="18" customHeight="1" x14ac:dyDescent="0.25">
      <c r="A13" s="44">
        <v>2016</v>
      </c>
      <c r="B13" s="45">
        <v>566774755.12</v>
      </c>
      <c r="C13" s="46">
        <v>7.6161053306579296E-2</v>
      </c>
      <c r="D13" s="47">
        <v>0</v>
      </c>
      <c r="E13" s="48">
        <v>0</v>
      </c>
    </row>
    <row r="14" spans="1:5" s="54" customFormat="1" ht="18" customHeight="1" thickBot="1" x14ac:dyDescent="0.3">
      <c r="A14" s="49">
        <v>2017</v>
      </c>
      <c r="B14" s="50">
        <v>590585094.28999996</v>
      </c>
      <c r="C14" s="51">
        <v>4.2010232380513823E-2</v>
      </c>
      <c r="D14" s="56">
        <v>0</v>
      </c>
      <c r="E14" s="85">
        <v>0</v>
      </c>
    </row>
    <row r="15" spans="1:5" s="54" customFormat="1" ht="18" customHeight="1" thickTop="1" x14ac:dyDescent="0.25">
      <c r="A15" s="44">
        <v>2018</v>
      </c>
      <c r="B15" s="45">
        <v>634045736</v>
      </c>
      <c r="C15" s="46">
        <v>7.3589127342010396E-2</v>
      </c>
      <c r="D15" s="47">
        <v>3.9472858767934937E-3</v>
      </c>
      <c r="E15" s="48">
        <v>2492919.512968421</v>
      </c>
    </row>
    <row r="16" spans="1:5" s="54" customFormat="1" ht="18" customHeight="1" x14ac:dyDescent="0.25">
      <c r="A16" s="44">
        <v>2019</v>
      </c>
      <c r="B16" s="45">
        <v>661775920.45721221</v>
      </c>
      <c r="C16" s="46">
        <v>4.3735306276410757E-2</v>
      </c>
      <c r="D16" s="47">
        <v>1.0523714632727499E-2</v>
      </c>
      <c r="E16" s="48">
        <v>6891813.4595519304</v>
      </c>
    </row>
    <row r="17" spans="1:5" s="54" customFormat="1" ht="18" customHeight="1" x14ac:dyDescent="0.25">
      <c r="A17" s="44">
        <v>2020</v>
      </c>
      <c r="B17" s="45">
        <v>674967712.7797451</v>
      </c>
      <c r="C17" s="46">
        <v>1.9933926144394709E-2</v>
      </c>
      <c r="D17" s="47">
        <v>4.8761716869154537E-3</v>
      </c>
      <c r="E17" s="48">
        <v>3275287.5860450268</v>
      </c>
    </row>
    <row r="18" spans="1:5" s="54" customFormat="1" ht="18" customHeight="1" x14ac:dyDescent="0.25">
      <c r="A18" s="44">
        <v>2021</v>
      </c>
      <c r="B18" s="45">
        <v>699968010.11399603</v>
      </c>
      <c r="C18" s="46">
        <v>3.7039249227627913E-2</v>
      </c>
      <c r="D18" s="47">
        <v>-1.2386806133202199E-4</v>
      </c>
      <c r="E18" s="48">
        <v>-86714.42155456543</v>
      </c>
    </row>
    <row r="19" spans="1:5" s="54" customFormat="1" ht="18" customHeight="1" x14ac:dyDescent="0.25">
      <c r="A19" s="44">
        <v>2022</v>
      </c>
      <c r="B19" s="45">
        <v>728995445.05149984</v>
      </c>
      <c r="C19" s="46">
        <v>4.1469659353112975E-2</v>
      </c>
      <c r="D19" s="47">
        <v>4.2595968071044155E-3</v>
      </c>
      <c r="E19" s="48">
        <v>3092055.7592953444</v>
      </c>
    </row>
    <row r="20" spans="1:5" s="54" customFormat="1" ht="18" customHeight="1" x14ac:dyDescent="0.25">
      <c r="A20" s="44">
        <v>2023</v>
      </c>
      <c r="B20" s="45">
        <v>751520598.94953513</v>
      </c>
      <c r="C20" s="46">
        <v>3.0898895255023096E-2</v>
      </c>
      <c r="D20" s="47">
        <v>-1.6815322998448012E-3</v>
      </c>
      <c r="E20" s="48">
        <v>-1265834.7030718327</v>
      </c>
    </row>
    <row r="21" spans="1:5" s="54" customFormat="1" ht="18" customHeight="1" x14ac:dyDescent="0.25">
      <c r="A21" s="44">
        <v>2024</v>
      </c>
      <c r="B21" s="45">
        <v>781065773.8339349</v>
      </c>
      <c r="C21" s="46">
        <v>3.931385902887774E-2</v>
      </c>
      <c r="D21" s="47">
        <v>-2.3156898168773532E-3</v>
      </c>
      <c r="E21" s="48">
        <v>-1812904.182533145</v>
      </c>
    </row>
    <row r="22" spans="1:5" s="54" customFormat="1" ht="18" customHeight="1" x14ac:dyDescent="0.25">
      <c r="A22" s="44">
        <v>2025</v>
      </c>
      <c r="B22" s="45">
        <v>819422008.01014626</v>
      </c>
      <c r="C22" s="46">
        <v>4.9107559774302034E-2</v>
      </c>
      <c r="D22" s="47">
        <v>7.1215238415693882E-3</v>
      </c>
      <c r="E22" s="48">
        <v>5794269.3391079903</v>
      </c>
    </row>
    <row r="23" spans="1:5" s="54" customFormat="1" ht="18" customHeight="1" x14ac:dyDescent="0.25">
      <c r="A23" s="44">
        <v>2026</v>
      </c>
      <c r="B23" s="45">
        <v>849306602.56943059</v>
      </c>
      <c r="C23" s="46">
        <v>3.647033429313784E-2</v>
      </c>
      <c r="D23" s="47">
        <v>1.2798655903467182E-2</v>
      </c>
      <c r="E23" s="48">
        <v>10732619.854370117</v>
      </c>
    </row>
    <row r="24" spans="1:5" s="54" customFormat="1" ht="18" customHeight="1" x14ac:dyDescent="0.25">
      <c r="A24" s="44">
        <v>2027</v>
      </c>
      <c r="B24" s="45">
        <v>880392759.83428085</v>
      </c>
      <c r="C24" s="46">
        <v>3.6601808075910958E-2</v>
      </c>
      <c r="D24" s="47">
        <v>1.6689860339118567E-2</v>
      </c>
      <c r="E24" s="48">
        <v>14452423.279114962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39</v>
      </c>
      <c r="B26" s="3"/>
      <c r="C26" s="3"/>
    </row>
    <row r="27" spans="1:5" ht="21.75" customHeight="1" x14ac:dyDescent="0.3">
      <c r="A27" s="30" t="s">
        <v>208</v>
      </c>
      <c r="B27" s="3"/>
      <c r="C27" s="3"/>
    </row>
    <row r="28" spans="1:5" ht="21.75" customHeight="1" x14ac:dyDescent="0.3">
      <c r="A28" s="138" t="s">
        <v>253</v>
      </c>
      <c r="B28" s="3"/>
      <c r="C28" s="3"/>
    </row>
    <row r="29" spans="1:5" ht="21.75" customHeight="1" x14ac:dyDescent="0.3">
      <c r="A29" s="138"/>
      <c r="B29" s="158"/>
    </row>
    <row r="30" spans="1:5" ht="21.75" customHeight="1" x14ac:dyDescent="0.3">
      <c r="A30" s="206" t="str">
        <f>Headings!F8</f>
        <v>Page 8</v>
      </c>
      <c r="B30" s="207"/>
      <c r="C30" s="207"/>
      <c r="D30" s="207"/>
      <c r="E30" s="214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5" defaultRowHeight="21.75" customHeight="1" x14ac:dyDescent="0.3"/>
  <cols>
    <col min="1" max="1" width="7.75" style="2" customWidth="1"/>
    <col min="2" max="2" width="20.75" style="2" customWidth="1"/>
    <col min="3" max="3" width="10.75" style="2" customWidth="1"/>
    <col min="4" max="5" width="17.75" style="19" customWidth="1"/>
    <col min="6" max="16384" width="10.75" style="19"/>
  </cols>
  <sheetData>
    <row r="1" spans="1:5" ht="23.25" x14ac:dyDescent="0.3">
      <c r="A1" s="213" t="str">
        <f>Headings!E9</f>
        <v>July 2018 Mental Health Sales Tax Forecast</v>
      </c>
      <c r="B1" s="214"/>
      <c r="C1" s="214"/>
      <c r="D1" s="214"/>
      <c r="E1" s="214"/>
    </row>
    <row r="2" spans="1:5" ht="21.75" customHeight="1" x14ac:dyDescent="0.3">
      <c r="A2" s="213" t="s">
        <v>95</v>
      </c>
      <c r="B2" s="214"/>
      <c r="C2" s="214"/>
      <c r="D2" s="214"/>
      <c r="E2" s="214"/>
    </row>
    <row r="4" spans="1:5" ht="66" customHeight="1" x14ac:dyDescent="0.3">
      <c r="A4" s="21" t="s">
        <v>119</v>
      </c>
      <c r="B4" s="32" t="s">
        <v>91</v>
      </c>
      <c r="C4" s="32" t="s">
        <v>36</v>
      </c>
      <c r="D4" s="24" t="str">
        <f>Headings!E49</f>
        <v>% Change from March 2018 Forecast</v>
      </c>
      <c r="E4" s="36" t="str">
        <f>Headings!F49</f>
        <v>$ Change from March 2018 Forecast</v>
      </c>
    </row>
    <row r="5" spans="1:5" ht="18" customHeight="1" x14ac:dyDescent="0.3">
      <c r="A5" s="39">
        <v>2008</v>
      </c>
      <c r="B5" s="40">
        <v>35564903.519999996</v>
      </c>
      <c r="C5" s="41" t="s">
        <v>89</v>
      </c>
      <c r="D5" s="52" t="s">
        <v>89</v>
      </c>
      <c r="E5" s="43" t="s">
        <v>89</v>
      </c>
    </row>
    <row r="6" spans="1:5" ht="18" customHeight="1" x14ac:dyDescent="0.3">
      <c r="A6" s="44">
        <v>2009</v>
      </c>
      <c r="B6" s="45">
        <v>41773812.241183825</v>
      </c>
      <c r="C6" s="46">
        <v>0.17457965878333503</v>
      </c>
      <c r="D6" s="47">
        <v>0</v>
      </c>
      <c r="E6" s="48">
        <v>0</v>
      </c>
    </row>
    <row r="7" spans="1:5" ht="18" customHeight="1" x14ac:dyDescent="0.3">
      <c r="A7" s="44">
        <v>2010</v>
      </c>
      <c r="B7" s="45">
        <v>40717980.148511201</v>
      </c>
      <c r="C7" s="46">
        <v>-2.5274975780920084E-2</v>
      </c>
      <c r="D7" s="47">
        <v>0</v>
      </c>
      <c r="E7" s="48">
        <v>0</v>
      </c>
    </row>
    <row r="8" spans="1:5" ht="18" customHeight="1" x14ac:dyDescent="0.3">
      <c r="A8" s="44">
        <v>2011</v>
      </c>
      <c r="B8" s="45">
        <v>43099477.537233301</v>
      </c>
      <c r="C8" s="46">
        <v>5.8487611125012329E-2</v>
      </c>
      <c r="D8" s="47">
        <v>0</v>
      </c>
      <c r="E8" s="48">
        <v>0</v>
      </c>
    </row>
    <row r="9" spans="1:5" ht="18" customHeight="1" x14ac:dyDescent="0.3">
      <c r="A9" s="44">
        <v>2012</v>
      </c>
      <c r="B9" s="45">
        <v>45000360</v>
      </c>
      <c r="C9" s="46">
        <v>4.4104536096163605E-2</v>
      </c>
      <c r="D9" s="47">
        <v>0</v>
      </c>
      <c r="E9" s="48">
        <v>0</v>
      </c>
    </row>
    <row r="10" spans="1:5" ht="18" customHeight="1" x14ac:dyDescent="0.3">
      <c r="A10" s="44">
        <v>2013</v>
      </c>
      <c r="B10" s="45">
        <v>48298262.639202163</v>
      </c>
      <c r="C10" s="47">
        <v>7.3286139026491393E-2</v>
      </c>
      <c r="D10" s="47">
        <v>0</v>
      </c>
      <c r="E10" s="48">
        <v>0</v>
      </c>
    </row>
    <row r="11" spans="1:5" ht="18" customHeight="1" x14ac:dyDescent="0.3">
      <c r="A11" s="44">
        <v>2014</v>
      </c>
      <c r="B11" s="45">
        <v>52288413.001330756</v>
      </c>
      <c r="C11" s="46">
        <v>8.2614780410132482E-2</v>
      </c>
      <c r="D11" s="47">
        <v>0</v>
      </c>
      <c r="E11" s="48">
        <v>0</v>
      </c>
    </row>
    <row r="12" spans="1:5" ht="18" customHeight="1" x14ac:dyDescent="0.3">
      <c r="A12" s="44">
        <v>2015</v>
      </c>
      <c r="B12" s="45">
        <v>57487652.461434349</v>
      </c>
      <c r="C12" s="46">
        <v>9.9433873810078621E-2</v>
      </c>
      <c r="D12" s="47">
        <v>0</v>
      </c>
      <c r="E12" s="48">
        <v>0</v>
      </c>
    </row>
    <row r="13" spans="1:5" ht="18" customHeight="1" x14ac:dyDescent="0.3">
      <c r="A13" s="44">
        <v>2016</v>
      </c>
      <c r="B13" s="45">
        <v>61907549.661434352</v>
      </c>
      <c r="C13" s="46">
        <v>7.6884287507914761E-2</v>
      </c>
      <c r="D13" s="47">
        <v>0</v>
      </c>
      <c r="E13" s="48">
        <v>0</v>
      </c>
    </row>
    <row r="14" spans="1:5" ht="18" customHeight="1" thickBot="1" x14ac:dyDescent="0.35">
      <c r="A14" s="49">
        <v>2017</v>
      </c>
      <c r="B14" s="50">
        <v>64979113.680000007</v>
      </c>
      <c r="C14" s="51">
        <v>4.9615338280447174E-2</v>
      </c>
      <c r="D14" s="56">
        <v>1.992052669099742E-4</v>
      </c>
      <c r="E14" s="85">
        <v>12941.603648588061</v>
      </c>
    </row>
    <row r="15" spans="1:5" ht="18" customHeight="1" thickTop="1" x14ac:dyDescent="0.3">
      <c r="A15" s="44">
        <v>2018</v>
      </c>
      <c r="B15" s="45">
        <v>69899641</v>
      </c>
      <c r="C15" s="46">
        <v>7.5724752791056948E-2</v>
      </c>
      <c r="D15" s="47">
        <v>1.5556959007144266E-2</v>
      </c>
      <c r="E15" s="48">
        <v>1070767.9564464986</v>
      </c>
    </row>
    <row r="16" spans="1:5" ht="18" customHeight="1" x14ac:dyDescent="0.3">
      <c r="A16" s="44">
        <v>2019</v>
      </c>
      <c r="B16" s="45">
        <v>72133575.329836145</v>
      </c>
      <c r="C16" s="46">
        <v>3.1959167427428437E-2</v>
      </c>
      <c r="D16" s="47">
        <v>1.0484117599847131E-2</v>
      </c>
      <c r="E16" s="48">
        <v>748410.46334476769</v>
      </c>
    </row>
    <row r="17" spans="1:5" ht="18" customHeight="1" x14ac:dyDescent="0.3">
      <c r="A17" s="44">
        <v>2020</v>
      </c>
      <c r="B17" s="45">
        <v>73571480.692992225</v>
      </c>
      <c r="C17" s="46">
        <v>1.9933926144394709E-2</v>
      </c>
      <c r="D17" s="47">
        <v>4.7597709978925984E-3</v>
      </c>
      <c r="E17" s="48">
        <v>348524.50325188041</v>
      </c>
    </row>
    <row r="18" spans="1:5" ht="18" customHeight="1" x14ac:dyDescent="0.3">
      <c r="A18" s="44">
        <v>2021</v>
      </c>
      <c r="B18" s="45">
        <v>76296513.102425545</v>
      </c>
      <c r="C18" s="46">
        <v>3.7039249227627469E-2</v>
      </c>
      <c r="D18" s="47">
        <v>-2.7297335682607837E-4</v>
      </c>
      <c r="E18" s="48">
        <v>-20832.602041006088</v>
      </c>
    </row>
    <row r="19" spans="1:5" ht="18" customHeight="1" x14ac:dyDescent="0.3">
      <c r="A19" s="44">
        <v>2022</v>
      </c>
      <c r="B19" s="45">
        <v>79460503.510613471</v>
      </c>
      <c r="C19" s="46">
        <v>4.1469659353113197E-2</v>
      </c>
      <c r="D19" s="47">
        <v>4.0795616648194866E-3</v>
      </c>
      <c r="E19" s="48">
        <v>322846.94994853437</v>
      </c>
    </row>
    <row r="20" spans="1:5" ht="18" customHeight="1" x14ac:dyDescent="0.3">
      <c r="A20" s="44">
        <v>2023</v>
      </c>
      <c r="B20" s="45">
        <v>81915745.285499334</v>
      </c>
      <c r="C20" s="46">
        <v>3.0898895255023318E-2</v>
      </c>
      <c r="D20" s="47">
        <v>-1.876569273340567E-3</v>
      </c>
      <c r="E20" s="48">
        <v>-154009.58025166392</v>
      </c>
    </row>
    <row r="21" spans="1:5" ht="18" customHeight="1" x14ac:dyDescent="0.3">
      <c r="A21" s="44">
        <v>2024</v>
      </c>
      <c r="B21" s="45">
        <v>85136169.347898901</v>
      </c>
      <c r="C21" s="46">
        <v>3.9313859028877518E-2</v>
      </c>
      <c r="D21" s="47">
        <v>-2.5104307480149357E-3</v>
      </c>
      <c r="E21" s="48">
        <v>-214266.35815294087</v>
      </c>
    </row>
    <row r="22" spans="1:5" s="116" customFormat="1" ht="18" customHeight="1" x14ac:dyDescent="0.3">
      <c r="A22" s="44">
        <v>2025</v>
      </c>
      <c r="B22" s="45">
        <v>89316998.873105943</v>
      </c>
      <c r="C22" s="46">
        <v>4.9107559774302034E-2</v>
      </c>
      <c r="D22" s="47">
        <v>6.927446061592013E-3</v>
      </c>
      <c r="E22" s="48">
        <v>614481.9018458575</v>
      </c>
    </row>
    <row r="23" spans="1:5" s="157" customFormat="1" ht="18" customHeight="1" x14ac:dyDescent="0.3">
      <c r="A23" s="44">
        <v>2026</v>
      </c>
      <c r="B23" s="45">
        <v>92574419.680067927</v>
      </c>
      <c r="C23" s="46">
        <v>3.647033429313784E-2</v>
      </c>
      <c r="D23" s="47">
        <v>1.2613012898819997E-2</v>
      </c>
      <c r="E23" s="48">
        <v>1153098.3057217896</v>
      </c>
    </row>
    <row r="24" spans="1:5" s="197" customFormat="1" ht="18" customHeight="1" x14ac:dyDescent="0.3">
      <c r="A24" s="44">
        <v>2027</v>
      </c>
      <c r="B24" s="45">
        <v>95962810.821936622</v>
      </c>
      <c r="C24" s="46">
        <v>3.660180807591118E-2</v>
      </c>
      <c r="D24" s="47">
        <v>1.6503504088181797E-2</v>
      </c>
      <c r="E24" s="48">
        <v>1558010.0160440356</v>
      </c>
    </row>
    <row r="25" spans="1:5" ht="21.75" customHeight="1" x14ac:dyDescent="0.3">
      <c r="A25" s="25" t="s">
        <v>4</v>
      </c>
      <c r="B25" s="3"/>
      <c r="C25" s="3"/>
    </row>
    <row r="26" spans="1:5" ht="21.75" customHeight="1" x14ac:dyDescent="0.3">
      <c r="A26" s="26" t="s">
        <v>32</v>
      </c>
      <c r="B26" s="3"/>
      <c r="C26" s="3"/>
    </row>
    <row r="27" spans="1:5" ht="21.75" customHeight="1" x14ac:dyDescent="0.3">
      <c r="A27" s="79" t="s">
        <v>209</v>
      </c>
      <c r="B27" s="3"/>
      <c r="C27" s="3"/>
    </row>
    <row r="28" spans="1:5" ht="21.75" customHeight="1" x14ac:dyDescent="0.3">
      <c r="A28" s="138" t="s">
        <v>253</v>
      </c>
      <c r="B28" s="3"/>
      <c r="C28" s="3"/>
    </row>
    <row r="29" spans="1:5" ht="21.75" customHeight="1" x14ac:dyDescent="0.3">
      <c r="A29" s="138"/>
    </row>
    <row r="30" spans="1:5" ht="21.75" customHeight="1" x14ac:dyDescent="0.3">
      <c r="A30" s="206" t="str">
        <f>Headings!F9</f>
        <v>Page 9</v>
      </c>
      <c r="B30" s="207"/>
      <c r="C30" s="207"/>
      <c r="D30" s="207"/>
      <c r="E30" s="214"/>
    </row>
    <row r="31" spans="1:5" ht="21.75" customHeight="1" x14ac:dyDescent="0.3">
      <c r="A31" s="3"/>
      <c r="B31" s="3"/>
      <c r="C31" s="3"/>
    </row>
    <row r="34" spans="1:2" ht="21.75" customHeight="1" x14ac:dyDescent="0.3">
      <c r="B34" s="7"/>
    </row>
    <row r="35" spans="1:2" ht="21.75" customHeight="1" x14ac:dyDescent="0.3">
      <c r="B35" s="7"/>
    </row>
    <row r="36" spans="1:2" ht="21.75" customHeight="1" x14ac:dyDescent="0.3">
      <c r="A36" s="6"/>
      <c r="B36" s="7"/>
    </row>
    <row r="37" spans="1:2" ht="21.75" customHeight="1" x14ac:dyDescent="0.3">
      <c r="A37" s="6"/>
      <c r="B37" s="6"/>
    </row>
    <row r="38" spans="1:2" ht="21.75" customHeight="1" x14ac:dyDescent="0.3">
      <c r="A38" s="6"/>
      <c r="B38" s="6"/>
    </row>
    <row r="39" spans="1:2" ht="21.75" customHeight="1" x14ac:dyDescent="0.3">
      <c r="A39" s="6"/>
      <c r="B39" s="6"/>
    </row>
    <row r="40" spans="1:2" ht="21.75" customHeight="1" x14ac:dyDescent="0.3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48</vt:i4>
      </vt:variant>
      <vt:variant>
        <vt:lpstr>Named Ranges</vt:lpstr>
      </vt:variant>
      <vt:variant>
        <vt:i4>47</vt:i4>
      </vt:variant>
    </vt:vector>
  </HeadingPairs>
  <TitlesOfParts>
    <vt:vector size="95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Hotel Sales Tax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ICRI</vt:lpstr>
      <vt:lpstr>AFIS</vt:lpstr>
      <vt:lpstr>Parks</vt:lpstr>
      <vt:lpstr>YSC</vt:lpstr>
      <vt:lpstr>Veterans_Lid</vt:lpstr>
      <vt:lpstr>PSERN</vt:lpstr>
      <vt:lpstr>BSFK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Appendix</vt:lpstr>
      <vt:lpstr>Headings</vt:lpstr>
      <vt:lpstr>AFIS!Print_Area</vt:lpstr>
      <vt:lpstr>Appendix!Print_Area</vt:lpstr>
      <vt:lpstr>BSFK!Print_Area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'Hotel Sales Tax'!Print_Area</vt:lpstr>
      <vt:lpstr>ICRI!Print_Area</vt:lpstr>
      <vt:lpstr>'Investment Pool Nom'!Print_Area</vt:lpstr>
      <vt:lpstr>'Investment Pool Real'!Print_Area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Veterans_Lid!Print_Area</vt:lpstr>
      <vt:lpstr>YSC!Print_Area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2018-07-13T15:13:28Z</cp:lastPrinted>
  <dcterms:created xsi:type="dcterms:W3CDTF">2010-06-11T22:06:58Z</dcterms:created>
  <dcterms:modified xsi:type="dcterms:W3CDTF">2018-07-23T17:51:21Z</dcterms:modified>
</cp:coreProperties>
</file>