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0_2 Final\"/>
    </mc:Choice>
  </mc:AlternateContent>
  <bookViews>
    <workbookView xWindow="-15" yWindow="765" windowWidth="18180" windowHeight="9060" tabRatio="681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(new)" sheetId="6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" sheetId="69" r:id="rId26"/>
    <sheet name="E911" sheetId="61" r:id="rId27"/>
    <sheet name="Delinquencies" sheetId="66" r:id="rId28"/>
    <sheet name="CX" sheetId="39" r:id="rId29"/>
    <sheet name="DD-MH" sheetId="40" r:id="rId30"/>
    <sheet name="Veterans" sheetId="41" r:id="rId31"/>
    <sheet name="ICRI" sheetId="55" r:id="rId32"/>
    <sheet name="AFIS" sheetId="42" r:id="rId33"/>
    <sheet name="Parks" sheetId="43" r:id="rId34"/>
    <sheet name="YSC" sheetId="45" r:id="rId35"/>
    <sheet name="VSHSL" sheetId="46" r:id="rId36"/>
    <sheet name="PSERN" sheetId="63" r:id="rId37"/>
    <sheet name="BSFK" sheetId="64" r:id="rId38"/>
    <sheet name="EMS" sheetId="48" r:id="rId39"/>
    <sheet name="CF" sheetId="49" r:id="rId40"/>
    <sheet name="Roads" sheetId="50" r:id="rId41"/>
    <sheet name="Roads2" sheetId="68" r:id="rId42"/>
    <sheet name="Flood" sheetId="56" r:id="rId43"/>
    <sheet name="Marine" sheetId="70" r:id="rId44"/>
    <sheet name="Transit " sheetId="53" r:id="rId45"/>
    <sheet name="UTGO" sheetId="54" r:id="rId46"/>
    <sheet name="KC I+P Index" sheetId="78" r:id="rId47"/>
    <sheet name="Appendix" sheetId="77" r:id="rId48"/>
    <sheet name="Headings" sheetId="29" r:id="rId49"/>
  </sheets>
  <definedNames>
    <definedName name="_xlnm.Print_Area" localSheetId="32">AFIS!$A$1:$E$30</definedName>
    <definedName name="_xlnm.Print_Area" localSheetId="47">Appendix!$A$1:$C$30</definedName>
    <definedName name="_xlnm.Print_Area" localSheetId="37">BSFK!$A$1:$E$30</definedName>
    <definedName name="_xlnm.Print_Area" localSheetId="39">CF!$A$1:$E$30</definedName>
    <definedName name="_xlnm.Print_Area" localSheetId="9">'CJ Sales Tax'!$A$1:$E$30</definedName>
    <definedName name="_xlnm.Print_Area" localSheetId="19">'COLA(new)'!$A$1:$D$30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5">'CPI-U'!$A$1:$D$30</definedName>
    <definedName name="_xlnm.Print_Area" localSheetId="16">'CPI-W'!$A$1:$D$30</definedName>
    <definedName name="_xlnm.Print_Area" localSheetId="28">CX!$A$1:$E$30</definedName>
    <definedName name="_xlnm.Print_Area" localSheetId="29">'DD-MH'!$A$1:$E$30</definedName>
    <definedName name="_xlnm.Print_Area" localSheetId="27">Delinquencies!$A$1:$E$30</definedName>
    <definedName name="_xlnm.Print_Area" localSheetId="23">'Diesel and Gas'!$A$1:$E$30</definedName>
    <definedName name="_xlnm.Print_Area" localSheetId="24">Docs!$A$1:$E$30</definedName>
    <definedName name="_xlnm.Print_Area" localSheetId="26">'E911'!$A$1:$E$30</definedName>
    <definedName name="_xlnm.Print_Area" localSheetId="38">EMS!$A$1:$E$30</definedName>
    <definedName name="_xlnm.Print_Area" localSheetId="42">Flood!$A$1:$E$30</definedName>
    <definedName name="_xlnm.Print_Area" localSheetId="25">Gambling!$A$1:$E$30</definedName>
    <definedName name="_xlnm.Print_Area" localSheetId="10">'Hotel Sales Tax'!$A$1:$E$30</definedName>
    <definedName name="_xlnm.Print_Area" localSheetId="31">ICRI!$A$1:$E$30</definedName>
    <definedName name="_xlnm.Print_Area" localSheetId="13">'Investment Pool Nom'!$A$1:$D$30</definedName>
    <definedName name="_xlnm.Print_Area" localSheetId="14">'Investment Pool Real'!$A$1:$D$30</definedName>
    <definedName name="_xlnm.Print_Area" localSheetId="46">'KC I+P Index'!$A$1:$D$30</definedName>
    <definedName name="_xlnm.Print_Area" localSheetId="6">'Local Sales Tax'!$A$1:$E$30</definedName>
    <definedName name="_xlnm.Print_Area" localSheetId="43">Marine!$A$1:$E$30</definedName>
    <definedName name="_xlnm.Print_Area" localSheetId="8">'Mental Health Sales Tax'!$A$1:$E$30</definedName>
    <definedName name="_xlnm.Print_Area" localSheetId="33">Parks!$A$1:$E$30</definedName>
    <definedName name="_xlnm.Print_Area" localSheetId="20">'Pharmaceuticals PPI'!$A$1:$D$30</definedName>
    <definedName name="_xlnm.Print_Area" localSheetId="36">PSERN!$A$1:$E$30</definedName>
    <definedName name="_xlnm.Print_Area" localSheetId="12">REET!$A$1:$E$30</definedName>
    <definedName name="_xlnm.Print_Area" localSheetId="11">'Rental Car Sales Tax'!$A$1:$E$30</definedName>
    <definedName name="_xlnm.Print_Area" localSheetId="22">'Retail Gas'!$A$1:$E$31</definedName>
    <definedName name="_xlnm.Print_Area" localSheetId="40">Roads!$A$1:$E$30</definedName>
    <definedName name="_xlnm.Print_Area" localSheetId="41">Roads2!$A$1:$E$27</definedName>
    <definedName name="_xlnm.Print_Area" localSheetId="5">'Sales and Use Taxbase'!$A$1:$E$30</definedName>
    <definedName name="_xlnm.Print_Area" localSheetId="17">'Seattle CPI-U'!$A$1:$D$30</definedName>
    <definedName name="_xlnm.Print_Area" localSheetId="18">'Seattle CPI-W'!$A$1:$D$30</definedName>
    <definedName name="_xlnm.Print_Area" localSheetId="44">'Transit '!$A$1:$E$30</definedName>
    <definedName name="_xlnm.Print_Area" localSheetId="7">'Transit Sales Tax'!$A$1:$E$30</definedName>
    <definedName name="_xlnm.Print_Area" localSheetId="21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5">UTGO!$A$1:$E$30</definedName>
    <definedName name="_xlnm.Print_Area" localSheetId="30">Veterans!$A$1:$E$30</definedName>
    <definedName name="_xlnm.Print_Area" localSheetId="35">VSHSL!$A$1:$E$30</definedName>
    <definedName name="_xlnm.Print_Area" localSheetId="34">YSC!$A$1:$E$30</definedName>
  </definedNames>
  <calcPr calcId="152511"/>
</workbook>
</file>

<file path=xl/calcChain.xml><?xml version="1.0" encoding="utf-8"?>
<calcChain xmlns="http://schemas.openxmlformats.org/spreadsheetml/2006/main">
  <c r="E48" i="29" l="1"/>
  <c r="E47" i="29"/>
  <c r="F47" i="29"/>
  <c r="G47" i="29"/>
  <c r="F48" i="29"/>
  <c r="G48" i="29"/>
  <c r="G46" i="29"/>
  <c r="F46" i="29"/>
  <c r="E46" i="29"/>
  <c r="A1" i="78" l="1"/>
  <c r="A30" i="78"/>
  <c r="D4" i="78" l="1"/>
  <c r="A30" i="77" l="1"/>
  <c r="F44" i="29" l="1"/>
  <c r="F45" i="29"/>
  <c r="E28" i="29" l="1"/>
  <c r="A1" i="66" s="1"/>
  <c r="E27" i="29"/>
  <c r="E44" i="29" l="1"/>
  <c r="G44" i="29" l="1"/>
  <c r="E4" i="70"/>
  <c r="D4" i="70"/>
  <c r="G2" i="29" l="1"/>
  <c r="G28" i="29"/>
  <c r="F42" i="29"/>
  <c r="A25" i="68" s="1"/>
  <c r="G41" i="29"/>
  <c r="G42" i="29"/>
  <c r="E4" i="69" l="1"/>
  <c r="D4" i="69"/>
  <c r="F3" i="29" l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A30" i="62" s="1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A30" i="64" s="1"/>
  <c r="F39" i="29"/>
  <c r="F40" i="29"/>
  <c r="F41" i="29"/>
  <c r="A30" i="50" s="1"/>
  <c r="F43" i="29"/>
  <c r="A30" i="70"/>
  <c r="F2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3" i="29"/>
  <c r="G45" i="29"/>
  <c r="A30" i="69" l="1"/>
  <c r="E38" i="29"/>
  <c r="A1" i="64" s="1"/>
  <c r="D4" i="15" l="1"/>
  <c r="A30" i="66" l="1"/>
  <c r="E4" i="66"/>
  <c r="D4" i="66"/>
  <c r="A30" i="54" l="1"/>
  <c r="A1" i="54"/>
  <c r="A30" i="63" l="1"/>
  <c r="E37" i="29"/>
  <c r="A1" i="63" s="1"/>
  <c r="E4" i="64" l="1"/>
  <c r="D4" i="64"/>
  <c r="E4" i="63"/>
  <c r="D4" i="63"/>
  <c r="A30" i="21" l="1"/>
  <c r="E4" i="61" l="1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1" i="37"/>
  <c r="A30" i="32"/>
  <c r="D4" i="36"/>
  <c r="E4" i="36"/>
  <c r="A30" i="36"/>
  <c r="D4" i="61"/>
  <c r="A30" i="61"/>
  <c r="D4" i="39"/>
  <c r="E4" i="39"/>
  <c r="A30" i="39"/>
  <c r="D4" i="40"/>
  <c r="E4" i="40"/>
  <c r="A30" i="40"/>
  <c r="D4" i="41"/>
  <c r="E4" i="41"/>
  <c r="A30" i="41"/>
  <c r="D4" i="55"/>
  <c r="E4" i="55"/>
  <c r="A30" i="55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E17" i="29"/>
  <c r="A1" i="7" s="1"/>
  <c r="E18" i="29"/>
  <c r="A1" i="33" s="1"/>
  <c r="E19" i="29"/>
  <c r="A1" i="13" s="1"/>
  <c r="E20" i="29"/>
  <c r="A1" i="62" s="1"/>
  <c r="E21" i="29"/>
  <c r="A1" i="14" s="1"/>
  <c r="E22" i="29"/>
  <c r="A1" i="15" s="1"/>
  <c r="E23" i="29"/>
  <c r="A1" i="37" s="1"/>
  <c r="E24" i="29"/>
  <c r="E25" i="29"/>
  <c r="A1" i="36" s="1"/>
  <c r="E26" i="29"/>
  <c r="A1" i="61"/>
  <c r="E29" i="29"/>
  <c r="A1" i="39" s="1"/>
  <c r="E30" i="29"/>
  <c r="A1" i="40" s="1"/>
  <c r="E31" i="29"/>
  <c r="A1" i="41" s="1"/>
  <c r="E32" i="29"/>
  <c r="A1" i="55" s="1"/>
  <c r="E33" i="29"/>
  <c r="A1" i="42" s="1"/>
  <c r="E34" i="29"/>
  <c r="A1" i="43" s="1"/>
  <c r="E35" i="29"/>
  <c r="A1" i="45" s="1"/>
  <c r="E36" i="29"/>
  <c r="A1" i="46" s="1"/>
  <c r="E39" i="29"/>
  <c r="A1" i="48" s="1"/>
  <c r="E40" i="29"/>
  <c r="A1" i="49" s="1"/>
  <c r="E41" i="29"/>
  <c r="A1" i="50" s="1"/>
  <c r="E43" i="29"/>
  <c r="A1" i="56" s="1"/>
  <c r="E45" i="29"/>
  <c r="A1" i="34" l="1"/>
  <c r="A1" i="70"/>
  <c r="A1" i="69"/>
  <c r="A1" i="53"/>
</calcChain>
</file>

<file path=xl/sharedStrings.xml><?xml version="1.0" encoding="utf-8"?>
<sst xmlns="http://schemas.openxmlformats.org/spreadsheetml/2006/main" count="1069" uniqueCount="275">
  <si>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</si>
  <si>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</si>
  <si>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</si>
  <si>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</si>
  <si>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</si>
  <si>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</si>
  <si>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</si>
  <si>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</si>
  <si>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>Page 1</t>
  </si>
  <si>
    <t xml:space="preserve">The Investment Pool Real Rate of Return Forecast is deflated by the </t>
  </si>
  <si>
    <t>National CPI-W</t>
  </si>
  <si>
    <t>Retail Gas</t>
  </si>
  <si>
    <t>Veteran's Aid</t>
  </si>
  <si>
    <t>Transit</t>
  </si>
  <si>
    <t>UTGO</t>
  </si>
  <si>
    <t>Seattle CPI-U</t>
  </si>
  <si>
    <t>Page 6</t>
  </si>
  <si>
    <t>Diesel and Gasoline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</si>
  <si>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</si>
  <si>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</si>
  <si>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</si>
  <si>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</si>
  <si>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</si>
  <si>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</si>
  <si>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</si>
  <si>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</si>
  <si>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</si>
  <si>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</si>
  <si>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</si>
  <si>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</si>
  <si>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</si>
  <si>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</si>
  <si>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</si>
  <si>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</si>
  <si>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</si>
  <si>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</si>
  <si>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</si>
  <si>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</si>
  <si>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</si>
  <si>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</si>
  <si>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</si>
  <si>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</si>
  <si>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</si>
  <si>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</si>
  <si>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</si>
  <si>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</si>
  <si>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</si>
  <si>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</si>
  <si>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</si>
  <si>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</si>
  <si>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</si>
  <si>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</si>
  <si>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</si>
  <si>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</si>
  <si>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</si>
  <si>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</si>
  <si>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</si>
  <si>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</si>
  <si>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</si>
  <si>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</si>
  <si>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</si>
  <si>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</si>
  <si>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</si>
  <si>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</si>
  <si>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</si>
  <si>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</si>
  <si>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</si>
  <si>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</si>
  <si>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</si>
  <si>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</si>
  <si>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</si>
  <si>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</si>
  <si>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</si>
  <si>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</si>
  <si>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</si>
  <si>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</si>
  <si>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</si>
  <si>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</si>
  <si>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</si>
  <si>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</si>
  <si>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</si>
  <si>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</si>
  <si>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</si>
  <si>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</si>
  <si>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</si>
  <si>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</si>
  <si>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</si>
  <si>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</si>
  <si>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</si>
  <si>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</si>
  <si>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</si>
  <si>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</si>
  <si>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</si>
  <si>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</si>
  <si>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</si>
  <si>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</si>
  <si>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</si>
  <si>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</si>
  <si>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</si>
  <si>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</si>
  <si>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</si>
  <si>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</si>
  <si>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</si>
  <si>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</si>
  <si>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</si>
  <si>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</si>
  <si>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</si>
  <si>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</si>
  <si>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</si>
  <si>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Inter-County River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</si>
  <si>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</si>
  <si>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</si>
  <si>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</si>
  <si>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</si>
  <si>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</si>
  <si>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</si>
  <si>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Inter County River Improvement Property Tax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</si>
  <si>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</si>
  <si>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</si>
  <si>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</si>
  <si>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</si>
  <si>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</si>
  <si>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</si>
  <si>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</si>
  <si>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</si>
  <si>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</si>
  <si>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</si>
  <si>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</si>
  <si>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</si>
  <si>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</si>
  <si>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</si>
  <si>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Renton West Hill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</si>
  <si>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</si>
  <si>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</si>
  <si>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</si>
  <si>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</si>
  <si>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</si>
  <si>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</si>
  <si>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</si>
  <si>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</si>
  <si>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</si>
  <si>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</si>
  <si>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</si>
  <si>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</si>
  <si>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</si>
  <si>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</si>
  <si>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</si>
  <si>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</si>
  <si>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</si>
  <si>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</si>
  <si>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</si>
  <si>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</si>
  <si>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Q1 2018</t>
  </si>
  <si>
    <t>Q2 2018</t>
  </si>
  <si>
    <t>Q3 2018</t>
  </si>
  <si>
    <t>Q4 2018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</si>
  <si>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</si>
  <si>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</si>
  <si>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</si>
  <si>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</si>
  <si>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</si>
  <si>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</si>
  <si>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</si>
  <si>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</si>
  <si>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</si>
  <si>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</si>
  <si>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</si>
  <si>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</si>
  <si>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</si>
  <si>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</si>
  <si>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</si>
  <si>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</si>
  <si>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</si>
  <si>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</si>
  <si>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</si>
  <si>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</si>
  <si>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</si>
  <si>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</si>
  <si>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</si>
  <si>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</si>
  <si>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</si>
  <si>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</si>
  <si>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</si>
  <si>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</si>
  <si>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</si>
  <si>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 xml:space="preserve">    Forecast includes the 1% DOR administrative fee.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</si>
  <si>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</si>
  <si>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</si>
  <si>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</si>
  <si>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</si>
  <si>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</si>
  <si>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East Federal Way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</si>
  <si>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</si>
  <si>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</si>
  <si>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</si>
  <si>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</si>
  <si>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</si>
  <si>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</si>
  <si>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</si>
  <si>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</si>
  <si>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3. From 2016-2020 revenues received will be deposited in the State's stadium and exhibition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</si>
  <si>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</si>
  <si>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</si>
  <si>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</si>
  <si>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</si>
  <si>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</si>
  <si>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Values for 2008-2013 include the Parks Operating &amp; Expansion lid lifts (expired in 2013).</t>
  </si>
  <si>
    <t>2. The C&amp;FJC lid lift is a nine-year lid lift in effect from 2013-2021.</t>
  </si>
  <si>
    <t>2. "PSERN" is an acronym for the Puget Sound Emergency Radio Network.</t>
  </si>
  <si>
    <t>2. The BSFK levy is in effect from 2016 thru 2021.</t>
  </si>
  <si>
    <t>2. The previous existing EMS levy expired in 2013.</t>
  </si>
  <si>
    <t>2. The UAL/Roads levy values are affected by annexations (see appendix).</t>
  </si>
  <si>
    <t>1. Actual values are quarterly as listed in EBS, Fund 000000010, Acct. 31911.</t>
  </si>
  <si>
    <t>Marine Levy Property Tax</t>
  </si>
  <si>
    <t>P&amp;I on Property Taxes</t>
  </si>
  <si>
    <t>Penalties and Interest on Delinquent Property Taxes</t>
  </si>
  <si>
    <t>Marine</t>
  </si>
  <si>
    <t>-Renton West Hill
-East Fed. Way</t>
  </si>
  <si>
    <t>Forecasts have been adjusted for the annexations listed above (Pages 3, 5, 41).</t>
  </si>
  <si>
    <t>have been adjusted for the annexations listed above (Pages 7 &amp; 10).</t>
  </si>
  <si>
    <t>These forecasts are presented on accrual basis (Pages 7 thru 10).</t>
  </si>
  <si>
    <t>REET data presents 0.25% of King County's 0.50% real estate tax (Page 13).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</si>
  <si>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</si>
  <si>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</si>
  <si>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</si>
  <si>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-North Highline Y
-Sliver
-Triangle</t>
  </si>
  <si>
    <t>new</t>
  </si>
  <si>
    <t>Annexation Assumptions</t>
  </si>
  <si>
    <t>In addition, all sales tax forecasts have been adjusted for delinquent payments, include</t>
  </si>
  <si>
    <t>mitigation payments and remote sales in outyears and deduct the 1% DOR admin fee.</t>
  </si>
  <si>
    <t>Q1 2020</t>
  </si>
  <si>
    <t>Q2 2020</t>
  </si>
  <si>
    <t>Q3 2020</t>
  </si>
  <si>
    <t>Q4 2020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</si>
  <si>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</si>
  <si>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</si>
  <si>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</si>
  <si>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</si>
  <si>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2. Revenue forecasts include remote sales revenue as forecast by WA DOR.</t>
  </si>
  <si>
    <t>2. The V&amp;HS levy is in effect from 2018-2023.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</si>
  <si>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</si>
  <si>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</si>
  <si>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</si>
  <si>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</si>
  <si>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</si>
  <si>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The intercounty river improvement agreement expires in 2020.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</si>
  <si>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</si>
  <si>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</si>
  <si>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</si>
  <si>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Q1 2021</t>
  </si>
  <si>
    <t>Q2 2021</t>
  </si>
  <si>
    <t>Q3 2021</t>
  </si>
  <si>
    <t>Q4 2021</t>
  </si>
  <si>
    <t>Page 48</t>
  </si>
  <si>
    <t>2019 Population Est.</t>
  </si>
  <si>
    <t>1. Values shown are the sum of the STB CPI-W values from June to June of</t>
  </si>
  <si>
    <t xml:space="preserve">    the prior year and the most recent OEFA King County population growth </t>
  </si>
  <si>
    <t>KC I+P Index</t>
  </si>
  <si>
    <t>COLA</t>
  </si>
  <si>
    <t>King County Inflation + Population Index</t>
  </si>
  <si>
    <t xml:space="preserve">    forecast for the prior year expressed as a percentage increase.</t>
  </si>
  <si>
    <t xml:space="preserve">3. Existing levy expires in 2019. Values for 2020 and beyond are preliminary (subject to voter </t>
  </si>
  <si>
    <t>% Change from March 2019 Forecast</t>
  </si>
  <si>
    <t>$ Change from March 2019 Forecast</t>
  </si>
  <si>
    <t># Change from March 2019 Forecast</t>
  </si>
  <si>
    <t>July</t>
  </si>
  <si>
    <t>July 2019 King County Economic and Revenue Forecast</t>
  </si>
  <si>
    <t>July 2019 UAL/Roads Property Tax Annexation Addendum</t>
  </si>
  <si>
    <t>July 2019 Diesel &amp; Gasoline Dollar per Gallon Forecasts</t>
  </si>
  <si>
    <t>2. Actual values are quarterly on an accrual basis as listed in EBS, Fund 000001110.</t>
  </si>
  <si>
    <t xml:space="preserve">    approval) and provided for information only and assume a 18.32 cent first year levy rate.</t>
  </si>
  <si>
    <t xml:space="preserve">    approval) and provided for information only and assume a 26.5 cent first year levy rate.</t>
  </si>
  <si>
    <t>Veterans, Seniors, and Human Services Lid Lift</t>
  </si>
  <si>
    <t>VSHSL</t>
  </si>
  <si>
    <t>Forecast Adopted by the Forecast Council on July 19, 2019 (KCFC 2019-03)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</si>
</sst>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7" formatCode="&quot;$&quot;#,##0"/>
    <numFmt numFmtId="168" formatCode="&quot;$&quot;#,##0.00"/>
    <numFmt numFmtId="169" formatCode="&quot;$&quot;#,##0;\(&quot;$&quot;#,##0\)"/>
    <numFmt numFmtId="170" formatCode="#,##0;\(#,##0\)"/>
    <numFmt numFmtId="171" formatCode="&quot;$&quot;#,##0.00;\(&quot;$&quot;#,##0.00\)"/>
    <numFmt numFmtId="172" formatCode="_(* #,##0_);_(* \(#,##0\);_(* &quot;-&quot;??_);_(@_)"/>
    <numFmt numFmtId="173" formatCode="mm/dd/yy;@"/>
  </numFmts>
  <fonts count="27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3"/>
      <name val="Arial Narrow"/>
      <family val="2"/>
    </font>
    <font>
      <b/>
      <sz val="1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2">
    <xf numFmtId="0" fontId="0" fillId="0" borderId="0"/>
    <xf numFmtId="9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/>
    <xf numFmtId="0" fontId="11" fillId="2" borderId="7" xfId="0" applyFont="1" applyFill="1" applyBorder="1" applyAlignment="1">
      <alignment horizontal="center" vertical="center" wrapText="1"/>
    </xf>
    <xf numFmtId="169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167" fontId="19" fillId="2" borderId="4" xfId="0" applyNumberFormat="1" applyFont="1" applyFill="1" applyBorder="1" applyAlignment="1">
      <alignment horizontal="center" vertical="center"/>
    </xf>
    <xf numFmtId="10" fontId="19" fillId="2" borderId="6" xfId="0" applyNumberFormat="1" applyFont="1" applyFill="1" applyBorder="1" applyAlignment="1">
      <alignment horizontal="center" vertical="center"/>
    </xf>
    <xf numFmtId="10" fontId="19" fillId="2" borderId="4" xfId="0" applyNumberFormat="1" applyFont="1" applyFill="1" applyBorder="1" applyAlignment="1">
      <alignment horizontal="center" vertical="center"/>
    </xf>
    <xf numFmtId="169" fontId="19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7" fontId="19" fillId="2" borderId="5" xfId="0" applyNumberFormat="1" applyFont="1" applyFill="1" applyBorder="1" applyAlignment="1">
      <alignment horizontal="center" vertical="center"/>
    </xf>
    <xf numFmtId="10" fontId="19" fillId="2" borderId="0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 vertical="center"/>
    </xf>
    <xf numFmtId="169" fontId="19" fillId="2" borderId="7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167" fontId="19" fillId="2" borderId="9" xfId="0" applyNumberFormat="1" applyFont="1" applyFill="1" applyBorder="1" applyAlignment="1">
      <alignment horizontal="center" vertical="center"/>
    </xf>
    <xf numFmtId="10" fontId="19" fillId="2" borderId="8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Alignment="1"/>
    <xf numFmtId="0" fontId="19" fillId="2" borderId="0" xfId="0" applyFont="1" applyFill="1" applyAlignment="1">
      <alignment vertical="center"/>
    </xf>
    <xf numFmtId="10" fontId="19" fillId="2" borderId="11" xfId="0" applyNumberFormat="1" applyFont="1" applyFill="1" applyBorder="1" applyAlignment="1">
      <alignment horizontal="center" vertical="center"/>
    </xf>
    <xf numFmtId="10" fontId="19" fillId="2" borderId="5" xfId="0" applyNumberFormat="1" applyFont="1" applyFill="1" applyBorder="1" applyAlignment="1">
      <alignment horizontal="center" vertical="center"/>
    </xf>
    <xf numFmtId="10" fontId="19" fillId="2" borderId="9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/>
    <xf numFmtId="168" fontId="19" fillId="2" borderId="4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/>
    </xf>
    <xf numFmtId="168" fontId="19" fillId="2" borderId="5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/>
    </xf>
    <xf numFmtId="171" fontId="19" fillId="2" borderId="7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10" fontId="21" fillId="2" borderId="5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8" fontId="19" fillId="2" borderId="9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3" fontId="19" fillId="2" borderId="5" xfId="0" applyNumberFormat="1" applyFont="1" applyFill="1" applyBorder="1" applyAlignment="1">
      <alignment horizontal="center" vertical="center"/>
    </xf>
    <xf numFmtId="170" fontId="19" fillId="2" borderId="7" xfId="0" applyNumberFormat="1" applyFont="1" applyFill="1" applyBorder="1" applyAlignment="1">
      <alignment horizontal="center"/>
    </xf>
    <xf numFmtId="167" fontId="19" fillId="2" borderId="11" xfId="0" applyNumberFormat="1" applyFont="1" applyFill="1" applyBorder="1" applyAlignment="1">
      <alignment horizontal="center" vertical="center"/>
    </xf>
    <xf numFmtId="167" fontId="19" fillId="2" borderId="7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169" fontId="19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5" fontId="19" fillId="2" borderId="7" xfId="0" applyNumberFormat="1" applyFont="1" applyFill="1" applyBorder="1" applyAlignment="1">
      <alignment horizontal="center"/>
    </xf>
    <xf numFmtId="0" fontId="18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9" fontId="10" fillId="2" borderId="7" xfId="0" applyNumberFormat="1" applyFont="1" applyFill="1" applyBorder="1" applyAlignment="1">
      <alignment horizontal="center" vertical="center"/>
    </xf>
    <xf numFmtId="169" fontId="19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5" fontId="19" fillId="2" borderId="10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9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7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9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10" fontId="19" fillId="2" borderId="5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5" xfId="1" applyNumberFormat="1" applyFont="1" applyFill="1" applyBorder="1" applyAlignment="1">
      <alignment horizontal="center"/>
    </xf>
    <xf numFmtId="5" fontId="10" fillId="2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7" fontId="19" fillId="2" borderId="6" xfId="0" applyNumberFormat="1" applyFont="1" applyFill="1" applyBorder="1" applyAlignment="1">
      <alignment horizontal="center" vertical="center"/>
    </xf>
    <xf numFmtId="167" fontId="19" fillId="2" borderId="0" xfId="0" applyNumberFormat="1" applyFont="1" applyFill="1" applyBorder="1" applyAlignment="1">
      <alignment horizontal="center" vertical="center"/>
    </xf>
    <xf numFmtId="168" fontId="19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71" fontId="19" fillId="2" borderId="10" xfId="0" applyNumberFormat="1" applyFont="1" applyFill="1" applyBorder="1" applyAlignment="1">
      <alignment horizontal="center"/>
    </xf>
    <xf numFmtId="168" fontId="10" fillId="2" borderId="5" xfId="0" applyNumberFormat="1" applyFont="1" applyFill="1" applyBorder="1" applyAlignment="1">
      <alignment horizontal="center" vertical="center"/>
    </xf>
    <xf numFmtId="10" fontId="19" fillId="2" borderId="4" xfId="1" applyNumberFormat="1" applyFont="1" applyFill="1" applyBorder="1" applyAlignment="1">
      <alignment horizontal="center"/>
    </xf>
    <xf numFmtId="10" fontId="10" fillId="2" borderId="4" xfId="1" applyNumberFormat="1" applyFont="1" applyFill="1" applyBorder="1" applyAlignment="1">
      <alignment horizontal="center"/>
    </xf>
    <xf numFmtId="5" fontId="10" fillId="2" borderId="10" xfId="0" applyNumberFormat="1" applyFont="1" applyFill="1" applyBorder="1" applyAlignment="1">
      <alignment horizontal="center"/>
    </xf>
    <xf numFmtId="169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7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19" fillId="2" borderId="12" xfId="0" applyFont="1" applyFill="1" applyBorder="1" applyAlignment="1">
      <alignment horizontal="center" vertical="center"/>
    </xf>
    <xf numFmtId="168" fontId="19" fillId="2" borderId="13" xfId="0" applyNumberFormat="1" applyFont="1" applyFill="1" applyBorder="1" applyAlignment="1">
      <alignment horizontal="center" vertical="center"/>
    </xf>
    <xf numFmtId="167" fontId="19" fillId="2" borderId="13" xfId="0" applyNumberFormat="1" applyFont="1" applyFill="1" applyBorder="1" applyAlignment="1">
      <alignment horizontal="center" vertical="center"/>
    </xf>
    <xf numFmtId="167" fontId="19" fillId="2" borderId="14" xfId="0" applyNumberFormat="1" applyFont="1" applyFill="1" applyBorder="1" applyAlignment="1">
      <alignment horizontal="center" vertical="center"/>
    </xf>
    <xf numFmtId="168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9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9" fillId="2" borderId="11" xfId="0" applyNumberFormat="1" applyFont="1" applyFill="1" applyBorder="1" applyAlignment="1">
      <alignment horizontal="center"/>
    </xf>
    <xf numFmtId="10" fontId="19" fillId="2" borderId="0" xfId="0" applyNumberFormat="1" applyFont="1" applyFill="1"/>
    <xf numFmtId="172" fontId="19" fillId="2" borderId="0" xfId="2" applyNumberFormat="1" applyFont="1" applyFill="1" applyAlignment="1"/>
    <xf numFmtId="172" fontId="2" fillId="2" borderId="0" xfId="2" applyNumberFormat="1" applyFont="1" applyFill="1" applyAlignment="1"/>
    <xf numFmtId="167" fontId="19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0" borderId="0" xfId="11" applyFont="1"/>
    <xf numFmtId="0" fontId="2" fillId="2" borderId="0" xfId="11" applyFont="1" applyFill="1" applyBorder="1" applyAlignment="1"/>
    <xf numFmtId="0" fontId="2" fillId="2" borderId="0" xfId="11" applyFont="1" applyFill="1" applyBorder="1"/>
    <xf numFmtId="0" fontId="2" fillId="2" borderId="0" xfId="11" applyFont="1" applyFill="1"/>
    <xf numFmtId="0" fontId="2" fillId="3" borderId="0" xfId="11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0" fontId="19" fillId="2" borderId="18" xfId="0" applyNumberFormat="1" applyFont="1" applyFill="1" applyBorder="1" applyAlignment="1">
      <alignment horizontal="center" vertical="center"/>
    </xf>
    <xf numFmtId="167" fontId="19" fillId="2" borderId="18" xfId="0" applyNumberFormat="1" applyFont="1" applyFill="1" applyBorder="1" applyAlignment="1">
      <alignment horizontal="center" vertical="center"/>
    </xf>
    <xf numFmtId="10" fontId="19" fillId="2" borderId="20" xfId="0" applyNumberFormat="1" applyFont="1" applyFill="1" applyBorder="1" applyAlignment="1">
      <alignment horizontal="center" vertical="center"/>
    </xf>
    <xf numFmtId="169" fontId="19" fillId="2" borderId="20" xfId="0" applyNumberFormat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 wrapText="1"/>
    </xf>
    <xf numFmtId="168" fontId="10" fillId="2" borderId="7" xfId="0" applyNumberFormat="1" applyFont="1" applyFill="1" applyBorder="1" applyAlignment="1">
      <alignment horizontal="center" vertical="center"/>
    </xf>
    <xf numFmtId="171" fontId="19" fillId="2" borderId="11" xfId="0" applyNumberFormat="1" applyFont="1" applyFill="1" applyBorder="1" applyAlignment="1">
      <alignment horizontal="center"/>
    </xf>
    <xf numFmtId="3" fontId="19" fillId="2" borderId="9" xfId="0" applyNumberFormat="1" applyFont="1" applyFill="1" applyBorder="1" applyAlignment="1">
      <alignment horizontal="center" vertical="center"/>
    </xf>
    <xf numFmtId="170" fontId="19" fillId="2" borderId="11" xfId="0" applyNumberFormat="1" applyFont="1" applyFill="1" applyBorder="1" applyAlignment="1">
      <alignment horizontal="center"/>
    </xf>
    <xf numFmtId="10" fontId="19" fillId="2" borderId="9" xfId="1" applyNumberFormat="1" applyFont="1" applyFill="1" applyBorder="1" applyAlignment="1">
      <alignment horizontal="center"/>
    </xf>
    <xf numFmtId="5" fontId="19" fillId="2" borderId="11" xfId="0" applyNumberFormat="1" applyFont="1" applyFill="1" applyBorder="1" applyAlignment="1">
      <alignment horizontal="center"/>
    </xf>
    <xf numFmtId="10" fontId="10" fillId="2" borderId="9" xfId="1" applyNumberFormat="1" applyFont="1" applyFill="1" applyBorder="1" applyAlignment="1">
      <alignment horizontal="center"/>
    </xf>
    <xf numFmtId="5" fontId="10" fillId="2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173" fontId="19" fillId="2" borderId="5" xfId="0" applyNumberFormat="1" applyFont="1" applyFill="1" applyBorder="1" applyAlignment="1">
      <alignment horizontal="center" vertical="center"/>
    </xf>
    <xf numFmtId="37" fontId="19" fillId="2" borderId="7" xfId="2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173" fontId="19" fillId="2" borderId="4" xfId="0" applyNumberFormat="1" applyFont="1" applyFill="1" applyBorder="1" applyAlignment="1">
      <alignment horizontal="center" vertical="center"/>
    </xf>
    <xf numFmtId="37" fontId="10" fillId="2" borderId="10" xfId="2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67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9" fillId="2" borderId="0" xfId="0" applyNumberFormat="1" applyFont="1" applyFill="1" applyBorder="1" applyAlignment="1">
      <alignment horizontal="center"/>
    </xf>
    <xf numFmtId="171" fontId="19" fillId="2" borderId="0" xfId="0" applyNumberFormat="1" applyFont="1" applyFill="1" applyBorder="1" applyAlignment="1">
      <alignment horizontal="center"/>
    </xf>
    <xf numFmtId="168" fontId="10" fillId="2" borderId="0" xfId="0" applyNumberFormat="1" applyFont="1" applyFill="1" applyBorder="1" applyAlignment="1">
      <alignment horizontal="center" vertical="center"/>
    </xf>
    <xf numFmtId="168" fontId="10" fillId="2" borderId="8" xfId="0" applyNumberFormat="1" applyFont="1" applyFill="1" applyBorder="1" applyAlignment="1">
      <alignment horizontal="center" vertical="center" wrapText="1"/>
    </xf>
    <xf numFmtId="170" fontId="19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20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168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0" fontId="10" fillId="2" borderId="0" xfId="0" quotePrefix="1" applyNumberFormat="1" applyFont="1" applyFill="1" applyBorder="1" applyAlignment="1">
      <alignment horizontal="center" vertical="center"/>
    </xf>
    <xf numFmtId="0" fontId="2" fillId="3" borderId="0" xfId="11" applyFont="1" applyFill="1"/>
    <xf numFmtId="169" fontId="10" fillId="2" borderId="20" xfId="0" applyNumberFormat="1" applyFont="1" applyFill="1" applyBorder="1" applyAlignment="1">
      <alignment horizontal="center" vertical="center"/>
    </xf>
    <xf numFmtId="10" fontId="10" fillId="2" borderId="1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5" fillId="4" borderId="15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/>
    <xf numFmtId="0" fontId="23" fillId="0" borderId="0" xfId="0" applyFont="1" applyAlignment="1"/>
    <xf numFmtId="0" fontId="2" fillId="2" borderId="0" xfId="0" applyFont="1" applyFill="1" applyAlignment="1"/>
    <xf numFmtId="0" fontId="26" fillId="2" borderId="0" xfId="0" applyFont="1" applyFill="1" applyAlignment="1">
      <alignment horizontal="left" vertical="center"/>
    </xf>
  </cellXfs>
  <cellStyles count="12">
    <cellStyle name="Comma" xfId="2" builtinId="3"/>
    <cellStyle name="Comma 2" xfId="9"/>
    <cellStyle name="Comma 3" xfId="5"/>
    <cellStyle name="Hyperlink" xfId="11" builtinId="8"/>
    <cellStyle name="Normal" xfId="0" builtinId="0"/>
    <cellStyle name="Normal 2" xfId="8"/>
    <cellStyle name="Normal 3" xfId="7"/>
    <cellStyle name="Normal 4" xfId="4"/>
    <cellStyle name="Normal 5" xfId="3"/>
    <cellStyle name="Percent" xfId="1" builtinId="5"/>
    <cellStyle name="Percent 2" xfId="10"/>
    <cellStyle name="Percent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75" zoomScaleNormal="75" workbookViewId="0">
      <selection activeCell="A30" sqref="A30:F30"/>
    </sheetView>
  </sheetViews>
  <sheetFormatPr defaultColWidth="10.75" defaultRowHeight="21" customHeight="1" x14ac:dyDescent="0.2"/>
  <cols>
    <col min="1" max="1" width="3.625" style="9" bestFit="1" customWidth="1"/>
    <col min="2" max="2" width="7.75" style="9" customWidth="1"/>
    <col min="3" max="3" width="9.375" style="9" customWidth="1"/>
    <col min="4" max="4" width="23.625" style="9" customWidth="1"/>
    <col min="5" max="5" width="3.625" style="9" bestFit="1" customWidth="1"/>
    <col min="6" max="6" width="26.75" style="9" customWidth="1"/>
    <col min="7" max="16384" width="10.75" style="9"/>
  </cols>
  <sheetData>
    <row r="1" spans="1:8" ht="21.95" customHeight="1" thickBot="1" x14ac:dyDescent="0.25">
      <c r="A1" s="213" t="s">
        <v>274</v>
      </c>
      <c r="B1" s="214"/>
      <c r="C1" s="214"/>
      <c r="D1" s="214"/>
      <c r="E1" s="214"/>
      <c r="F1" s="215"/>
    </row>
    <row r="2" spans="1:8" ht="21.95" customHeight="1" x14ac:dyDescent="0.2">
      <c r="A2" s="217" t="s">
        <v>266</v>
      </c>
      <c r="B2" s="217"/>
      <c r="C2" s="217"/>
      <c r="D2" s="217"/>
      <c r="E2" s="217"/>
      <c r="F2" s="217"/>
    </row>
    <row r="3" spans="1:8" s="12" customFormat="1" ht="21" customHeight="1" x14ac:dyDescent="0.3">
      <c r="A3" s="217" t="s">
        <v>91</v>
      </c>
      <c r="B3" s="217"/>
      <c r="C3" s="217"/>
      <c r="D3" s="217"/>
      <c r="E3" s="217"/>
      <c r="F3" s="217"/>
      <c r="H3" s="10"/>
    </row>
    <row r="4" spans="1:8" s="12" customFormat="1" ht="21" customHeight="1" x14ac:dyDescent="0.3">
      <c r="A4" s="216">
        <v>42203</v>
      </c>
      <c r="B4" s="216"/>
      <c r="C4" s="216"/>
      <c r="D4" s="216"/>
      <c r="E4" s="216"/>
      <c r="F4" s="216"/>
      <c r="G4" s="10"/>
      <c r="H4" s="10"/>
    </row>
    <row r="5" spans="1:8" s="12" customFormat="1" ht="21" customHeight="1" x14ac:dyDescent="0.3">
      <c r="A5" s="11">
        <v>1</v>
      </c>
      <c r="B5" s="10" t="s">
        <v>107</v>
      </c>
      <c r="C5" s="10"/>
      <c r="D5" s="10"/>
      <c r="E5" s="148">
        <v>25</v>
      </c>
      <c r="F5" s="151" t="s">
        <v>7</v>
      </c>
      <c r="G5" s="9"/>
      <c r="H5" s="9"/>
    </row>
    <row r="6" spans="1:8" s="12" customFormat="1" ht="21" customHeight="1" x14ac:dyDescent="0.3">
      <c r="A6" s="11">
        <v>2</v>
      </c>
      <c r="B6" s="150" t="s">
        <v>66</v>
      </c>
      <c r="C6" s="10"/>
      <c r="D6" s="10"/>
      <c r="E6" s="11">
        <v>26</v>
      </c>
      <c r="F6" s="152" t="s">
        <v>139</v>
      </c>
      <c r="G6" s="10"/>
      <c r="H6" s="10"/>
    </row>
    <row r="7" spans="1:8" s="12" customFormat="1" ht="21" customHeight="1" x14ac:dyDescent="0.3">
      <c r="A7" s="11">
        <v>3</v>
      </c>
      <c r="B7" s="151" t="s">
        <v>81</v>
      </c>
      <c r="C7" s="10"/>
      <c r="D7" s="10"/>
      <c r="E7" s="11">
        <v>27</v>
      </c>
      <c r="F7" s="152" t="s">
        <v>140</v>
      </c>
      <c r="G7" s="10"/>
      <c r="H7" s="10"/>
    </row>
    <row r="8" spans="1:8" s="12" customFormat="1" ht="21" customHeight="1" x14ac:dyDescent="0.3">
      <c r="A8" s="11">
        <v>4</v>
      </c>
      <c r="B8" s="151" t="s">
        <v>102</v>
      </c>
      <c r="C8" s="10"/>
      <c r="D8" s="10"/>
      <c r="E8" s="11">
        <v>28</v>
      </c>
      <c r="F8" s="152" t="s">
        <v>214</v>
      </c>
      <c r="G8" s="10"/>
      <c r="H8" s="10"/>
    </row>
    <row r="9" spans="1:8" s="12" customFormat="1" ht="21" customHeight="1" x14ac:dyDescent="0.3">
      <c r="A9" s="11">
        <v>5</v>
      </c>
      <c r="B9" s="151" t="s">
        <v>80</v>
      </c>
      <c r="C9" s="10"/>
      <c r="D9" s="10"/>
      <c r="E9" s="11">
        <v>29</v>
      </c>
      <c r="F9" s="151" t="s">
        <v>65</v>
      </c>
      <c r="G9" s="10"/>
      <c r="H9" s="10"/>
    </row>
    <row r="10" spans="1:8" s="12" customFormat="1" ht="21" customHeight="1" x14ac:dyDescent="0.3">
      <c r="A10" s="11">
        <v>6</v>
      </c>
      <c r="B10" s="151" t="s">
        <v>114</v>
      </c>
      <c r="C10" s="10"/>
      <c r="D10" s="10"/>
      <c r="E10" s="11">
        <v>30</v>
      </c>
      <c r="F10" s="151" t="s">
        <v>99</v>
      </c>
      <c r="G10" s="10"/>
      <c r="H10" s="10"/>
    </row>
    <row r="11" spans="1:8" s="12" customFormat="1" ht="21" customHeight="1" x14ac:dyDescent="0.3">
      <c r="A11" s="11">
        <v>7</v>
      </c>
      <c r="B11" s="151" t="s">
        <v>93</v>
      </c>
      <c r="C11" s="10"/>
      <c r="D11" s="10"/>
      <c r="E11" s="11">
        <v>31</v>
      </c>
      <c r="F11" s="151" t="s">
        <v>12</v>
      </c>
      <c r="G11" s="10"/>
      <c r="H11" s="10"/>
    </row>
    <row r="12" spans="1:8" ht="21" customHeight="1" x14ac:dyDescent="0.3">
      <c r="A12" s="11">
        <v>8</v>
      </c>
      <c r="B12" s="151" t="s">
        <v>49</v>
      </c>
      <c r="C12" s="10"/>
      <c r="D12" s="10"/>
      <c r="E12" s="11">
        <v>32</v>
      </c>
      <c r="F12" s="151" t="s">
        <v>109</v>
      </c>
      <c r="G12" s="10"/>
      <c r="H12" s="8"/>
    </row>
    <row r="13" spans="1:8" ht="21" customHeight="1" x14ac:dyDescent="0.3">
      <c r="A13" s="11">
        <v>9</v>
      </c>
      <c r="B13" s="151" t="s">
        <v>37</v>
      </c>
      <c r="C13" s="10"/>
      <c r="D13" s="10"/>
      <c r="E13" s="11">
        <v>33</v>
      </c>
      <c r="F13" s="151" t="s">
        <v>100</v>
      </c>
      <c r="G13" s="10"/>
      <c r="H13" s="8"/>
    </row>
    <row r="14" spans="1:8" ht="21" customHeight="1" x14ac:dyDescent="0.3">
      <c r="A14" s="11">
        <v>10</v>
      </c>
      <c r="B14" s="151" t="s">
        <v>92</v>
      </c>
      <c r="C14" s="10"/>
      <c r="D14" s="10"/>
      <c r="E14" s="11">
        <v>34</v>
      </c>
      <c r="F14" s="151" t="s">
        <v>63</v>
      </c>
      <c r="G14" s="10"/>
      <c r="H14" s="8"/>
    </row>
    <row r="15" spans="1:8" ht="21" customHeight="1" x14ac:dyDescent="0.3">
      <c r="A15" s="11">
        <v>11</v>
      </c>
      <c r="B15" s="151" t="s">
        <v>106</v>
      </c>
      <c r="C15" s="10"/>
      <c r="D15" s="10"/>
      <c r="E15" s="11">
        <v>35</v>
      </c>
      <c r="F15" s="151" t="s">
        <v>129</v>
      </c>
      <c r="G15" s="10"/>
      <c r="H15" s="8"/>
    </row>
    <row r="16" spans="1:8" ht="21" customHeight="1" x14ac:dyDescent="0.3">
      <c r="A16" s="11">
        <v>12</v>
      </c>
      <c r="B16" s="151" t="s">
        <v>101</v>
      </c>
      <c r="C16" s="10"/>
      <c r="D16" s="10"/>
      <c r="E16" s="11">
        <v>36</v>
      </c>
      <c r="F16" s="151" t="s">
        <v>273</v>
      </c>
      <c r="G16" s="10"/>
      <c r="H16" s="8"/>
    </row>
    <row r="17" spans="1:8" ht="21" customHeight="1" x14ac:dyDescent="0.3">
      <c r="A17" s="11">
        <v>13</v>
      </c>
      <c r="B17" s="151" t="s">
        <v>113</v>
      </c>
      <c r="C17" s="10"/>
      <c r="D17" s="10"/>
      <c r="E17" s="11">
        <v>37</v>
      </c>
      <c r="F17" s="151" t="s">
        <v>175</v>
      </c>
      <c r="G17" s="10"/>
      <c r="H17" s="8"/>
    </row>
    <row r="18" spans="1:8" ht="21" customHeight="1" x14ac:dyDescent="0.3">
      <c r="A18" s="11">
        <v>14</v>
      </c>
      <c r="B18" s="151" t="s">
        <v>112</v>
      </c>
      <c r="C18" s="10"/>
      <c r="D18" s="10"/>
      <c r="E18" s="11">
        <v>38</v>
      </c>
      <c r="F18" s="151" t="s">
        <v>177</v>
      </c>
      <c r="G18" s="10"/>
      <c r="H18" s="8"/>
    </row>
    <row r="19" spans="1:8" ht="21" customHeight="1" x14ac:dyDescent="0.3">
      <c r="A19" s="11">
        <v>15</v>
      </c>
      <c r="B19" s="151" t="s">
        <v>60</v>
      </c>
      <c r="C19" s="10"/>
      <c r="D19" s="10"/>
      <c r="E19" s="11">
        <v>39</v>
      </c>
      <c r="F19" s="151" t="s">
        <v>40</v>
      </c>
      <c r="G19" s="10"/>
      <c r="H19" s="13"/>
    </row>
    <row r="20" spans="1:8" ht="21" customHeight="1" x14ac:dyDescent="0.3">
      <c r="A20" s="11">
        <v>16</v>
      </c>
      <c r="B20" s="151" t="s">
        <v>62</v>
      </c>
      <c r="C20" s="10"/>
      <c r="D20" s="10"/>
      <c r="E20" s="11">
        <v>40</v>
      </c>
      <c r="F20" s="151" t="s">
        <v>41</v>
      </c>
      <c r="G20" s="10"/>
      <c r="H20" s="8"/>
    </row>
    <row r="21" spans="1:8" ht="21" customHeight="1" x14ac:dyDescent="0.3">
      <c r="A21" s="11">
        <v>17</v>
      </c>
      <c r="B21" s="151" t="s">
        <v>10</v>
      </c>
      <c r="C21" s="10"/>
      <c r="D21" s="10"/>
      <c r="E21" s="11">
        <v>41</v>
      </c>
      <c r="F21" s="153" t="s">
        <v>130</v>
      </c>
    </row>
    <row r="22" spans="1:8" ht="21" customHeight="1" x14ac:dyDescent="0.3">
      <c r="A22" s="11">
        <v>18</v>
      </c>
      <c r="B22" s="152" t="s">
        <v>15</v>
      </c>
      <c r="C22" s="10"/>
      <c r="D22" s="10"/>
      <c r="E22" s="11">
        <v>42</v>
      </c>
      <c r="F22" s="153" t="s">
        <v>183</v>
      </c>
      <c r="G22" s="13"/>
      <c r="H22" s="13"/>
    </row>
    <row r="23" spans="1:8" ht="21" customHeight="1" x14ac:dyDescent="0.3">
      <c r="A23" s="11">
        <v>19</v>
      </c>
      <c r="B23" s="151" t="s">
        <v>38</v>
      </c>
      <c r="C23" s="10"/>
      <c r="D23" s="149"/>
      <c r="E23" s="11">
        <v>43</v>
      </c>
      <c r="F23" s="151" t="s">
        <v>42</v>
      </c>
      <c r="G23" s="13"/>
    </row>
    <row r="24" spans="1:8" ht="21" customHeight="1" x14ac:dyDescent="0.3">
      <c r="A24" s="11">
        <v>20</v>
      </c>
      <c r="B24" s="151" t="s">
        <v>258</v>
      </c>
      <c r="C24" s="12"/>
      <c r="D24" s="10"/>
      <c r="E24" s="11">
        <v>44</v>
      </c>
      <c r="F24" s="151" t="s">
        <v>216</v>
      </c>
    </row>
    <row r="25" spans="1:8" ht="21" customHeight="1" x14ac:dyDescent="0.3">
      <c r="A25" s="11">
        <v>21</v>
      </c>
      <c r="B25" s="151" t="s">
        <v>104</v>
      </c>
      <c r="C25" s="12"/>
      <c r="D25" s="12"/>
      <c r="E25" s="11">
        <v>45</v>
      </c>
      <c r="F25" s="151" t="s">
        <v>13</v>
      </c>
    </row>
    <row r="26" spans="1:8" ht="21" customHeight="1" x14ac:dyDescent="0.3">
      <c r="A26" s="11">
        <v>22</v>
      </c>
      <c r="B26" s="154" t="s">
        <v>105</v>
      </c>
      <c r="C26" s="158"/>
      <c r="D26" s="158"/>
      <c r="E26" s="155">
        <v>46</v>
      </c>
      <c r="F26" s="154" t="s">
        <v>14</v>
      </c>
    </row>
    <row r="27" spans="1:8" ht="21" customHeight="1" x14ac:dyDescent="0.3">
      <c r="A27" s="11">
        <v>23</v>
      </c>
      <c r="B27" s="154" t="s">
        <v>128</v>
      </c>
      <c r="C27" s="158"/>
      <c r="D27" s="158"/>
      <c r="E27" s="155">
        <v>47</v>
      </c>
      <c r="F27" s="150" t="s">
        <v>257</v>
      </c>
    </row>
    <row r="28" spans="1:8" ht="21" customHeight="1" x14ac:dyDescent="0.3">
      <c r="A28" s="11">
        <v>24</v>
      </c>
      <c r="B28" s="154" t="s">
        <v>32</v>
      </c>
      <c r="C28" s="158"/>
      <c r="D28" s="158"/>
      <c r="E28" s="155">
        <v>48</v>
      </c>
      <c r="F28" s="208" t="s">
        <v>148</v>
      </c>
    </row>
    <row r="29" spans="1:8" ht="21" customHeight="1" x14ac:dyDescent="0.3">
      <c r="B29" s="104"/>
      <c r="C29" s="159"/>
      <c r="D29" s="159"/>
    </row>
    <row r="30" spans="1:8" ht="21" customHeight="1" x14ac:dyDescent="0.3">
      <c r="A30" s="211" t="s">
        <v>8</v>
      </c>
      <c r="B30" s="212"/>
      <c r="C30" s="212"/>
      <c r="D30" s="212"/>
      <c r="E30" s="212"/>
      <c r="F30" s="212"/>
    </row>
    <row r="31" spans="1:8" ht="21" customHeight="1" x14ac:dyDescent="0.2">
      <c r="D31" s="104"/>
      <c r="E31" s="104"/>
      <c r="F31" s="104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/>
    <hyperlink ref="B7" location="'Unincorporated AV'!A1" display="Unincorporated Assessed Value"/>
    <hyperlink ref="B8" location="'Countywide NC'!A1" display="Countywide New Construction"/>
    <hyperlink ref="B9" location="'Unincorporated NC'!A1" display="Unincorporated New Construction"/>
    <hyperlink ref="B10" location="'Sales and Use Taxbase'!A1" display="Sales and Use Taxbase"/>
    <hyperlink ref="B11" location="'Local Sales Tax'!A1" display="Local and Option Sales Tax"/>
    <hyperlink ref="B12" location="'Transit Sales Tax'!A1" display="Metro Transit Sales Tax"/>
    <hyperlink ref="B13" location="'Mental Health Sales Tax'!A1" display="Mental Health Sales Tax"/>
    <hyperlink ref="B14" location="'CJ Sales Tax'!A1" display="Criminal Justice Sales Tax"/>
    <hyperlink ref="B15" location="'Hotel Sales Tax'!A1" display="Hotel Sales Tax"/>
    <hyperlink ref="B16" location="'Rental Car Sales Tax'!A1" display="Rental Car Sales Tax"/>
    <hyperlink ref="B17" location="REET!A1" display="Real Estate Excise Tax (REET 1)"/>
    <hyperlink ref="B18" location="'Investment Pool Nom'!A1" display="Investment Pool Nominal Rate of Return"/>
    <hyperlink ref="B19" location="'Investment Pool Real'!A1" display="Investment Pool Real Rate of Return"/>
    <hyperlink ref="B20" location="'CPI-U'!A1" display="National CPI-U"/>
    <hyperlink ref="B21" location="'CPI-W'!A1" display="National CPI-W"/>
    <hyperlink ref="B22" location="'Seattle CPI-U'!A1" display="Seattle CPI-U"/>
    <hyperlink ref="B23" location="'Seattle CPI-W'!A1" display="Seattle CPI-W"/>
    <hyperlink ref="B24" location="'COLA(new)'!A1" display="COLA Comparison"/>
    <hyperlink ref="B25" location="'Pharmaceuticals PPI'!A1" display="Pharmaceuticals PPI"/>
    <hyperlink ref="B26" location="'Transportation CPI'!A1" display="Transportation CPI"/>
    <hyperlink ref="B27" location="'Retail Gas'!A1" display="Retail Gas Prices"/>
    <hyperlink ref="B28" location="'Diesel and Gas'!A1" display="Diesel &amp; Gas Wholesale"/>
    <hyperlink ref="F6" location="Gambling!A1" display="Gambling Tax"/>
    <hyperlink ref="F7" location="'E911'!A1" display="E-911 Tax"/>
    <hyperlink ref="F8" location="Delinquencies!A1" display="P&amp;I on Property Taxes"/>
    <hyperlink ref="F9" location="CX!A1" display="Current Expense"/>
    <hyperlink ref="F10" location="'DD-MH'!A1" display="DD/MH"/>
    <hyperlink ref="F11" location="Veterans!A1" display="Veteran's Aid"/>
    <hyperlink ref="F12" location="ICRI!A1" display="Inter-County River"/>
    <hyperlink ref="F13" location="AFIS!A1" display="AFIS"/>
    <hyperlink ref="F14" location="Parks!A1" display="Parks"/>
    <hyperlink ref="F15" location="YSC!A1" display="Children &amp; Family Center"/>
    <hyperlink ref="F16" location="Veterans_Lid!A1" display="Vets &amp; Human Services"/>
    <hyperlink ref="F17" location="PSERN!A1" display="PSERN"/>
    <hyperlink ref="F18" location="BSFK!A1" display="BSFK"/>
    <hyperlink ref="F19" location="EMS!A1" display="EMS"/>
    <hyperlink ref="F20" location="CF!A1" display="Conservation Futures"/>
    <hyperlink ref="F21" location="Roads!A1" display="UAL/Roads"/>
    <hyperlink ref="F22" location="Roads2!A1" display="Roads addendum"/>
    <hyperlink ref="F23" location="Flood!A1" display="Flood"/>
    <hyperlink ref="F24" location="'Marine(Base)'!A1" display="Marine (Base)"/>
    <hyperlink ref="F25" location="Transit!A1" display="Transit"/>
    <hyperlink ref="F26" location="UTGO!A1" display="UTGO"/>
    <hyperlink ref="F5" location="Docs!A1" display="Recorded Documents"/>
    <hyperlink ref="F28" location="Appendix!A1" display="Appendix"/>
    <hyperlink ref="F27" location="'KC I+P Index'!Print_Area" display="KC I+P Index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Headings!E10</f>
        <v>July 2019 Criminal Justice Sales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  <c r="E4" s="36" t="str">
        <f>Headings!F50</f>
        <v>$ Change from March 2019 Forecast</v>
      </c>
    </row>
    <row r="5" spans="1:5" s="54" customFormat="1" ht="18" customHeight="1" x14ac:dyDescent="0.25">
      <c r="A5" s="39">
        <v>2010</v>
      </c>
      <c r="B5" s="40">
        <v>10916264.423007984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2011</v>
      </c>
      <c r="B6" s="45">
        <v>10722120.54531939</v>
      </c>
      <c r="C6" s="46">
        <v>-1.7784827315047602E-2</v>
      </c>
      <c r="D6" s="47">
        <v>0</v>
      </c>
      <c r="E6" s="48">
        <v>0</v>
      </c>
    </row>
    <row r="7" spans="1:5" s="54" customFormat="1" ht="18" customHeight="1" x14ac:dyDescent="0.25">
      <c r="A7" s="44">
        <v>2012</v>
      </c>
      <c r="B7" s="45">
        <v>10262902.461595936</v>
      </c>
      <c r="C7" s="46">
        <v>-4.2829035710097441E-2</v>
      </c>
      <c r="D7" s="47">
        <v>0</v>
      </c>
      <c r="E7" s="48">
        <v>0</v>
      </c>
    </row>
    <row r="8" spans="1:5" s="54" customFormat="1" ht="18" customHeight="1" x14ac:dyDescent="0.25">
      <c r="A8" s="44">
        <v>2013</v>
      </c>
      <c r="B8" s="45">
        <v>10758498.677836288</v>
      </c>
      <c r="C8" s="47">
        <v>4.8290063955580553E-2</v>
      </c>
      <c r="D8" s="47">
        <v>0</v>
      </c>
      <c r="E8" s="48">
        <v>0</v>
      </c>
    </row>
    <row r="9" spans="1:5" s="54" customFormat="1" ht="18" customHeight="1" x14ac:dyDescent="0.25">
      <c r="A9" s="44">
        <v>2014</v>
      </c>
      <c r="B9" s="45">
        <v>11528619.639012897</v>
      </c>
      <c r="C9" s="46">
        <v>7.1582567813401887E-2</v>
      </c>
      <c r="D9" s="47">
        <v>0</v>
      </c>
      <c r="E9" s="48">
        <v>0</v>
      </c>
    </row>
    <row r="10" spans="1:5" s="54" customFormat="1" ht="18" customHeight="1" x14ac:dyDescent="0.25">
      <c r="A10" s="44">
        <v>2015</v>
      </c>
      <c r="B10" s="45">
        <v>12564407.029012896</v>
      </c>
      <c r="C10" s="46">
        <v>8.9844874966200639E-2</v>
      </c>
      <c r="D10" s="47">
        <v>0</v>
      </c>
      <c r="E10" s="48">
        <v>0</v>
      </c>
    </row>
    <row r="11" spans="1:5" s="54" customFormat="1" ht="18" customHeight="1" x14ac:dyDescent="0.25">
      <c r="A11" s="44">
        <v>2016</v>
      </c>
      <c r="B11" s="45">
        <v>13243627.939012896</v>
      </c>
      <c r="C11" s="46">
        <v>5.4059129764865821E-2</v>
      </c>
      <c r="D11" s="47">
        <v>0</v>
      </c>
      <c r="E11" s="48">
        <v>0</v>
      </c>
    </row>
    <row r="12" spans="1:5" s="54" customFormat="1" ht="18" customHeight="1" x14ac:dyDescent="0.25">
      <c r="A12" s="44">
        <v>2017</v>
      </c>
      <c r="B12" s="45">
        <v>13671507.870000001</v>
      </c>
      <c r="C12" s="46">
        <v>3.2308362403224988E-2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2018</v>
      </c>
      <c r="B13" s="50">
        <v>14808959.630000001</v>
      </c>
      <c r="C13" s="51">
        <v>8.3198705718186439E-2</v>
      </c>
      <c r="D13" s="56">
        <v>-4.4660110942729148E-8</v>
      </c>
      <c r="E13" s="85">
        <v>-0.6613698098808527</v>
      </c>
    </row>
    <row r="14" spans="1:5" s="54" customFormat="1" ht="18" customHeight="1" thickTop="1" x14ac:dyDescent="0.25">
      <c r="A14" s="44">
        <v>2019</v>
      </c>
      <c r="B14" s="45">
        <v>15527954.480192343</v>
      </c>
      <c r="C14" s="46">
        <v>4.8551341090551814E-2</v>
      </c>
      <c r="D14" s="47">
        <v>2.9373243884976974E-2</v>
      </c>
      <c r="E14" s="48">
        <v>443091.36330385879</v>
      </c>
    </row>
    <row r="15" spans="1:5" s="54" customFormat="1" ht="18" customHeight="1" x14ac:dyDescent="0.25">
      <c r="A15" s="44">
        <v>2020</v>
      </c>
      <c r="B15" s="45">
        <v>15803761.934287107</v>
      </c>
      <c r="C15" s="46">
        <v>1.7761995274173881E-2</v>
      </c>
      <c r="D15" s="47">
        <v>2.8081457528042364E-2</v>
      </c>
      <c r="E15" s="48">
        <v>431670.72637225501</v>
      </c>
    </row>
    <row r="16" spans="1:5" s="54" customFormat="1" ht="18" customHeight="1" x14ac:dyDescent="0.25">
      <c r="A16" s="44">
        <v>2021</v>
      </c>
      <c r="B16" s="45">
        <v>16367823.452006157</v>
      </c>
      <c r="C16" s="46">
        <v>3.5691597991949653E-2</v>
      </c>
      <c r="D16" s="47">
        <v>2.6680481210934026E-2</v>
      </c>
      <c r="E16" s="48">
        <v>425352.78898071684</v>
      </c>
    </row>
    <row r="17" spans="1:5" s="54" customFormat="1" ht="18" customHeight="1" x14ac:dyDescent="0.25">
      <c r="A17" s="44">
        <v>2022</v>
      </c>
      <c r="B17" s="45">
        <v>16933931.449006271</v>
      </c>
      <c r="C17" s="46">
        <v>3.4586638758663302E-2</v>
      </c>
      <c r="D17" s="47">
        <v>5.4545956359255854E-2</v>
      </c>
      <c r="E17" s="48">
        <v>875900.64732413925</v>
      </c>
    </row>
    <row r="18" spans="1:5" s="54" customFormat="1" ht="18" customHeight="1" x14ac:dyDescent="0.25">
      <c r="A18" s="44">
        <v>2023</v>
      </c>
      <c r="B18" s="45">
        <v>17525851.78917551</v>
      </c>
      <c r="C18" s="46">
        <v>3.4954690938233002E-2</v>
      </c>
      <c r="D18" s="47">
        <v>6.1424398505668165E-2</v>
      </c>
      <c r="E18" s="48">
        <v>1014217.2216553241</v>
      </c>
    </row>
    <row r="19" spans="1:5" s="54" customFormat="1" ht="18" customHeight="1" x14ac:dyDescent="0.25">
      <c r="A19" s="44">
        <v>2024</v>
      </c>
      <c r="B19" s="45">
        <v>17804632.158559773</v>
      </c>
      <c r="C19" s="46">
        <v>1.590680856701332E-2</v>
      </c>
      <c r="D19" s="47">
        <v>3.1997367164382284E-2</v>
      </c>
      <c r="E19" s="48">
        <v>552037.60254696384</v>
      </c>
    </row>
    <row r="20" spans="1:5" s="54" customFormat="1" ht="18" customHeight="1" x14ac:dyDescent="0.25">
      <c r="A20" s="44">
        <v>2025</v>
      </c>
      <c r="B20" s="45">
        <v>18149191.590966452</v>
      </c>
      <c r="C20" s="46">
        <v>1.935223538111841E-2</v>
      </c>
      <c r="D20" s="47">
        <v>7.927070963375149E-2</v>
      </c>
      <c r="E20" s="48">
        <v>1333029.1314799488</v>
      </c>
    </row>
    <row r="21" spans="1:5" s="54" customFormat="1" ht="18" customHeight="1" x14ac:dyDescent="0.25">
      <c r="A21" s="44">
        <v>2026</v>
      </c>
      <c r="B21" s="45">
        <v>17480018.335713122</v>
      </c>
      <c r="C21" s="46">
        <v>-3.6870692113162962E-2</v>
      </c>
      <c r="D21" s="47">
        <v>3.0352339622217395E-2</v>
      </c>
      <c r="E21" s="48">
        <v>514930.11926646903</v>
      </c>
    </row>
    <row r="22" spans="1:5" s="54" customFormat="1" ht="18" customHeight="1" x14ac:dyDescent="0.25">
      <c r="A22" s="44">
        <v>2027</v>
      </c>
      <c r="B22" s="45">
        <v>18110297.08408061</v>
      </c>
      <c r="C22" s="46">
        <v>3.6057098812063426E-2</v>
      </c>
      <c r="D22" s="47">
        <v>2.6707204331610779E-2</v>
      </c>
      <c r="E22" s="48">
        <v>471093.80618945882</v>
      </c>
    </row>
    <row r="23" spans="1:5" s="54" customFormat="1" ht="18" customHeight="1" x14ac:dyDescent="0.25">
      <c r="A23" s="44">
        <v>2028</v>
      </c>
      <c r="B23" s="45">
        <v>18795937.466353897</v>
      </c>
      <c r="C23" s="46">
        <v>3.7859146047691361E-2</v>
      </c>
      <c r="D23" s="47">
        <v>2.7338582169715187E-2</v>
      </c>
      <c r="E23" s="48">
        <v>500180.06701889634</v>
      </c>
    </row>
    <row r="24" spans="1:5" ht="18" customHeight="1" x14ac:dyDescent="0.3">
      <c r="A24" s="25" t="s">
        <v>4</v>
      </c>
      <c r="B24" s="3"/>
      <c r="C24" s="3"/>
    </row>
    <row r="25" spans="1:5" s="29" customFormat="1" ht="21.75" customHeight="1" x14ac:dyDescent="0.25">
      <c r="A25" s="55" t="s">
        <v>158</v>
      </c>
      <c r="B25" s="30"/>
      <c r="C25" s="30"/>
    </row>
    <row r="26" spans="1:5" ht="21.75" customHeight="1" x14ac:dyDescent="0.3">
      <c r="A26" s="79" t="s">
        <v>168</v>
      </c>
      <c r="B26" s="3"/>
      <c r="C26" s="3"/>
    </row>
    <row r="27" spans="1:5" ht="21.75" customHeight="1" x14ac:dyDescent="0.3">
      <c r="A27" s="137" t="s">
        <v>238</v>
      </c>
      <c r="B27" s="3"/>
      <c r="C27" s="3"/>
    </row>
    <row r="28" spans="1:5" ht="21.75" customHeight="1" x14ac:dyDescent="0.3">
      <c r="A28" s="137" t="s">
        <v>247</v>
      </c>
    </row>
    <row r="29" spans="1:5" ht="21.75" customHeight="1" x14ac:dyDescent="0.3">
      <c r="A29" s="137"/>
    </row>
    <row r="30" spans="1:5" ht="21.75" customHeight="1" x14ac:dyDescent="0.3">
      <c r="A30" s="211" t="str">
        <f>Headings!F10</f>
        <v>Page 10</v>
      </c>
      <c r="B30" s="212"/>
      <c r="C30" s="212"/>
      <c r="D30" s="212"/>
      <c r="E30" s="219"/>
    </row>
    <row r="32" spans="1:5" ht="21.75" customHeight="1" x14ac:dyDescent="0.3">
      <c r="A32" s="13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Headings!E11</f>
        <v>July 2019 Hotel Sales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  <c r="E4" s="36" t="str">
        <f>Headings!F50</f>
        <v>$ Change from March 2019 Forecast</v>
      </c>
    </row>
    <row r="5" spans="1:5" s="54" customFormat="1" ht="18" customHeight="1" x14ac:dyDescent="0.25">
      <c r="A5" s="39">
        <v>2010</v>
      </c>
      <c r="B5" s="40">
        <v>18044615.07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2011</v>
      </c>
      <c r="B6" s="45">
        <v>19914695.420000002</v>
      </c>
      <c r="C6" s="46">
        <v>0.10363647784923358</v>
      </c>
      <c r="D6" s="47">
        <v>0</v>
      </c>
      <c r="E6" s="48">
        <v>0</v>
      </c>
    </row>
    <row r="7" spans="1:5" s="54" customFormat="1" ht="18" customHeight="1" x14ac:dyDescent="0.25">
      <c r="A7" s="44">
        <v>2012</v>
      </c>
      <c r="B7" s="45">
        <v>21267812.480999999</v>
      </c>
      <c r="C7" s="46">
        <v>6.7945656835960655E-2</v>
      </c>
      <c r="D7" s="47">
        <v>0</v>
      </c>
      <c r="E7" s="48">
        <v>0</v>
      </c>
    </row>
    <row r="8" spans="1:5" s="54" customFormat="1" ht="18" customHeight="1" x14ac:dyDescent="0.25">
      <c r="A8" s="44">
        <v>2013</v>
      </c>
      <c r="B8" s="45">
        <v>20243998</v>
      </c>
      <c r="C8" s="47">
        <v>-4.8139153094124865E-2</v>
      </c>
      <c r="D8" s="47">
        <v>0</v>
      </c>
      <c r="E8" s="48">
        <v>0</v>
      </c>
    </row>
    <row r="9" spans="1:5" s="54" customFormat="1" ht="18" customHeight="1" x14ac:dyDescent="0.25">
      <c r="A9" s="44">
        <v>2014</v>
      </c>
      <c r="B9" s="45">
        <v>23237103.519999899</v>
      </c>
      <c r="C9" s="46">
        <v>0.14785150245519185</v>
      </c>
      <c r="D9" s="47">
        <v>0</v>
      </c>
      <c r="E9" s="48">
        <v>0</v>
      </c>
    </row>
    <row r="10" spans="1:5" s="54" customFormat="1" ht="18" customHeight="1" x14ac:dyDescent="0.25">
      <c r="A10" s="44">
        <v>2015</v>
      </c>
      <c r="B10" s="45">
        <v>26115934.079999898</v>
      </c>
      <c r="C10" s="46">
        <v>0.12388938911952696</v>
      </c>
      <c r="D10" s="47">
        <v>0</v>
      </c>
      <c r="E10" s="48">
        <v>0</v>
      </c>
    </row>
    <row r="11" spans="1:5" s="54" customFormat="1" ht="18" customHeight="1" x14ac:dyDescent="0.25">
      <c r="A11" s="44">
        <v>2016</v>
      </c>
      <c r="B11" s="45">
        <v>28699357.100000001</v>
      </c>
      <c r="C11" s="46">
        <v>9.8921333316526416E-2</v>
      </c>
      <c r="D11" s="47">
        <v>0</v>
      </c>
      <c r="E11" s="48">
        <v>0</v>
      </c>
    </row>
    <row r="12" spans="1:5" s="54" customFormat="1" ht="18" customHeight="1" x14ac:dyDescent="0.25">
      <c r="A12" s="44">
        <v>2017</v>
      </c>
      <c r="B12" s="45">
        <v>31591980.010000002</v>
      </c>
      <c r="C12" s="46">
        <v>0.10079051248154958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2018</v>
      </c>
      <c r="B13" s="50">
        <v>34525943.560000002</v>
      </c>
      <c r="C13" s="51">
        <v>9.2870518057788676E-2</v>
      </c>
      <c r="D13" s="56">
        <v>3.2572934428376499E-3</v>
      </c>
      <c r="E13" s="85">
        <v>112096</v>
      </c>
    </row>
    <row r="14" spans="1:5" s="54" customFormat="1" ht="18" customHeight="1" thickTop="1" x14ac:dyDescent="0.25">
      <c r="A14" s="44">
        <v>2019</v>
      </c>
      <c r="B14" s="45">
        <v>36816622.7125929</v>
      </c>
      <c r="C14" s="46">
        <v>6.6346605375522838E-2</v>
      </c>
      <c r="D14" s="47">
        <v>7.4261271743207846E-3</v>
      </c>
      <c r="E14" s="48">
        <v>271389.54908739775</v>
      </c>
    </row>
    <row r="15" spans="1:5" s="54" customFormat="1" ht="18" customHeight="1" x14ac:dyDescent="0.25">
      <c r="A15" s="44">
        <v>2020</v>
      </c>
      <c r="B15" s="45">
        <v>38498973.296461701</v>
      </c>
      <c r="C15" s="46">
        <v>4.5695407669573251E-2</v>
      </c>
      <c r="D15" s="47">
        <v>1.2860544266034557E-2</v>
      </c>
      <c r="E15" s="48">
        <v>488831.11606920511</v>
      </c>
    </row>
    <row r="16" spans="1:5" s="54" customFormat="1" ht="18" customHeight="1" x14ac:dyDescent="0.25">
      <c r="A16" s="44">
        <v>2021</v>
      </c>
      <c r="B16" s="45">
        <v>39726114.570689805</v>
      </c>
      <c r="C16" s="46">
        <v>3.1874649351775863E-2</v>
      </c>
      <c r="D16" s="47">
        <v>2.8756002279657356E-3</v>
      </c>
      <c r="E16" s="48">
        <v>113908.8677496016</v>
      </c>
    </row>
    <row r="17" spans="1:5" s="54" customFormat="1" ht="18" customHeight="1" x14ac:dyDescent="0.25">
      <c r="A17" s="44">
        <v>2022</v>
      </c>
      <c r="B17" s="45">
        <v>41296474.731279902</v>
      </c>
      <c r="C17" s="46">
        <v>3.9529669024030767E-2</v>
      </c>
      <c r="D17" s="47">
        <v>2.1513011038032381E-3</v>
      </c>
      <c r="E17" s="48">
        <v>88650.437887705863</v>
      </c>
    </row>
    <row r="18" spans="1:5" s="54" customFormat="1" ht="18" customHeight="1" x14ac:dyDescent="0.25">
      <c r="A18" s="44">
        <v>2023</v>
      </c>
      <c r="B18" s="45">
        <v>42978976.0936042</v>
      </c>
      <c r="C18" s="46">
        <v>4.0742009415391855E-2</v>
      </c>
      <c r="D18" s="47">
        <v>4.0751380813395244E-3</v>
      </c>
      <c r="E18" s="48">
        <v>174434.41783720255</v>
      </c>
    </row>
    <row r="19" spans="1:5" s="54" customFormat="1" ht="18" customHeight="1" x14ac:dyDescent="0.25">
      <c r="A19" s="44">
        <v>2024</v>
      </c>
      <c r="B19" s="45">
        <v>44646240.668293796</v>
      </c>
      <c r="C19" s="46">
        <v>3.8792561531909131E-2</v>
      </c>
      <c r="D19" s="47">
        <v>2.5075460689778506E-3</v>
      </c>
      <c r="E19" s="48">
        <v>111672.48139069229</v>
      </c>
    </row>
    <row r="20" spans="1:5" s="54" customFormat="1" ht="18" customHeight="1" x14ac:dyDescent="0.25">
      <c r="A20" s="44">
        <v>2025</v>
      </c>
      <c r="B20" s="45">
        <v>46287847.342271693</v>
      </c>
      <c r="C20" s="46">
        <v>3.6769202723572425E-2</v>
      </c>
      <c r="D20" s="47">
        <v>4.8967110791309221E-3</v>
      </c>
      <c r="E20" s="48">
        <v>225553.74339579791</v>
      </c>
    </row>
    <row r="21" spans="1:5" s="54" customFormat="1" ht="18" customHeight="1" x14ac:dyDescent="0.25">
      <c r="A21" s="44">
        <v>2026</v>
      </c>
      <c r="B21" s="45">
        <v>48181705.642377101</v>
      </c>
      <c r="C21" s="46">
        <v>4.091480612830023E-2</v>
      </c>
      <c r="D21" s="47">
        <v>8.5107551451084618E-3</v>
      </c>
      <c r="E21" s="48">
        <v>406602.20736759901</v>
      </c>
    </row>
    <row r="22" spans="1:5" s="54" customFormat="1" ht="18" customHeight="1" x14ac:dyDescent="0.25">
      <c r="A22" s="44">
        <v>2027</v>
      </c>
      <c r="B22" s="45">
        <v>50357272.081086203</v>
      </c>
      <c r="C22" s="46">
        <v>4.515337117488083E-2</v>
      </c>
      <c r="D22" s="47">
        <v>1.0262787053262334E-2</v>
      </c>
      <c r="E22" s="48">
        <v>511555.96996580064</v>
      </c>
    </row>
    <row r="23" spans="1:5" s="54" customFormat="1" ht="18" customHeight="1" x14ac:dyDescent="0.25">
      <c r="A23" s="44">
        <v>2028</v>
      </c>
      <c r="B23" s="45">
        <v>52611703.244949095</v>
      </c>
      <c r="C23" s="46">
        <v>4.4768730923961941E-2</v>
      </c>
      <c r="D23" s="47">
        <v>7.4294783587087743E-3</v>
      </c>
      <c r="E23" s="48">
        <v>387994.91087949276</v>
      </c>
    </row>
    <row r="24" spans="1:5" ht="18" customHeight="1" x14ac:dyDescent="0.3">
      <c r="A24" s="25" t="s">
        <v>4</v>
      </c>
      <c r="B24" s="3"/>
      <c r="C24" s="3"/>
    </row>
    <row r="25" spans="1:5" ht="21.75" customHeight="1" x14ac:dyDescent="0.3">
      <c r="A25" s="26" t="s">
        <v>134</v>
      </c>
      <c r="B25" s="3"/>
      <c r="C25" s="3"/>
    </row>
    <row r="26" spans="1:5" ht="21.75" customHeight="1" x14ac:dyDescent="0.3">
      <c r="A26" s="137" t="s">
        <v>170</v>
      </c>
      <c r="B26" s="3"/>
      <c r="C26" s="3"/>
    </row>
    <row r="27" spans="1:5" ht="21.75" customHeight="1" x14ac:dyDescent="0.3">
      <c r="A27" s="137" t="s">
        <v>200</v>
      </c>
      <c r="B27" s="3"/>
      <c r="C27" s="3"/>
    </row>
    <row r="28" spans="1:5" ht="21.75" customHeight="1" x14ac:dyDescent="0.3">
      <c r="A28" s="140" t="s">
        <v>178</v>
      </c>
      <c r="B28" s="3"/>
      <c r="C28" s="3"/>
    </row>
    <row r="29" spans="1:5" s="102" customFormat="1" ht="21.75" customHeight="1" x14ac:dyDescent="0.3">
      <c r="A29" s="137"/>
    </row>
    <row r="30" spans="1:5" ht="21.75" customHeight="1" x14ac:dyDescent="0.3">
      <c r="A30" s="211" t="str">
        <f>Headings!F11</f>
        <v>Page 11</v>
      </c>
      <c r="B30" s="212"/>
      <c r="C30" s="212"/>
      <c r="D30" s="212"/>
      <c r="E30" s="219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Headings!E12</f>
        <v>July 2019 Rental Car Sales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  <c r="E4" s="36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2651749.77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2737771</v>
      </c>
      <c r="C6" s="46">
        <v>3.2439422065076773E-2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2811096.72</v>
      </c>
      <c r="C7" s="46">
        <v>2.6782999746874481E-2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2857442.9599999902</v>
      </c>
      <c r="C8" s="46">
        <v>1.648688914552543E-2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3112670.25</v>
      </c>
      <c r="C9" s="47">
        <v>8.9320169666662563E-2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3494071.77</v>
      </c>
      <c r="C10" s="46">
        <v>0.12253193861444212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3734599.0666999999</v>
      </c>
      <c r="C11" s="46">
        <v>6.8838682354827485E-2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3938032.52</v>
      </c>
      <c r="C12" s="46">
        <v>5.4472635393164159E-2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3990916.1599999997</v>
      </c>
      <c r="C13" s="46">
        <v>1.3428949540518209E-2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2018</v>
      </c>
      <c r="B14" s="50">
        <v>4267531.57</v>
      </c>
      <c r="C14" s="51">
        <v>6.9311255588992537E-2</v>
      </c>
      <c r="D14" s="56">
        <v>0</v>
      </c>
      <c r="E14" s="85">
        <v>0</v>
      </c>
    </row>
    <row r="15" spans="1:5" s="54" customFormat="1" ht="18" customHeight="1" thickTop="1" x14ac:dyDescent="0.25">
      <c r="A15" s="44">
        <v>2019</v>
      </c>
      <c r="B15" s="45">
        <v>4435684.4474963304</v>
      </c>
      <c r="C15" s="46">
        <v>3.9402843245124552E-2</v>
      </c>
      <c r="D15" s="47">
        <v>-1.2739883304024868E-4</v>
      </c>
      <c r="E15" s="48">
        <v>-565.17302472982556</v>
      </c>
    </row>
    <row r="16" spans="1:5" s="54" customFormat="1" ht="18" customHeight="1" x14ac:dyDescent="0.25">
      <c r="A16" s="44">
        <v>2020</v>
      </c>
      <c r="B16" s="45">
        <v>4595342.1164831398</v>
      </c>
      <c r="C16" s="46">
        <v>3.5993919512675498E-2</v>
      </c>
      <c r="D16" s="47">
        <v>-3.6593086179077527E-3</v>
      </c>
      <c r="E16" s="48">
        <v>-16877.535118790343</v>
      </c>
    </row>
    <row r="17" spans="1:5" s="54" customFormat="1" ht="18" customHeight="1" x14ac:dyDescent="0.25">
      <c r="A17" s="44">
        <v>2021</v>
      </c>
      <c r="B17" s="45">
        <v>4720151.6189981699</v>
      </c>
      <c r="C17" s="46">
        <v>2.7160002313505238E-2</v>
      </c>
      <c r="D17" s="47">
        <v>9.9503380397909513E-3</v>
      </c>
      <c r="E17" s="48">
        <v>46504.370006209239</v>
      </c>
    </row>
    <row r="18" spans="1:5" s="54" customFormat="1" ht="18" customHeight="1" x14ac:dyDescent="0.25">
      <c r="A18" s="44">
        <v>2022</v>
      </c>
      <c r="B18" s="45">
        <v>4802203.3576146299</v>
      </c>
      <c r="C18" s="46">
        <v>1.7383284529719267E-2</v>
      </c>
      <c r="D18" s="47">
        <v>1.4155011690764718E-2</v>
      </c>
      <c r="E18" s="48">
        <v>67026.484003799967</v>
      </c>
    </row>
    <row r="19" spans="1:5" s="54" customFormat="1" ht="18" customHeight="1" x14ac:dyDescent="0.25">
      <c r="A19" s="44">
        <v>2023</v>
      </c>
      <c r="B19" s="45">
        <v>4886241.4794138707</v>
      </c>
      <c r="C19" s="46">
        <v>1.7499909008639847E-2</v>
      </c>
      <c r="D19" s="47">
        <v>2.1316316253178424E-2</v>
      </c>
      <c r="E19" s="48">
        <v>101982.77165168151</v>
      </c>
    </row>
    <row r="20" spans="1:5" s="54" customFormat="1" ht="18" customHeight="1" x14ac:dyDescent="0.25">
      <c r="A20" s="44">
        <v>2024</v>
      </c>
      <c r="B20" s="45">
        <v>4950293.9849889996</v>
      </c>
      <c r="C20" s="46">
        <v>1.3108747458550063E-2</v>
      </c>
      <c r="D20" s="47">
        <v>1.1437629821267059E-2</v>
      </c>
      <c r="E20" s="48">
        <v>55979.358921770006</v>
      </c>
    </row>
    <row r="21" spans="1:5" s="54" customFormat="1" ht="18" customHeight="1" x14ac:dyDescent="0.25">
      <c r="A21" s="44">
        <v>2025</v>
      </c>
      <c r="B21" s="45">
        <v>5045396.4827217199</v>
      </c>
      <c r="C21" s="46">
        <v>1.9211484817084346E-2</v>
      </c>
      <c r="D21" s="47">
        <v>1.4774043375905155E-2</v>
      </c>
      <c r="E21" s="48">
        <v>73455.669240799733</v>
      </c>
    </row>
    <row r="22" spans="1:5" s="54" customFormat="1" ht="18" customHeight="1" x14ac:dyDescent="0.25">
      <c r="A22" s="44">
        <v>2026</v>
      </c>
      <c r="B22" s="45">
        <v>5146269.1134802997</v>
      </c>
      <c r="C22" s="46">
        <v>1.9993003741930693E-2</v>
      </c>
      <c r="D22" s="47">
        <v>1.7835873230539701E-2</v>
      </c>
      <c r="E22" s="48">
        <v>90179.768597610295</v>
      </c>
    </row>
    <row r="23" spans="1:5" s="54" customFormat="1" ht="18" customHeight="1" x14ac:dyDescent="0.25">
      <c r="A23" s="44">
        <v>2027</v>
      </c>
      <c r="B23" s="45">
        <v>5263019.5562886801</v>
      </c>
      <c r="C23" s="46">
        <v>2.2686423938180766E-2</v>
      </c>
      <c r="D23" s="47">
        <v>2.0153961695299261E-2</v>
      </c>
      <c r="E23" s="48">
        <v>103975.18268985953</v>
      </c>
    </row>
    <row r="24" spans="1:5" s="54" customFormat="1" ht="18" customHeight="1" x14ac:dyDescent="0.25">
      <c r="A24" s="44">
        <v>2028</v>
      </c>
      <c r="B24" s="45">
        <v>5389148.18613787</v>
      </c>
      <c r="C24" s="46">
        <v>2.3965069576547871E-2</v>
      </c>
      <c r="D24" s="47">
        <v>2.1171292051288315E-2</v>
      </c>
      <c r="E24" s="48">
        <v>111729.76663612016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111</v>
      </c>
      <c r="B26" s="3"/>
      <c r="C26" s="3"/>
    </row>
    <row r="27" spans="1:5" ht="21.75" customHeight="1" x14ac:dyDescent="0.3">
      <c r="A27" s="137"/>
      <c r="B27" s="3"/>
      <c r="C27" s="3"/>
    </row>
    <row r="28" spans="1:5" ht="21.75" customHeight="1" x14ac:dyDescent="0.3">
      <c r="A28" s="138"/>
      <c r="B28" s="3"/>
      <c r="C28" s="3"/>
    </row>
    <row r="29" spans="1:5" ht="21.75" customHeight="1" x14ac:dyDescent="0.3">
      <c r="A29" s="138"/>
      <c r="B29" s="3"/>
      <c r="C29" s="3"/>
    </row>
    <row r="30" spans="1:5" ht="21.75" customHeight="1" x14ac:dyDescent="0.3">
      <c r="A30" s="211" t="str">
        <f>Headings!F12</f>
        <v>Page 12</v>
      </c>
      <c r="B30" s="212"/>
      <c r="C30" s="212"/>
      <c r="D30" s="212"/>
      <c r="E30" s="219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7" width="10.75" style="19"/>
    <col min="8" max="8" width="15.875" style="19" bestFit="1" customWidth="1"/>
    <col min="9" max="16384" width="10.75" style="19"/>
  </cols>
  <sheetData>
    <row r="1" spans="1:9" ht="23.25" x14ac:dyDescent="0.3">
      <c r="A1" s="218" t="str">
        <f>Headings!E13</f>
        <v>July 2019 Real Estate Excise Tax (REET 1) Forecast</v>
      </c>
      <c r="B1" s="219"/>
      <c r="C1" s="219"/>
      <c r="D1" s="219"/>
      <c r="E1" s="219"/>
    </row>
    <row r="2" spans="1:9" ht="21.75" customHeight="1" x14ac:dyDescent="0.3">
      <c r="A2" s="218" t="s">
        <v>91</v>
      </c>
      <c r="B2" s="219"/>
      <c r="C2" s="219"/>
      <c r="D2" s="219"/>
      <c r="E2" s="219"/>
    </row>
    <row r="4" spans="1:9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  <c r="E4" s="36" t="str">
        <f>Headings!F50</f>
        <v>$ Change from March 2019 Forecast</v>
      </c>
    </row>
    <row r="5" spans="1:9" s="54" customFormat="1" ht="18" customHeight="1" x14ac:dyDescent="0.25">
      <c r="A5" s="39">
        <v>2009</v>
      </c>
      <c r="B5" s="40">
        <v>3809800</v>
      </c>
      <c r="C5" s="82" t="s">
        <v>85</v>
      </c>
      <c r="D5" s="52">
        <v>0</v>
      </c>
      <c r="E5" s="43">
        <v>0</v>
      </c>
    </row>
    <row r="6" spans="1:9" s="54" customFormat="1" ht="18" customHeight="1" x14ac:dyDescent="0.25">
      <c r="A6" s="44">
        <v>2010</v>
      </c>
      <c r="B6" s="45">
        <v>3647888.19</v>
      </c>
      <c r="C6" s="46">
        <v>-4.2498768964250089E-2</v>
      </c>
      <c r="D6" s="47">
        <v>0</v>
      </c>
      <c r="E6" s="48">
        <v>0</v>
      </c>
    </row>
    <row r="7" spans="1:9" s="54" customFormat="1" ht="18" customHeight="1" x14ac:dyDescent="0.25">
      <c r="A7" s="44">
        <v>2011</v>
      </c>
      <c r="B7" s="45">
        <v>3293751.37</v>
      </c>
      <c r="C7" s="46">
        <v>-9.7079954635342025E-2</v>
      </c>
      <c r="D7" s="47">
        <v>0</v>
      </c>
      <c r="E7" s="48">
        <v>0</v>
      </c>
    </row>
    <row r="8" spans="1:9" s="54" customFormat="1" ht="18" customHeight="1" x14ac:dyDescent="0.25">
      <c r="A8" s="44">
        <v>2012</v>
      </c>
      <c r="B8" s="45">
        <v>4047144.57</v>
      </c>
      <c r="C8" s="46">
        <v>0.22873408322863176</v>
      </c>
      <c r="D8" s="47">
        <v>0</v>
      </c>
      <c r="E8" s="48">
        <v>0</v>
      </c>
    </row>
    <row r="9" spans="1:9" s="54" customFormat="1" ht="18" customHeight="1" x14ac:dyDescent="0.25">
      <c r="A9" s="44">
        <v>2013</v>
      </c>
      <c r="B9" s="45">
        <v>5650866.3900000043</v>
      </c>
      <c r="C9" s="47">
        <v>0.39626007726232637</v>
      </c>
      <c r="D9" s="47">
        <v>0</v>
      </c>
      <c r="E9" s="48">
        <v>0</v>
      </c>
    </row>
    <row r="10" spans="1:9" s="54" customFormat="1" ht="18" customHeight="1" x14ac:dyDescent="0.25">
      <c r="A10" s="44">
        <v>2014</v>
      </c>
      <c r="B10" s="45">
        <v>5460691.6899999995</v>
      </c>
      <c r="C10" s="46">
        <v>-3.365407830851308E-2</v>
      </c>
      <c r="D10" s="47">
        <v>0</v>
      </c>
      <c r="E10" s="48">
        <v>0</v>
      </c>
      <c r="H10" s="145"/>
      <c r="I10" s="147"/>
    </row>
    <row r="11" spans="1:9" s="54" customFormat="1" ht="18" customHeight="1" x14ac:dyDescent="0.25">
      <c r="A11" s="44">
        <v>2015</v>
      </c>
      <c r="B11" s="45">
        <v>7300582.5899999999</v>
      </c>
      <c r="C11" s="46">
        <v>0.33693367149244802</v>
      </c>
      <c r="D11" s="47">
        <v>0</v>
      </c>
      <c r="E11" s="48">
        <v>0</v>
      </c>
      <c r="H11" s="145"/>
      <c r="I11" s="147"/>
    </row>
    <row r="12" spans="1:9" s="54" customFormat="1" ht="18" customHeight="1" x14ac:dyDescent="0.25">
      <c r="A12" s="44">
        <v>2016</v>
      </c>
      <c r="B12" s="45">
        <v>7431560.2699999996</v>
      </c>
      <c r="C12" s="46">
        <v>1.7940716153174829E-2</v>
      </c>
      <c r="D12" s="47">
        <v>0</v>
      </c>
      <c r="E12" s="48">
        <v>0</v>
      </c>
      <c r="H12" s="145"/>
      <c r="I12" s="147"/>
    </row>
    <row r="13" spans="1:9" s="54" customFormat="1" ht="18" customHeight="1" x14ac:dyDescent="0.25">
      <c r="A13" s="44">
        <v>2017</v>
      </c>
      <c r="B13" s="45">
        <v>7943445.1999999993</v>
      </c>
      <c r="C13" s="46">
        <v>6.887987332436718E-2</v>
      </c>
      <c r="D13" s="47">
        <v>0</v>
      </c>
      <c r="E13" s="48">
        <v>0</v>
      </c>
      <c r="H13" s="145"/>
      <c r="I13" s="147"/>
    </row>
    <row r="14" spans="1:9" s="54" customFormat="1" ht="18" customHeight="1" thickBot="1" x14ac:dyDescent="0.3">
      <c r="A14" s="49">
        <v>2018</v>
      </c>
      <c r="B14" s="50">
        <v>7997142.709999999</v>
      </c>
      <c r="C14" s="51">
        <v>6.7599773962059295E-3</v>
      </c>
      <c r="D14" s="56">
        <v>0</v>
      </c>
      <c r="E14" s="85">
        <v>0</v>
      </c>
      <c r="H14" s="145"/>
      <c r="I14" s="147"/>
    </row>
    <row r="15" spans="1:9" s="54" customFormat="1" ht="18" customHeight="1" thickTop="1" x14ac:dyDescent="0.25">
      <c r="A15" s="44">
        <v>2019</v>
      </c>
      <c r="B15" s="45">
        <v>7462003.5143219195</v>
      </c>
      <c r="C15" s="46">
        <v>-6.6916299368887877E-2</v>
      </c>
      <c r="D15" s="47">
        <v>-7.124980722392571E-2</v>
      </c>
      <c r="E15" s="48">
        <v>-572453.51444883086</v>
      </c>
      <c r="H15" s="145"/>
      <c r="I15" s="147"/>
    </row>
    <row r="16" spans="1:9" s="54" customFormat="1" ht="18" customHeight="1" x14ac:dyDescent="0.25">
      <c r="A16" s="44">
        <v>2020</v>
      </c>
      <c r="B16" s="45">
        <v>7514157.1029985985</v>
      </c>
      <c r="C16" s="46">
        <v>6.989220599612489E-3</v>
      </c>
      <c r="D16" s="47">
        <v>-9.4833854499678405E-2</v>
      </c>
      <c r="E16" s="48">
        <v>-787254.89782830235</v>
      </c>
      <c r="H16" s="145"/>
      <c r="I16" s="147"/>
    </row>
    <row r="17" spans="1:9" s="54" customFormat="1" ht="18" customHeight="1" x14ac:dyDescent="0.25">
      <c r="A17" s="44">
        <v>2021</v>
      </c>
      <c r="B17" s="45">
        <v>7780794.1346352194</v>
      </c>
      <c r="C17" s="46">
        <v>3.5484622956607703E-2</v>
      </c>
      <c r="D17" s="47">
        <v>-9.2369226744507649E-2</v>
      </c>
      <c r="E17" s="48">
        <v>-791848.35822236352</v>
      </c>
      <c r="H17" s="145"/>
      <c r="I17" s="147"/>
    </row>
    <row r="18" spans="1:9" s="54" customFormat="1" ht="18" customHeight="1" x14ac:dyDescent="0.25">
      <c r="A18" s="44">
        <v>2022</v>
      </c>
      <c r="B18" s="45">
        <v>8059453.9962957483</v>
      </c>
      <c r="C18" s="46">
        <v>3.5813807284800214E-2</v>
      </c>
      <c r="D18" s="47">
        <v>-4.049217547707995E-2</v>
      </c>
      <c r="E18" s="48">
        <v>-340116.8986086417</v>
      </c>
      <c r="H18" s="145"/>
      <c r="I18" s="147"/>
    </row>
    <row r="19" spans="1:9" s="54" customFormat="1" ht="18" customHeight="1" x14ac:dyDescent="0.25">
      <c r="A19" s="44">
        <v>2023</v>
      </c>
      <c r="B19" s="45">
        <v>7930011.1930005662</v>
      </c>
      <c r="C19" s="46">
        <v>-1.6060989163121486E-2</v>
      </c>
      <c r="D19" s="47">
        <v>-9.2227077346460962E-2</v>
      </c>
      <c r="E19" s="48">
        <v>-805665.97372975014</v>
      </c>
      <c r="H19" s="145"/>
      <c r="I19" s="147"/>
    </row>
    <row r="20" spans="1:9" s="54" customFormat="1" ht="18" customHeight="1" x14ac:dyDescent="0.3">
      <c r="A20" s="44">
        <v>2024</v>
      </c>
      <c r="B20" s="45">
        <v>8244233.4686232489</v>
      </c>
      <c r="C20" s="46">
        <v>3.962444288855882E-2</v>
      </c>
      <c r="D20" s="47">
        <v>-9.2795445500646667E-2</v>
      </c>
      <c r="E20" s="48">
        <v>-843279.84657707252</v>
      </c>
      <c r="H20" s="146"/>
      <c r="I20" s="147"/>
    </row>
    <row r="21" spans="1:9" s="54" customFormat="1" ht="18" customHeight="1" x14ac:dyDescent="0.3">
      <c r="A21" s="44">
        <v>2025</v>
      </c>
      <c r="B21" s="45">
        <v>7460154.8362850081</v>
      </c>
      <c r="C21" s="46">
        <v>-9.5106311013918754E-2</v>
      </c>
      <c r="D21" s="47">
        <v>-0.10909118173206422</v>
      </c>
      <c r="E21" s="48">
        <v>-913490.90985172894</v>
      </c>
      <c r="H21" s="146"/>
      <c r="I21" s="147"/>
    </row>
    <row r="22" spans="1:9" s="54" customFormat="1" ht="18" customHeight="1" x14ac:dyDescent="0.3">
      <c r="A22" s="44">
        <v>2026</v>
      </c>
      <c r="B22" s="45">
        <v>7722331.6025633346</v>
      </c>
      <c r="C22" s="46">
        <v>3.5143609218824867E-2</v>
      </c>
      <c r="D22" s="47">
        <v>-0.11076627759225666</v>
      </c>
      <c r="E22" s="48">
        <v>-961922.50068173744</v>
      </c>
      <c r="H22" s="146"/>
      <c r="I22" s="147"/>
    </row>
    <row r="23" spans="1:9" s="54" customFormat="1" ht="18" customHeight="1" x14ac:dyDescent="0.3">
      <c r="A23" s="44">
        <v>2027</v>
      </c>
      <c r="B23" s="45">
        <v>8013325.931656627</v>
      </c>
      <c r="C23" s="46">
        <v>3.7682185131327373E-2</v>
      </c>
      <c r="D23" s="47">
        <v>-0.11162146672426509</v>
      </c>
      <c r="E23" s="48">
        <v>-1006844.6729942299</v>
      </c>
      <c r="H23" s="146"/>
      <c r="I23" s="147"/>
    </row>
    <row r="24" spans="1:9" s="54" customFormat="1" ht="18" customHeight="1" x14ac:dyDescent="0.3">
      <c r="A24" s="44">
        <v>2028</v>
      </c>
      <c r="B24" s="45">
        <v>8558250.2788044848</v>
      </c>
      <c r="C24" s="46">
        <v>6.8002269194509468E-2</v>
      </c>
      <c r="D24" s="47">
        <v>-0.10935675208328832</v>
      </c>
      <c r="E24" s="48">
        <v>-1050816.3130356725</v>
      </c>
      <c r="H24" s="146"/>
      <c r="I24" s="147"/>
    </row>
    <row r="25" spans="1:9" ht="21.75" customHeight="1" x14ac:dyDescent="0.3">
      <c r="A25" s="25" t="s">
        <v>4</v>
      </c>
      <c r="B25" s="3"/>
      <c r="C25" s="3"/>
    </row>
    <row r="26" spans="1:9" ht="21.75" customHeight="1" x14ac:dyDescent="0.3">
      <c r="A26" s="26" t="s">
        <v>90</v>
      </c>
      <c r="B26" s="3"/>
      <c r="C26" s="3"/>
    </row>
    <row r="27" spans="1:9" ht="21.75" customHeight="1" x14ac:dyDescent="0.3">
      <c r="A27" s="30" t="s">
        <v>201</v>
      </c>
      <c r="B27" s="3"/>
      <c r="C27" s="3"/>
    </row>
    <row r="28" spans="1:9" ht="21.75" customHeight="1" x14ac:dyDescent="0.3">
      <c r="A28" s="137" t="s">
        <v>247</v>
      </c>
      <c r="B28" s="3"/>
      <c r="C28" s="3"/>
    </row>
    <row r="29" spans="1:9" ht="21.75" customHeight="1" x14ac:dyDescent="0.3">
      <c r="A29" s="135"/>
      <c r="B29" s="3"/>
      <c r="C29" s="3"/>
    </row>
    <row r="30" spans="1:9" ht="21.75" customHeight="1" x14ac:dyDescent="0.3">
      <c r="A30" s="211" t="str">
        <f>Headings!F13</f>
        <v>Page 13</v>
      </c>
      <c r="B30" s="212"/>
      <c r="C30" s="212"/>
      <c r="D30" s="212"/>
      <c r="E30" s="219"/>
    </row>
    <row r="32" spans="1:9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8" t="str">
        <f>Headings!E14</f>
        <v>July 2019 Investment Pool Nominal Rate of Return Forecast</v>
      </c>
      <c r="B1" s="220"/>
      <c r="C1" s="220"/>
      <c r="D1" s="220"/>
    </row>
    <row r="2" spans="1:4" ht="21.75" customHeight="1" x14ac:dyDescent="0.3">
      <c r="A2" s="218" t="s">
        <v>91</v>
      </c>
      <c r="B2" s="219"/>
      <c r="C2" s="219"/>
      <c r="D2" s="219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</row>
    <row r="5" spans="1:4" s="54" customFormat="1" ht="18" customHeight="1" x14ac:dyDescent="0.25">
      <c r="A5" s="39">
        <v>2009</v>
      </c>
      <c r="B5" s="42">
        <v>1.755E-2</v>
      </c>
      <c r="C5" s="82" t="s">
        <v>85</v>
      </c>
      <c r="D5" s="52">
        <v>0</v>
      </c>
    </row>
    <row r="6" spans="1:4" s="54" customFormat="1" ht="18" customHeight="1" x14ac:dyDescent="0.25">
      <c r="A6" s="44">
        <v>2010</v>
      </c>
      <c r="B6" s="57">
        <v>9.6100000000000005E-3</v>
      </c>
      <c r="C6" s="46">
        <v>-7.9399999999999991E-3</v>
      </c>
      <c r="D6" s="47">
        <v>0</v>
      </c>
    </row>
    <row r="7" spans="1:4" s="54" customFormat="1" ht="18" customHeight="1" x14ac:dyDescent="0.25">
      <c r="A7" s="44">
        <v>2011</v>
      </c>
      <c r="B7" s="57">
        <v>6.1999999999999998E-3</v>
      </c>
      <c r="C7" s="46">
        <v>-3.4100000000000007E-3</v>
      </c>
      <c r="D7" s="47">
        <v>0</v>
      </c>
    </row>
    <row r="8" spans="1:4" s="54" customFormat="1" ht="18" customHeight="1" x14ac:dyDescent="0.25">
      <c r="A8" s="44">
        <v>2012</v>
      </c>
      <c r="B8" s="57">
        <v>5.5999999999999904E-3</v>
      </c>
      <c r="C8" s="46">
        <v>-6.0000000000000938E-4</v>
      </c>
      <c r="D8" s="47">
        <v>0</v>
      </c>
    </row>
    <row r="9" spans="1:4" s="54" customFormat="1" ht="18" customHeight="1" x14ac:dyDescent="0.25">
      <c r="A9" s="44">
        <v>2013</v>
      </c>
      <c r="B9" s="57">
        <v>5.1000000000000004E-3</v>
      </c>
      <c r="C9" s="46">
        <v>-4.9999999999999004E-4</v>
      </c>
      <c r="D9" s="47">
        <v>0</v>
      </c>
    </row>
    <row r="10" spans="1:4" s="54" customFormat="1" ht="18" customHeight="1" x14ac:dyDescent="0.25">
      <c r="A10" s="44">
        <v>2014</v>
      </c>
      <c r="B10" s="57">
        <v>5.0556999999999894E-3</v>
      </c>
      <c r="C10" s="46">
        <v>-4.4300000000010997E-5</v>
      </c>
      <c r="D10" s="47">
        <v>0</v>
      </c>
    </row>
    <row r="11" spans="1:4" s="54" customFormat="1" ht="18" customHeight="1" x14ac:dyDescent="0.25">
      <c r="A11" s="44">
        <v>2015</v>
      </c>
      <c r="B11" s="57">
        <v>5.9749E-3</v>
      </c>
      <c r="C11" s="46">
        <v>9.1920000000001063E-4</v>
      </c>
      <c r="D11" s="47">
        <v>0</v>
      </c>
    </row>
    <row r="12" spans="1:4" s="54" customFormat="1" ht="18" customHeight="1" x14ac:dyDescent="0.25">
      <c r="A12" s="44">
        <v>2016</v>
      </c>
      <c r="B12" s="57">
        <v>8.2862999999999999E-3</v>
      </c>
      <c r="C12" s="46">
        <v>2.3113999999999999E-3</v>
      </c>
      <c r="D12" s="47">
        <v>0</v>
      </c>
    </row>
    <row r="13" spans="1:4" s="54" customFormat="1" ht="18" customHeight="1" x14ac:dyDescent="0.25">
      <c r="A13" s="44">
        <v>2017</v>
      </c>
      <c r="B13" s="57">
        <v>1.1222000000000001E-2</v>
      </c>
      <c r="C13" s="46">
        <v>2.9357000000000012E-3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1.7256000000000001E-2</v>
      </c>
      <c r="C14" s="51">
        <v>6.0339999999999994E-3</v>
      </c>
      <c r="D14" s="56">
        <v>0</v>
      </c>
    </row>
    <row r="15" spans="1:4" s="54" customFormat="1" ht="18" customHeight="1" thickTop="1" x14ac:dyDescent="0.25">
      <c r="A15" s="44">
        <v>2019</v>
      </c>
      <c r="B15" s="57">
        <v>2.2000000000000002E-2</v>
      </c>
      <c r="C15" s="46">
        <v>4.7440000000000017E-3</v>
      </c>
      <c r="D15" s="47">
        <v>-9.9999999999999742E-4</v>
      </c>
    </row>
    <row r="16" spans="1:4" s="54" customFormat="1" ht="18" customHeight="1" x14ac:dyDescent="0.25">
      <c r="A16" s="44">
        <v>2020</v>
      </c>
      <c r="B16" s="57">
        <v>1.9E-2</v>
      </c>
      <c r="C16" s="46">
        <v>-3.0000000000000027E-3</v>
      </c>
      <c r="D16" s="47">
        <v>-6.0000000000000019E-3</v>
      </c>
    </row>
    <row r="17" spans="1:4" s="54" customFormat="1" ht="18" customHeight="1" x14ac:dyDescent="0.25">
      <c r="A17" s="44">
        <v>2021</v>
      </c>
      <c r="B17" s="57">
        <v>1.7000000000000001E-2</v>
      </c>
      <c r="C17" s="46">
        <v>-1.9999999999999983E-3</v>
      </c>
      <c r="D17" s="47">
        <v>-1.0000000000000002E-2</v>
      </c>
    </row>
    <row r="18" spans="1:4" s="54" customFormat="1" ht="18" customHeight="1" x14ac:dyDescent="0.25">
      <c r="A18" s="44">
        <v>2022</v>
      </c>
      <c r="B18" s="57">
        <v>1.9017889053912898E-2</v>
      </c>
      <c r="C18" s="46">
        <v>2.0178890539128969E-3</v>
      </c>
      <c r="D18" s="47">
        <v>-8.3490919963834023E-3</v>
      </c>
    </row>
    <row r="19" spans="1:4" s="54" customFormat="1" ht="18" customHeight="1" x14ac:dyDescent="0.25">
      <c r="A19" s="44">
        <v>2023</v>
      </c>
      <c r="B19" s="57">
        <v>2.1519290461550603E-2</v>
      </c>
      <c r="C19" s="46">
        <v>2.5014014076377052E-3</v>
      </c>
      <c r="D19" s="47">
        <v>-6.5382838188581954E-3</v>
      </c>
    </row>
    <row r="20" spans="1:4" s="54" customFormat="1" ht="18" customHeight="1" x14ac:dyDescent="0.25">
      <c r="A20" s="44">
        <v>2024</v>
      </c>
      <c r="B20" s="57">
        <v>2.3726256130179698E-2</v>
      </c>
      <c r="C20" s="46">
        <v>2.2069656686290948E-3</v>
      </c>
      <c r="D20" s="47">
        <v>-4.9438549252595991E-3</v>
      </c>
    </row>
    <row r="21" spans="1:4" ht="18" customHeight="1" x14ac:dyDescent="0.3">
      <c r="A21" s="44">
        <v>2025</v>
      </c>
      <c r="B21" s="57">
        <v>2.5502312700559401E-2</v>
      </c>
      <c r="C21" s="46">
        <v>1.7760565703797034E-3</v>
      </c>
      <c r="D21" s="47">
        <v>-3.7577212608560992E-3</v>
      </c>
    </row>
    <row r="22" spans="1:4" s="156" customFormat="1" ht="18" customHeight="1" x14ac:dyDescent="0.3">
      <c r="A22" s="44">
        <v>2026</v>
      </c>
      <c r="B22" s="57">
        <v>2.6962695818419199E-2</v>
      </c>
      <c r="C22" s="46">
        <v>1.4603831178597974E-3</v>
      </c>
      <c r="D22" s="47">
        <v>-2.8298073015183001E-3</v>
      </c>
    </row>
    <row r="23" spans="1:4" s="193" customFormat="1" ht="18" customHeight="1" x14ac:dyDescent="0.3">
      <c r="A23" s="44">
        <v>2027</v>
      </c>
      <c r="B23" s="57">
        <v>2.8078254722631101E-2</v>
      </c>
      <c r="C23" s="46">
        <v>1.1155589042119024E-3</v>
      </c>
      <c r="D23" s="47">
        <v>-2.1051337443557007E-3</v>
      </c>
    </row>
    <row r="24" spans="1:4" s="195" customFormat="1" ht="18" customHeight="1" x14ac:dyDescent="0.3">
      <c r="A24" s="44">
        <v>2028</v>
      </c>
      <c r="B24" s="57">
        <v>2.8907815425966699E-2</v>
      </c>
      <c r="C24" s="46">
        <v>8.2956070333559812E-4</v>
      </c>
      <c r="D24" s="47">
        <v>-1.5608086007896024E-3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18</v>
      </c>
      <c r="B26" s="3"/>
      <c r="C26" s="3"/>
    </row>
    <row r="27" spans="1:4" ht="21.75" customHeight="1" x14ac:dyDescent="0.3">
      <c r="A27" s="26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11" t="str">
        <f>Headings!F14</f>
        <v>Page 14</v>
      </c>
      <c r="B30" s="212"/>
      <c r="C30" s="212"/>
      <c r="D30" s="212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8" t="str">
        <f>Headings!E15</f>
        <v>July 2019 Investment Pool Real Rate of Return Forecast</v>
      </c>
      <c r="B1" s="220"/>
      <c r="C1" s="220"/>
      <c r="D1" s="220"/>
    </row>
    <row r="2" spans="1:4" ht="21.75" customHeight="1" x14ac:dyDescent="0.3">
      <c r="A2" s="218" t="s">
        <v>91</v>
      </c>
      <c r="B2" s="219"/>
      <c r="C2" s="219"/>
      <c r="D2" s="219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</row>
    <row r="5" spans="1:4" s="54" customFormat="1" ht="18" customHeight="1" x14ac:dyDescent="0.25">
      <c r="A5" s="39">
        <v>2009</v>
      </c>
      <c r="B5" s="42">
        <v>1.1657044481214518E-2</v>
      </c>
      <c r="C5" s="82" t="s">
        <v>85</v>
      </c>
      <c r="D5" s="52">
        <v>0</v>
      </c>
    </row>
    <row r="6" spans="1:4" s="54" customFormat="1" ht="18" customHeight="1" x14ac:dyDescent="0.25">
      <c r="A6" s="44">
        <v>2010</v>
      </c>
      <c r="B6" s="57">
        <v>6.6483265032442063E-3</v>
      </c>
      <c r="C6" s="46">
        <v>-5.0087179779703117E-3</v>
      </c>
      <c r="D6" s="47">
        <v>0</v>
      </c>
    </row>
    <row r="7" spans="1:4" s="54" customFormat="1" ht="18" customHeight="1" x14ac:dyDescent="0.25">
      <c r="A7" s="44">
        <v>2011</v>
      </c>
      <c r="B7" s="57">
        <v>-2.0048131806757796E-2</v>
      </c>
      <c r="C7" s="46">
        <v>-2.6696458310002003E-2</v>
      </c>
      <c r="D7" s="47">
        <v>0</v>
      </c>
    </row>
    <row r="8" spans="1:4" s="54" customFormat="1" ht="18" customHeight="1" x14ac:dyDescent="0.25">
      <c r="A8" s="44">
        <v>2012</v>
      </c>
      <c r="B8" s="57">
        <v>-1.9251061119654134E-2</v>
      </c>
      <c r="C8" s="46">
        <v>7.9707068710366258E-4</v>
      </c>
      <c r="D8" s="47">
        <v>0</v>
      </c>
    </row>
    <row r="9" spans="1:4" s="54" customFormat="1" ht="18" customHeight="1" x14ac:dyDescent="0.25">
      <c r="A9" s="44">
        <v>2013</v>
      </c>
      <c r="B9" s="57">
        <v>-6.9663760592472146E-3</v>
      </c>
      <c r="C9" s="46">
        <v>1.2284685060406919E-2</v>
      </c>
      <c r="D9" s="47">
        <v>0</v>
      </c>
    </row>
    <row r="10" spans="1:4" s="54" customFormat="1" ht="18" customHeight="1" x14ac:dyDescent="0.25">
      <c r="A10" s="44">
        <v>2014</v>
      </c>
      <c r="B10" s="57">
        <v>-1.3144281885471898E-2</v>
      </c>
      <c r="C10" s="46">
        <v>-6.1779058262246833E-3</v>
      </c>
      <c r="D10" s="47">
        <v>0</v>
      </c>
    </row>
    <row r="11" spans="1:4" s="54" customFormat="1" ht="18" customHeight="1" x14ac:dyDescent="0.25">
      <c r="A11" s="44">
        <v>2015</v>
      </c>
      <c r="B11" s="57">
        <v>-7.5234077565325963E-3</v>
      </c>
      <c r="C11" s="46">
        <v>5.6208741289393016E-3</v>
      </c>
      <c r="D11" s="47">
        <v>0</v>
      </c>
    </row>
    <row r="12" spans="1:4" s="54" customFormat="1" ht="18" customHeight="1" x14ac:dyDescent="0.25">
      <c r="A12" s="44">
        <v>2016</v>
      </c>
      <c r="B12" s="57">
        <v>-1.3557806575488662E-2</v>
      </c>
      <c r="C12" s="46">
        <v>-6.034398818956066E-3</v>
      </c>
      <c r="D12" s="47">
        <v>0</v>
      </c>
    </row>
    <row r="13" spans="1:4" s="54" customFormat="1" ht="18" customHeight="1" x14ac:dyDescent="0.25">
      <c r="A13" s="44">
        <v>2017</v>
      </c>
      <c r="B13" s="57">
        <v>-1.8737224587692447E-2</v>
      </c>
      <c r="C13" s="46">
        <v>-5.1794180122037847E-3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-1.3801583346866542E-2</v>
      </c>
      <c r="C14" s="51">
        <v>4.9356412408259054E-3</v>
      </c>
      <c r="D14" s="56">
        <v>0</v>
      </c>
    </row>
    <row r="15" spans="1:4" s="54" customFormat="1" ht="18" customHeight="1" thickTop="1" x14ac:dyDescent="0.25">
      <c r="A15" s="44">
        <v>2019</v>
      </c>
      <c r="B15" s="57">
        <v>-4.0614473025396558E-3</v>
      </c>
      <c r="C15" s="46">
        <v>9.7401360443268858E-3</v>
      </c>
      <c r="D15" s="47">
        <v>2.0222421458870876E-4</v>
      </c>
    </row>
    <row r="16" spans="1:4" s="54" customFormat="1" ht="18" customHeight="1" x14ac:dyDescent="0.25">
      <c r="A16" s="44">
        <v>2020</v>
      </c>
      <c r="B16" s="57">
        <v>-4.8487147239467676E-3</v>
      </c>
      <c r="C16" s="46">
        <v>-7.8726742140711181E-4</v>
      </c>
      <c r="D16" s="47">
        <v>-5.806766744791525E-3</v>
      </c>
    </row>
    <row r="17" spans="1:4" s="54" customFormat="1" ht="18" customHeight="1" x14ac:dyDescent="0.25">
      <c r="A17" s="44">
        <v>2021</v>
      </c>
      <c r="B17" s="57">
        <v>-5.8343518944735662E-3</v>
      </c>
      <c r="C17" s="46">
        <v>-9.8563717052679856E-4</v>
      </c>
      <c r="D17" s="47">
        <v>-9.6553793152852618E-3</v>
      </c>
    </row>
    <row r="18" spans="1:4" s="54" customFormat="1" ht="18" customHeight="1" x14ac:dyDescent="0.25">
      <c r="A18" s="44">
        <v>2022</v>
      </c>
      <c r="B18" s="57">
        <v>-3.5486089183767167E-3</v>
      </c>
      <c r="C18" s="46">
        <v>2.2857429760968495E-3</v>
      </c>
      <c r="D18" s="47">
        <v>-7.4843685996051068E-3</v>
      </c>
    </row>
    <row r="19" spans="1:4" s="54" customFormat="1" ht="18" customHeight="1" x14ac:dyDescent="0.25">
      <c r="A19" s="44">
        <v>2023</v>
      </c>
      <c r="B19" s="57">
        <v>-6.2857400221461024E-4</v>
      </c>
      <c r="C19" s="46">
        <v>2.9200349161621064E-3</v>
      </c>
      <c r="D19" s="47">
        <v>-7.5471243370651697E-3</v>
      </c>
    </row>
    <row r="20" spans="1:4" s="54" customFormat="1" ht="18" customHeight="1" x14ac:dyDescent="0.25">
      <c r="A20" s="44">
        <v>2024</v>
      </c>
      <c r="B20" s="57">
        <v>8.1638947092210756E-4</v>
      </c>
      <c r="C20" s="46">
        <v>1.4449634731367178E-3</v>
      </c>
      <c r="D20" s="47">
        <v>-5.4249025832107112E-3</v>
      </c>
    </row>
    <row r="21" spans="1:4" ht="18" customHeight="1" x14ac:dyDescent="0.3">
      <c r="A21" s="44">
        <v>2025</v>
      </c>
      <c r="B21" s="57">
        <v>2.387533951093479E-3</v>
      </c>
      <c r="C21" s="46">
        <v>1.5711444801713714E-3</v>
      </c>
      <c r="D21" s="47">
        <v>-2.6436213583882484E-3</v>
      </c>
    </row>
    <row r="22" spans="1:4" s="156" customFormat="1" ht="18" customHeight="1" x14ac:dyDescent="0.3">
      <c r="A22" s="44">
        <v>2026</v>
      </c>
      <c r="B22" s="57">
        <v>3.8207312099742818E-3</v>
      </c>
      <c r="C22" s="46">
        <v>1.4331972588808028E-3</v>
      </c>
      <c r="D22" s="47">
        <v>-2.1960209599016789E-3</v>
      </c>
    </row>
    <row r="23" spans="1:4" s="193" customFormat="1" ht="18" customHeight="1" x14ac:dyDescent="0.3">
      <c r="A23" s="44">
        <v>2027</v>
      </c>
      <c r="B23" s="57">
        <v>4.6848216394519415E-3</v>
      </c>
      <c r="C23" s="46">
        <v>8.6409042947765968E-4</v>
      </c>
      <c r="D23" s="47">
        <v>-1.8222419749429619E-3</v>
      </c>
    </row>
    <row r="24" spans="1:4" s="195" customFormat="1" ht="18" customHeight="1" x14ac:dyDescent="0.3">
      <c r="A24" s="44">
        <v>2028</v>
      </c>
      <c r="B24" s="57">
        <v>5.2010973660532311E-3</v>
      </c>
      <c r="C24" s="46">
        <v>5.1627572660128962E-4</v>
      </c>
      <c r="D24" s="47">
        <v>-1.459964659082047E-3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39</v>
      </c>
      <c r="B26" s="3"/>
      <c r="C26" s="3"/>
    </row>
    <row r="27" spans="1:4" ht="21.75" customHeight="1" x14ac:dyDescent="0.3">
      <c r="A27" s="30" t="s">
        <v>202</v>
      </c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11" t="str">
        <f>Headings!F15</f>
        <v>Page 15</v>
      </c>
      <c r="B30" s="212"/>
      <c r="C30" s="212"/>
      <c r="D30" s="212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8" t="str">
        <f>Headings!E16</f>
        <v>July 2019 National CPI-U Forecast</v>
      </c>
      <c r="B1" s="220"/>
      <c r="C1" s="220"/>
      <c r="D1" s="220"/>
    </row>
    <row r="2" spans="1:4" ht="21.75" customHeight="1" x14ac:dyDescent="0.3">
      <c r="A2" s="218" t="s">
        <v>91</v>
      </c>
      <c r="B2" s="219"/>
      <c r="C2" s="219"/>
      <c r="D2" s="219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</row>
    <row r="5" spans="1:4" s="54" customFormat="1" ht="18" customHeight="1" x14ac:dyDescent="0.25">
      <c r="A5" s="39">
        <v>2009</v>
      </c>
      <c r="B5" s="42">
        <v>-3.5577767146764898E-3</v>
      </c>
      <c r="C5" s="82" t="s">
        <v>85</v>
      </c>
      <c r="D5" s="52">
        <v>0</v>
      </c>
    </row>
    <row r="6" spans="1:4" s="54" customFormat="1" ht="18" customHeight="1" x14ac:dyDescent="0.25">
      <c r="A6" s="44">
        <v>2010</v>
      </c>
      <c r="B6" s="57">
        <v>1.64027650242148E-2</v>
      </c>
      <c r="C6" s="46">
        <v>1.996054173889129E-2</v>
      </c>
      <c r="D6" s="47">
        <v>0</v>
      </c>
    </row>
    <row r="7" spans="1:4" s="54" customFormat="1" ht="18" customHeight="1" x14ac:dyDescent="0.25">
      <c r="A7" s="44">
        <v>2011</v>
      </c>
      <c r="B7" s="57">
        <v>3.1565285981582696E-2</v>
      </c>
      <c r="C7" s="46">
        <v>1.5162520957367896E-2</v>
      </c>
      <c r="D7" s="47">
        <v>0</v>
      </c>
    </row>
    <row r="8" spans="1:4" s="54" customFormat="1" ht="18" customHeight="1" x14ac:dyDescent="0.25">
      <c r="A8" s="44">
        <v>2012</v>
      </c>
      <c r="B8" s="57">
        <v>2.0694499397614301E-2</v>
      </c>
      <c r="C8" s="46">
        <v>-1.0870786583968395E-2</v>
      </c>
      <c r="D8" s="47">
        <v>0</v>
      </c>
    </row>
    <row r="9" spans="1:4" s="54" customFormat="1" ht="18" customHeight="1" x14ac:dyDescent="0.25">
      <c r="A9" s="44">
        <v>2013</v>
      </c>
      <c r="B9" s="57">
        <v>1.46475953204352E-2</v>
      </c>
      <c r="C9" s="46">
        <v>-6.0469040771791004E-3</v>
      </c>
      <c r="D9" s="47">
        <v>0</v>
      </c>
    </row>
    <row r="10" spans="1:4" s="54" customFormat="1" ht="18" customHeight="1" x14ac:dyDescent="0.25">
      <c r="A10" s="44">
        <v>2014</v>
      </c>
      <c r="B10" s="57">
        <v>1.62218778572869E-2</v>
      </c>
      <c r="C10" s="46">
        <v>1.5742825368517E-3</v>
      </c>
      <c r="D10" s="47">
        <v>0</v>
      </c>
    </row>
    <row r="11" spans="1:4" s="54" customFormat="1" ht="18" customHeight="1" x14ac:dyDescent="0.25">
      <c r="A11" s="44">
        <v>2015</v>
      </c>
      <c r="B11" s="57">
        <v>1.1869762097864701E-3</v>
      </c>
      <c r="C11" s="46">
        <v>-1.503490164750043E-2</v>
      </c>
      <c r="D11" s="47">
        <v>0</v>
      </c>
    </row>
    <row r="12" spans="1:4" s="54" customFormat="1" ht="18" customHeight="1" x14ac:dyDescent="0.25">
      <c r="A12" s="44">
        <v>2016</v>
      </c>
      <c r="B12" s="57">
        <v>1.26151288726126E-2</v>
      </c>
      <c r="C12" s="46">
        <v>1.142815266282613E-2</v>
      </c>
      <c r="D12" s="47">
        <v>0</v>
      </c>
    </row>
    <row r="13" spans="1:4" s="54" customFormat="1" ht="18" customHeight="1" x14ac:dyDescent="0.25">
      <c r="A13" s="44">
        <v>2017</v>
      </c>
      <c r="B13" s="57">
        <v>2.1303545313261698E-2</v>
      </c>
      <c r="C13" s="46">
        <v>8.688416440649098E-3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2.4425832969281899E-2</v>
      </c>
      <c r="C14" s="51">
        <v>3.1222876560202013E-3</v>
      </c>
      <c r="D14" s="56">
        <v>7.8446738802695481E-5</v>
      </c>
    </row>
    <row r="15" spans="1:4" s="54" customFormat="1" ht="18" customHeight="1" thickTop="1" x14ac:dyDescent="0.25">
      <c r="A15" s="44">
        <v>2019</v>
      </c>
      <c r="B15" s="57">
        <v>2.0782141991127698E-2</v>
      </c>
      <c r="C15" s="46">
        <v>-3.6436909781542015E-3</v>
      </c>
      <c r="D15" s="47">
        <v>-1.1612847174879981E-4</v>
      </c>
    </row>
    <row r="16" spans="1:4" s="54" customFormat="1" ht="18" customHeight="1" x14ac:dyDescent="0.25">
      <c r="A16" s="44">
        <v>2020</v>
      </c>
      <c r="B16" s="57">
        <v>2.2813516177174701E-2</v>
      </c>
      <c r="C16" s="46">
        <v>2.0313741860470032E-3</v>
      </c>
      <c r="D16" s="47">
        <v>1.5860393780298028E-3</v>
      </c>
    </row>
    <row r="17" spans="1:4" s="54" customFormat="1" ht="18" customHeight="1" x14ac:dyDescent="0.25">
      <c r="A17" s="44">
        <v>2021</v>
      </c>
      <c r="B17" s="57">
        <v>2.3183247043745799E-2</v>
      </c>
      <c r="C17" s="46">
        <v>3.6973086657109827E-4</v>
      </c>
      <c r="D17" s="47">
        <v>8.5164940973659828E-4</v>
      </c>
    </row>
    <row r="18" spans="1:4" s="54" customFormat="1" ht="18" customHeight="1" x14ac:dyDescent="0.25">
      <c r="A18" s="44">
        <v>2022</v>
      </c>
      <c r="B18" s="57">
        <v>2.33839413374234E-2</v>
      </c>
      <c r="C18" s="46">
        <v>2.0069429367760086E-4</v>
      </c>
      <c r="D18" s="47">
        <v>-3.4702292220998437E-5</v>
      </c>
    </row>
    <row r="19" spans="1:4" s="54" customFormat="1" ht="18" customHeight="1" x14ac:dyDescent="0.25">
      <c r="A19" s="44">
        <v>2023</v>
      </c>
      <c r="B19" s="57">
        <v>2.33582772524089E-2</v>
      </c>
      <c r="C19" s="46">
        <v>-2.5664085014500543E-5</v>
      </c>
      <c r="D19" s="47">
        <v>-4.4177766029600274E-4</v>
      </c>
    </row>
    <row r="20" spans="1:4" s="54" customFormat="1" ht="18" customHeight="1" x14ac:dyDescent="0.25">
      <c r="A20" s="44">
        <v>2024</v>
      </c>
      <c r="B20" s="57">
        <v>2.3947902997224803E-2</v>
      </c>
      <c r="C20" s="46">
        <v>5.8962574481590327E-4</v>
      </c>
      <c r="D20" s="47">
        <v>-3.3218522155119626E-4</v>
      </c>
    </row>
    <row r="21" spans="1:4" ht="18" customHeight="1" x14ac:dyDescent="0.3">
      <c r="A21" s="44">
        <v>2025</v>
      </c>
      <c r="B21" s="57">
        <v>2.4007256824954498E-2</v>
      </c>
      <c r="C21" s="46">
        <v>5.9353827729695385E-5</v>
      </c>
      <c r="D21" s="47">
        <v>8.0417635053119801E-4</v>
      </c>
    </row>
    <row r="22" spans="1:4" s="156" customFormat="1" ht="18" customHeight="1" x14ac:dyDescent="0.3">
      <c r="A22" s="44">
        <v>2026</v>
      </c>
      <c r="B22" s="57">
        <v>2.4014925108917402E-2</v>
      </c>
      <c r="C22" s="46">
        <v>7.6682839629041433E-6</v>
      </c>
      <c r="D22" s="47">
        <v>1.1007718784714002E-3</v>
      </c>
    </row>
    <row r="23" spans="1:4" s="193" customFormat="1" ht="18" customHeight="1" x14ac:dyDescent="0.3">
      <c r="A23" s="44">
        <v>2027</v>
      </c>
      <c r="B23" s="57">
        <v>2.45446877775964E-2</v>
      </c>
      <c r="C23" s="46">
        <v>5.2976266867899718E-4</v>
      </c>
      <c r="D23" s="47">
        <v>1.4747621491227984E-3</v>
      </c>
    </row>
    <row r="24" spans="1:4" s="195" customFormat="1" ht="18" customHeight="1" x14ac:dyDescent="0.3">
      <c r="A24" s="44">
        <v>2028</v>
      </c>
      <c r="B24" s="57">
        <v>2.48598962438972E-2</v>
      </c>
      <c r="C24" s="46">
        <v>3.152084663008009E-4</v>
      </c>
      <c r="D24" s="47">
        <v>1.3982488814666995E-3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26" t="s">
        <v>137</v>
      </c>
      <c r="B26" s="3"/>
      <c r="C26" s="3"/>
    </row>
    <row r="27" spans="1:4" ht="21.75" customHeight="1" x14ac:dyDescent="0.3">
      <c r="A27" s="30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11" t="str">
        <f>Headings!F16</f>
        <v>Page 16</v>
      </c>
      <c r="B30" s="212"/>
      <c r="C30" s="212"/>
      <c r="D30" s="212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5" ht="23.25" x14ac:dyDescent="0.3">
      <c r="A1" s="218" t="str">
        <f>Headings!E17</f>
        <v>July 2019 National CPI-W Forecast</v>
      </c>
      <c r="B1" s="220"/>
      <c r="C1" s="220"/>
      <c r="D1" s="220"/>
    </row>
    <row r="2" spans="1:5" ht="21.75" customHeight="1" x14ac:dyDescent="0.3">
      <c r="A2" s="218" t="s">
        <v>91</v>
      </c>
      <c r="B2" s="219"/>
      <c r="C2" s="219"/>
      <c r="D2" s="219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</row>
    <row r="5" spans="1:5" s="54" customFormat="1" ht="18" customHeight="1" x14ac:dyDescent="0.25">
      <c r="A5" s="39">
        <v>2009</v>
      </c>
      <c r="B5" s="42">
        <v>-6.7423822452180506E-3</v>
      </c>
      <c r="C5" s="82" t="s">
        <v>85</v>
      </c>
      <c r="D5" s="92">
        <v>0</v>
      </c>
    </row>
    <row r="6" spans="1:5" s="54" customFormat="1" ht="18" customHeight="1" x14ac:dyDescent="0.25">
      <c r="A6" s="44">
        <v>2010</v>
      </c>
      <c r="B6" s="57">
        <v>2.0688832705242501E-2</v>
      </c>
      <c r="C6" s="46">
        <v>2.7431214950460553E-2</v>
      </c>
      <c r="D6" s="83">
        <v>0</v>
      </c>
    </row>
    <row r="7" spans="1:5" s="54" customFormat="1" ht="18" customHeight="1" x14ac:dyDescent="0.25">
      <c r="A7" s="44">
        <v>2011</v>
      </c>
      <c r="B7" s="57">
        <v>3.5556884940200997E-2</v>
      </c>
      <c r="C7" s="46">
        <v>1.4868052234958497E-2</v>
      </c>
      <c r="D7" s="83">
        <v>0</v>
      </c>
    </row>
    <row r="8" spans="1:5" s="54" customFormat="1" ht="18" customHeight="1" x14ac:dyDescent="0.25">
      <c r="A8" s="44">
        <v>2012</v>
      </c>
      <c r="B8" s="57">
        <v>2.10041746586935E-2</v>
      </c>
      <c r="C8" s="46">
        <v>-1.4552710281507498E-2</v>
      </c>
      <c r="D8" s="83">
        <v>0</v>
      </c>
    </row>
    <row r="9" spans="1:5" s="54" customFormat="1" ht="18" customHeight="1" x14ac:dyDescent="0.25">
      <c r="A9" s="44">
        <v>2013</v>
      </c>
      <c r="B9" s="57">
        <v>1.3680827833743602E-2</v>
      </c>
      <c r="C9" s="46">
        <v>-7.323346824949898E-3</v>
      </c>
      <c r="D9" s="83">
        <v>0</v>
      </c>
    </row>
    <row r="10" spans="1:5" s="54" customFormat="1" ht="18" customHeight="1" x14ac:dyDescent="0.25">
      <c r="A10" s="44">
        <v>2014</v>
      </c>
      <c r="B10" s="57">
        <v>1.50311349880516E-2</v>
      </c>
      <c r="C10" s="46">
        <v>1.3503071543079989E-3</v>
      </c>
      <c r="D10" s="83">
        <v>0</v>
      </c>
      <c r="E10" s="59"/>
    </row>
    <row r="11" spans="1:5" s="54" customFormat="1" ht="18" customHeight="1" x14ac:dyDescent="0.25">
      <c r="A11" s="44">
        <v>2015</v>
      </c>
      <c r="B11" s="57">
        <v>-4.1285211645779498E-3</v>
      </c>
      <c r="C11" s="46">
        <v>-1.9159656152629552E-2</v>
      </c>
      <c r="D11" s="83">
        <v>0</v>
      </c>
    </row>
    <row r="12" spans="1:5" s="54" customFormat="1" ht="18" customHeight="1" x14ac:dyDescent="0.25">
      <c r="A12" s="44">
        <v>2016</v>
      </c>
      <c r="B12" s="57">
        <v>9.7752469695009305E-3</v>
      </c>
      <c r="C12" s="46">
        <v>1.390376813407888E-2</v>
      </c>
      <c r="D12" s="83">
        <v>0</v>
      </c>
    </row>
    <row r="13" spans="1:5" s="54" customFormat="1" ht="18" customHeight="1" x14ac:dyDescent="0.25">
      <c r="A13" s="44">
        <v>2017</v>
      </c>
      <c r="B13" s="57">
        <v>2.12537808233224E-2</v>
      </c>
      <c r="C13" s="46">
        <v>1.1478533853821469E-2</v>
      </c>
      <c r="D13" s="83">
        <v>0</v>
      </c>
    </row>
    <row r="14" spans="1:5" s="54" customFormat="1" ht="18" customHeight="1" thickBot="1" x14ac:dyDescent="0.3">
      <c r="A14" s="49">
        <v>2018</v>
      </c>
      <c r="B14" s="58">
        <v>2.5496651342182101E-2</v>
      </c>
      <c r="C14" s="51">
        <v>4.242870518859701E-3</v>
      </c>
      <c r="D14" s="94">
        <v>0</v>
      </c>
    </row>
    <row r="15" spans="1:5" s="54" customFormat="1" ht="18" customHeight="1" thickTop="1" x14ac:dyDescent="0.25">
      <c r="A15" s="44">
        <v>2019</v>
      </c>
      <c r="B15" s="57">
        <v>2.1371987598329797E-2</v>
      </c>
      <c r="C15" s="46">
        <v>-4.1246637438523033E-3</v>
      </c>
      <c r="D15" s="83">
        <v>-1.2470901510839016E-3</v>
      </c>
    </row>
    <row r="16" spans="1:5" s="54" customFormat="1" ht="18" customHeight="1" x14ac:dyDescent="0.25">
      <c r="A16" s="44">
        <v>2020</v>
      </c>
      <c r="B16" s="57">
        <v>2.19915424157371E-2</v>
      </c>
      <c r="C16" s="46">
        <v>6.1955481740730289E-4</v>
      </c>
      <c r="D16" s="83">
        <v>5.619438729423977E-4</v>
      </c>
    </row>
    <row r="17" spans="1:4" s="54" customFormat="1" ht="18" customHeight="1" x14ac:dyDescent="0.25">
      <c r="A17" s="44">
        <v>2021</v>
      </c>
      <c r="B17" s="57">
        <v>2.2852686036605698E-2</v>
      </c>
      <c r="C17" s="46">
        <v>8.6114362086859783E-4</v>
      </c>
      <c r="D17" s="83">
        <v>-1.4438274980290225E-4</v>
      </c>
    </row>
    <row r="18" spans="1:4" s="54" customFormat="1" ht="18" customHeight="1" x14ac:dyDescent="0.25">
      <c r="A18" s="44">
        <v>2022</v>
      </c>
      <c r="B18" s="57">
        <v>2.3438251590097398E-2</v>
      </c>
      <c r="C18" s="46">
        <v>5.8556555349170009E-4</v>
      </c>
      <c r="D18" s="83">
        <v>-5.5395747022010319E-4</v>
      </c>
    </row>
    <row r="19" spans="1:4" s="54" customFormat="1" ht="18" customHeight="1" x14ac:dyDescent="0.25">
      <c r="A19" s="44">
        <v>2023</v>
      </c>
      <c r="B19" s="57">
        <v>2.3752613573701498E-2</v>
      </c>
      <c r="C19" s="46">
        <v>3.1436198360410006E-4</v>
      </c>
      <c r="D19" s="83">
        <v>-3.2698355969969922E-4</v>
      </c>
    </row>
    <row r="20" spans="1:4" s="54" customFormat="1" ht="18" customHeight="1" x14ac:dyDescent="0.25">
      <c r="A20" s="44">
        <v>2024</v>
      </c>
      <c r="B20" s="57">
        <v>2.4602118168029201E-2</v>
      </c>
      <c r="C20" s="46">
        <v>8.4950459432770256E-4</v>
      </c>
      <c r="D20" s="83">
        <v>-4.2780876055330264E-4</v>
      </c>
    </row>
    <row r="21" spans="1:4" ht="18" customHeight="1" x14ac:dyDescent="0.3">
      <c r="A21" s="44">
        <v>2025</v>
      </c>
      <c r="B21" s="57">
        <v>2.5031134537997598E-2</v>
      </c>
      <c r="C21" s="46">
        <v>4.2901636996839701E-4</v>
      </c>
      <c r="D21" s="83">
        <v>9.2715174627319707E-4</v>
      </c>
    </row>
    <row r="22" spans="1:4" s="156" customFormat="1" ht="18" customHeight="1" x14ac:dyDescent="0.3">
      <c r="A22" s="44">
        <v>2026</v>
      </c>
      <c r="B22" s="57">
        <v>2.5180798699328003E-2</v>
      </c>
      <c r="C22" s="46">
        <v>1.4966416133040464E-4</v>
      </c>
      <c r="D22" s="83">
        <v>1.4266136106072039E-3</v>
      </c>
    </row>
    <row r="23" spans="1:4" s="193" customFormat="1" ht="18" customHeight="1" x14ac:dyDescent="0.3">
      <c r="A23" s="44">
        <v>2027</v>
      </c>
      <c r="B23" s="57">
        <v>2.61584670269123E-2</v>
      </c>
      <c r="C23" s="46">
        <v>9.7766832758429748E-4</v>
      </c>
      <c r="D23" s="83">
        <v>2.297414077718201E-3</v>
      </c>
    </row>
    <row r="24" spans="1:4" s="195" customFormat="1" ht="18" customHeight="1" x14ac:dyDescent="0.3">
      <c r="A24" s="44">
        <v>2028</v>
      </c>
      <c r="B24" s="57">
        <v>2.66935544874802E-2</v>
      </c>
      <c r="C24" s="46">
        <v>5.3508746056789985E-4</v>
      </c>
      <c r="D24" s="83">
        <v>2.4814390626548034E-3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171</v>
      </c>
      <c r="B26" s="3"/>
      <c r="C26" s="3"/>
    </row>
    <row r="27" spans="1:4" ht="21.75" customHeight="1" x14ac:dyDescent="0.3">
      <c r="A27" s="30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11" t="str">
        <f>Headings!F17</f>
        <v>Page 17</v>
      </c>
      <c r="B30" s="212"/>
      <c r="C30" s="212"/>
      <c r="D30" s="212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8" t="str">
        <f>Headings!E18</f>
        <v>July 2019 Seattle Annual CPI-U Forecast</v>
      </c>
      <c r="B1" s="220"/>
      <c r="C1" s="220"/>
      <c r="D1" s="220"/>
    </row>
    <row r="2" spans="1:4" ht="21.75" customHeight="1" x14ac:dyDescent="0.3">
      <c r="A2" s="218" t="s">
        <v>91</v>
      </c>
      <c r="B2" s="219"/>
      <c r="C2" s="219"/>
      <c r="D2" s="219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</row>
    <row r="5" spans="1:4" s="54" customFormat="1" ht="18" customHeight="1" x14ac:dyDescent="0.25">
      <c r="A5" s="39">
        <v>2009</v>
      </c>
      <c r="B5" s="42">
        <v>5.8250526212737493E-3</v>
      </c>
      <c r="C5" s="82" t="s">
        <v>85</v>
      </c>
      <c r="D5" s="52">
        <v>0</v>
      </c>
    </row>
    <row r="6" spans="1:4" s="54" customFormat="1" ht="18" customHeight="1" x14ac:dyDescent="0.25">
      <c r="A6" s="44">
        <v>2010</v>
      </c>
      <c r="B6" s="57">
        <v>2.9421133664857503E-3</v>
      </c>
      <c r="C6" s="46">
        <v>-2.882939254787999E-3</v>
      </c>
      <c r="D6" s="47">
        <v>0</v>
      </c>
    </row>
    <row r="7" spans="1:4" s="54" customFormat="1" ht="18" customHeight="1" x14ac:dyDescent="0.25">
      <c r="A7" s="44">
        <v>2011</v>
      </c>
      <c r="B7" s="57">
        <v>2.67851234930058E-2</v>
      </c>
      <c r="C7" s="46">
        <v>2.3843010126520049E-2</v>
      </c>
      <c r="D7" s="47">
        <v>0</v>
      </c>
    </row>
    <row r="8" spans="1:4" s="54" customFormat="1" ht="18" customHeight="1" x14ac:dyDescent="0.25">
      <c r="A8" s="44">
        <v>2012</v>
      </c>
      <c r="B8" s="57">
        <v>2.53388610830667E-2</v>
      </c>
      <c r="C8" s="46">
        <v>-1.4462624099391003E-3</v>
      </c>
      <c r="D8" s="47">
        <v>0</v>
      </c>
    </row>
    <row r="9" spans="1:4" s="54" customFormat="1" ht="18" customHeight="1" x14ac:dyDescent="0.25">
      <c r="A9" s="44">
        <v>2013</v>
      </c>
      <c r="B9" s="57">
        <v>1.2151024666579899E-2</v>
      </c>
      <c r="C9" s="46">
        <v>-1.3187836416486801E-2</v>
      </c>
      <c r="D9" s="47">
        <v>0</v>
      </c>
    </row>
    <row r="10" spans="1:4" s="54" customFormat="1" ht="18" customHeight="1" x14ac:dyDescent="0.25">
      <c r="A10" s="44">
        <v>2014</v>
      </c>
      <c r="B10" s="57">
        <v>1.8442393909663398E-2</v>
      </c>
      <c r="C10" s="47">
        <v>6.2913692430834993E-3</v>
      </c>
      <c r="D10" s="47">
        <v>0</v>
      </c>
    </row>
    <row r="11" spans="1:4" s="54" customFormat="1" ht="18" customHeight="1" x14ac:dyDescent="0.25">
      <c r="A11" s="44">
        <v>2015</v>
      </c>
      <c r="B11" s="57">
        <v>1.36006308481493E-2</v>
      </c>
      <c r="C11" s="46">
        <v>-4.8417630615140983E-3</v>
      </c>
      <c r="D11" s="47">
        <v>0</v>
      </c>
    </row>
    <row r="12" spans="1:4" s="54" customFormat="1" ht="18" customHeight="1" x14ac:dyDescent="0.25">
      <c r="A12" s="44">
        <v>2016</v>
      </c>
      <c r="B12" s="57">
        <v>2.2144335188720003E-2</v>
      </c>
      <c r="C12" s="46">
        <v>8.5437043405707028E-3</v>
      </c>
      <c r="D12" s="47">
        <v>0</v>
      </c>
    </row>
    <row r="13" spans="1:4" s="54" customFormat="1" ht="18" customHeight="1" x14ac:dyDescent="0.25">
      <c r="A13" s="44">
        <v>2017</v>
      </c>
      <c r="B13" s="57">
        <v>3.0531296344248098E-2</v>
      </c>
      <c r="C13" s="46">
        <v>8.3869611555280957E-3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3.14922259277872E-2</v>
      </c>
      <c r="C14" s="51">
        <v>9.6092958353910171E-4</v>
      </c>
      <c r="D14" s="56">
        <v>0</v>
      </c>
    </row>
    <row r="15" spans="1:4" s="54" customFormat="1" ht="18" customHeight="1" thickTop="1" x14ac:dyDescent="0.25">
      <c r="A15" s="44">
        <v>2019</v>
      </c>
      <c r="B15" s="57">
        <v>2.6444703491752701E-2</v>
      </c>
      <c r="C15" s="46">
        <v>-5.0475224360344989E-3</v>
      </c>
      <c r="D15" s="47">
        <v>-2.2960993452123997E-3</v>
      </c>
    </row>
    <row r="16" spans="1:4" s="54" customFormat="1" ht="18" customHeight="1" x14ac:dyDescent="0.25">
      <c r="A16" s="44">
        <v>2020</v>
      </c>
      <c r="B16" s="57">
        <v>2.4321559407492498E-2</v>
      </c>
      <c r="C16" s="46">
        <v>-2.1231440842602034E-3</v>
      </c>
      <c r="D16" s="47">
        <v>-3.9404811175803439E-5</v>
      </c>
    </row>
    <row r="17" spans="1:4" s="54" customFormat="1" ht="18" customHeight="1" x14ac:dyDescent="0.25">
      <c r="A17" s="44">
        <v>2021</v>
      </c>
      <c r="B17" s="57">
        <v>2.41389957293929E-2</v>
      </c>
      <c r="C17" s="46">
        <v>-1.8256367809959748E-4</v>
      </c>
      <c r="D17" s="47">
        <v>-4.7207544833059722E-4</v>
      </c>
    </row>
    <row r="18" spans="1:4" s="54" customFormat="1" ht="18" customHeight="1" x14ac:dyDescent="0.25">
      <c r="A18" s="44">
        <v>2022</v>
      </c>
      <c r="B18" s="57">
        <v>2.3823609935873801E-2</v>
      </c>
      <c r="C18" s="46">
        <v>-3.1538579351909901E-4</v>
      </c>
      <c r="D18" s="47">
        <v>-1.1015157405618974E-3</v>
      </c>
    </row>
    <row r="19" spans="1:4" s="54" customFormat="1" ht="18" customHeight="1" x14ac:dyDescent="0.25">
      <c r="A19" s="44">
        <v>2023</v>
      </c>
      <c r="B19" s="57">
        <v>2.3413932760635602E-2</v>
      </c>
      <c r="C19" s="46">
        <v>-4.096771752381996E-4</v>
      </c>
      <c r="D19" s="47">
        <v>6.7257572831620066E-4</v>
      </c>
    </row>
    <row r="20" spans="1:4" s="54" customFormat="1" ht="18" customHeight="1" x14ac:dyDescent="0.25">
      <c r="A20" s="44">
        <v>2024</v>
      </c>
      <c r="B20" s="57">
        <v>2.4923953529256103E-2</v>
      </c>
      <c r="C20" s="46">
        <v>1.5100207686205014E-3</v>
      </c>
      <c r="D20" s="47">
        <v>-1.621291100462989E-4</v>
      </c>
    </row>
    <row r="21" spans="1:4" ht="18" customHeight="1" x14ac:dyDescent="0.3">
      <c r="A21" s="44">
        <v>2025</v>
      </c>
      <c r="B21" s="57">
        <v>2.5186206995663901E-2</v>
      </c>
      <c r="C21" s="46">
        <v>2.6225346640779829E-4</v>
      </c>
      <c r="D21" s="47">
        <v>-1.5137890469314984E-3</v>
      </c>
    </row>
    <row r="22" spans="1:4" s="156" customFormat="1" ht="18" customHeight="1" x14ac:dyDescent="0.3">
      <c r="A22" s="44">
        <v>2026</v>
      </c>
      <c r="B22" s="57">
        <v>2.5196810905788701E-2</v>
      </c>
      <c r="C22" s="46">
        <v>1.0603910124799831E-5</v>
      </c>
      <c r="D22" s="47">
        <v>-8.7857486541110044E-4</v>
      </c>
    </row>
    <row r="23" spans="1:4" s="193" customFormat="1" ht="18" customHeight="1" x14ac:dyDescent="0.3">
      <c r="A23" s="44">
        <v>2027</v>
      </c>
      <c r="B23" s="57">
        <v>2.5642451282077202E-2</v>
      </c>
      <c r="C23" s="46">
        <v>4.4564037628850098E-4</v>
      </c>
      <c r="D23" s="47">
        <v>-3.4307238393459574E-4</v>
      </c>
    </row>
    <row r="24" spans="1:4" s="195" customFormat="1" ht="18" customHeight="1" x14ac:dyDescent="0.3">
      <c r="A24" s="44">
        <v>2028</v>
      </c>
      <c r="B24" s="57">
        <v>2.6105212355280599E-2</v>
      </c>
      <c r="C24" s="46">
        <v>4.6276107320339724E-4</v>
      </c>
      <c r="D24" s="47">
        <v>-1.301120365286984E-4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240</v>
      </c>
      <c r="B26" s="3"/>
      <c r="C26" s="3"/>
    </row>
    <row r="27" spans="1:4" ht="21.75" customHeight="1" x14ac:dyDescent="0.3">
      <c r="A27" s="138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135"/>
    </row>
    <row r="30" spans="1:4" ht="21.75" customHeight="1" x14ac:dyDescent="0.3">
      <c r="A30" s="211" t="str">
        <f>Headings!F18</f>
        <v>Page 18</v>
      </c>
      <c r="B30" s="212"/>
      <c r="C30" s="212"/>
      <c r="D30" s="212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8" t="str">
        <f>Headings!E19</f>
        <v>July 2019 June-June Seattle CPI-W Forecast</v>
      </c>
      <c r="B1" s="220"/>
      <c r="C1" s="220"/>
      <c r="D1" s="220"/>
    </row>
    <row r="2" spans="1:4" ht="21.75" customHeight="1" x14ac:dyDescent="0.3">
      <c r="A2" s="218" t="s">
        <v>91</v>
      </c>
      <c r="B2" s="219"/>
      <c r="C2" s="219"/>
      <c r="D2" s="219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36" t="str">
        <f>Headings!E50</f>
        <v>% Change from March 2019 Forecast</v>
      </c>
    </row>
    <row r="5" spans="1:4" s="54" customFormat="1" ht="18" customHeight="1" x14ac:dyDescent="0.25">
      <c r="A5" s="39">
        <v>2009</v>
      </c>
      <c r="B5" s="42">
        <v>-7.0999999999999995E-3</v>
      </c>
      <c r="C5" s="82" t="s">
        <v>85</v>
      </c>
      <c r="D5" s="92">
        <v>0</v>
      </c>
    </row>
    <row r="6" spans="1:4" s="54" customFormat="1" ht="18" customHeight="1" x14ac:dyDescent="0.25">
      <c r="A6" s="44">
        <v>2010</v>
      </c>
      <c r="B6" s="57">
        <v>-5.9999999999999995E-4</v>
      </c>
      <c r="C6" s="46">
        <v>6.4999999999999997E-3</v>
      </c>
      <c r="D6" s="83">
        <v>0</v>
      </c>
    </row>
    <row r="7" spans="1:4" s="54" customFormat="1" ht="18" customHeight="1" x14ac:dyDescent="0.25">
      <c r="A7" s="44">
        <v>2011</v>
      </c>
      <c r="B7" s="57">
        <v>3.7000000000000005E-2</v>
      </c>
      <c r="C7" s="46">
        <v>3.7600000000000008E-2</v>
      </c>
      <c r="D7" s="83">
        <v>0</v>
      </c>
    </row>
    <row r="8" spans="1:4" s="54" customFormat="1" ht="18" customHeight="1" x14ac:dyDescent="0.25">
      <c r="A8" s="44">
        <v>2012</v>
      </c>
      <c r="B8" s="57">
        <v>2.6699999999999998E-2</v>
      </c>
      <c r="C8" s="46">
        <v>-1.0300000000000007E-2</v>
      </c>
      <c r="D8" s="83">
        <v>0</v>
      </c>
    </row>
    <row r="9" spans="1:4" s="54" customFormat="1" ht="18" customHeight="1" x14ac:dyDescent="0.25">
      <c r="A9" s="44">
        <v>2013</v>
      </c>
      <c r="B9" s="57">
        <v>1.1599999999999999E-2</v>
      </c>
      <c r="C9" s="46">
        <v>-1.5099999999999999E-2</v>
      </c>
      <c r="D9" s="83">
        <v>0</v>
      </c>
    </row>
    <row r="10" spans="1:4" s="54" customFormat="1" ht="18" customHeight="1" x14ac:dyDescent="0.25">
      <c r="A10" s="44">
        <v>2014</v>
      </c>
      <c r="B10" s="57">
        <v>2.23E-2</v>
      </c>
      <c r="C10" s="46">
        <v>1.0700000000000001E-2</v>
      </c>
      <c r="D10" s="83">
        <v>0</v>
      </c>
    </row>
    <row r="11" spans="1:4" s="54" customFormat="1" ht="18" customHeight="1" x14ac:dyDescent="0.25">
      <c r="A11" s="44">
        <v>2015</v>
      </c>
      <c r="B11" s="57">
        <v>1.0800000000000001E-2</v>
      </c>
      <c r="C11" s="47">
        <v>-1.15E-2</v>
      </c>
      <c r="D11" s="83">
        <v>0</v>
      </c>
    </row>
    <row r="12" spans="1:4" s="54" customFormat="1" ht="18" customHeight="1" x14ac:dyDescent="0.25">
      <c r="A12" s="44">
        <v>2016</v>
      </c>
      <c r="B12" s="57">
        <v>1.9900000000000001E-2</v>
      </c>
      <c r="C12" s="46">
        <v>9.1000000000000004E-3</v>
      </c>
      <c r="D12" s="83">
        <v>0</v>
      </c>
    </row>
    <row r="13" spans="1:4" s="54" customFormat="1" ht="18" customHeight="1" x14ac:dyDescent="0.25">
      <c r="A13" s="44">
        <v>2017</v>
      </c>
      <c r="B13" s="57">
        <v>3.0299999999999997E-2</v>
      </c>
      <c r="C13" s="46">
        <v>1.0399999999999996E-2</v>
      </c>
      <c r="D13" s="83">
        <v>0</v>
      </c>
    </row>
    <row r="14" spans="1:4" s="54" customFormat="1" ht="18" customHeight="1" x14ac:dyDescent="0.25">
      <c r="A14" s="44">
        <v>2018</v>
      </c>
      <c r="B14" s="57">
        <v>3.6495E-2</v>
      </c>
      <c r="C14" s="46">
        <v>6.1950000000000026E-3</v>
      </c>
      <c r="D14" s="83">
        <v>0</v>
      </c>
    </row>
    <row r="15" spans="1:4" s="54" customFormat="1" ht="18" customHeight="1" thickBot="1" x14ac:dyDescent="0.3">
      <c r="A15" s="49">
        <v>2019</v>
      </c>
      <c r="B15" s="58">
        <v>1.6846559000000001E-2</v>
      </c>
      <c r="C15" s="51">
        <v>-1.9648440999999999E-2</v>
      </c>
      <c r="D15" s="94">
        <v>-1.1116701900768997E-2</v>
      </c>
    </row>
    <row r="16" spans="1:4" s="54" customFormat="1" ht="18" customHeight="1" thickTop="1" x14ac:dyDescent="0.25">
      <c r="A16" s="44">
        <v>2020</v>
      </c>
      <c r="B16" s="57">
        <v>2.5149134530984999E-2</v>
      </c>
      <c r="C16" s="46">
        <v>8.3025755309849986E-3</v>
      </c>
      <c r="D16" s="83">
        <v>-3.1803748581120048E-4</v>
      </c>
    </row>
    <row r="17" spans="1:8" s="54" customFormat="1" ht="18" customHeight="1" x14ac:dyDescent="0.25">
      <c r="A17" s="44">
        <v>2021</v>
      </c>
      <c r="B17" s="57">
        <v>2.3879322491006799E-2</v>
      </c>
      <c r="C17" s="46">
        <v>-1.2698120399781999E-3</v>
      </c>
      <c r="D17" s="83">
        <v>1.7967275983240064E-4</v>
      </c>
    </row>
    <row r="18" spans="1:8" s="54" customFormat="1" ht="18" customHeight="1" x14ac:dyDescent="0.25">
      <c r="A18" s="44">
        <v>2022</v>
      </c>
      <c r="B18" s="57">
        <v>2.4520574197941798E-2</v>
      </c>
      <c r="C18" s="46">
        <v>6.4125170693499906E-4</v>
      </c>
      <c r="D18" s="83">
        <v>6.1100016379539782E-4</v>
      </c>
      <c r="H18" s="29" t="s">
        <v>20</v>
      </c>
    </row>
    <row r="19" spans="1:8" s="54" customFormat="1" ht="18" customHeight="1" x14ac:dyDescent="0.25">
      <c r="A19" s="44">
        <v>2023</v>
      </c>
      <c r="B19" s="57">
        <v>2.2986220549099899E-2</v>
      </c>
      <c r="C19" s="46">
        <v>-1.5343536488418991E-3</v>
      </c>
      <c r="D19" s="83">
        <v>-6.042577463111036E-4</v>
      </c>
    </row>
    <row r="20" spans="1:8" s="54" customFormat="1" ht="18" customHeight="1" x14ac:dyDescent="0.25">
      <c r="A20" s="44">
        <v>2024</v>
      </c>
      <c r="B20" s="57">
        <v>2.5215003346459399E-2</v>
      </c>
      <c r="C20" s="46">
        <v>2.2287827973594999E-3</v>
      </c>
      <c r="D20" s="83">
        <v>-4.1984517403630128E-4</v>
      </c>
    </row>
    <row r="21" spans="1:8" ht="18" customHeight="1" x14ac:dyDescent="0.3">
      <c r="A21" s="44">
        <v>2025</v>
      </c>
      <c r="B21" s="57">
        <v>2.5442881900999699E-2</v>
      </c>
      <c r="C21" s="46">
        <v>2.278785545402999E-4</v>
      </c>
      <c r="D21" s="83">
        <v>6.6789277312770054E-4</v>
      </c>
    </row>
    <row r="22" spans="1:8" s="156" customFormat="1" ht="18" customHeight="1" x14ac:dyDescent="0.3">
      <c r="A22" s="44">
        <v>2026</v>
      </c>
      <c r="B22" s="57">
        <v>2.4426587749236603E-2</v>
      </c>
      <c r="C22" s="46">
        <v>-1.0162941517630961E-3</v>
      </c>
      <c r="D22" s="83">
        <v>1.8836001272202335E-5</v>
      </c>
    </row>
    <row r="23" spans="1:8" s="193" customFormat="1" ht="18" customHeight="1" x14ac:dyDescent="0.3">
      <c r="A23" s="44">
        <v>2027</v>
      </c>
      <c r="B23" s="57">
        <v>2.6154059352980701E-2</v>
      </c>
      <c r="C23" s="46">
        <v>1.7274716037440976E-3</v>
      </c>
      <c r="D23" s="83">
        <v>1.6647864734798991E-3</v>
      </c>
    </row>
    <row r="24" spans="1:8" s="195" customFormat="1" ht="18" customHeight="1" x14ac:dyDescent="0.3">
      <c r="A24" s="44">
        <v>2028</v>
      </c>
      <c r="B24" s="57">
        <v>2.6517696300139303E-2</v>
      </c>
      <c r="C24" s="46">
        <v>3.6363694715860206E-4</v>
      </c>
      <c r="D24" s="83">
        <v>1.703147356333503E-3</v>
      </c>
    </row>
    <row r="25" spans="1:8" ht="21.75" customHeight="1" x14ac:dyDescent="0.3">
      <c r="A25" s="25" t="s">
        <v>4</v>
      </c>
      <c r="B25" s="3"/>
      <c r="C25" s="3"/>
    </row>
    <row r="26" spans="1:8" ht="21.75" customHeight="1" x14ac:dyDescent="0.3">
      <c r="A26" s="30" t="s">
        <v>241</v>
      </c>
      <c r="B26" s="3"/>
      <c r="C26" s="3"/>
    </row>
    <row r="27" spans="1:8" ht="21.75" customHeight="1" x14ac:dyDescent="0.3">
      <c r="A27" s="30" t="s">
        <v>203</v>
      </c>
      <c r="B27" s="3"/>
      <c r="C27" s="3"/>
    </row>
    <row r="28" spans="1:8" ht="21.75" customHeight="1" x14ac:dyDescent="0.3">
      <c r="A28" s="138"/>
      <c r="B28" s="3"/>
      <c r="C28" s="3"/>
    </row>
    <row r="29" spans="1:8" ht="21.75" customHeight="1" x14ac:dyDescent="0.3">
      <c r="A29" s="3"/>
      <c r="B29" s="19"/>
      <c r="C29" s="19"/>
    </row>
    <row r="30" spans="1:8" ht="21.75" customHeight="1" x14ac:dyDescent="0.3">
      <c r="A30" s="211" t="str">
        <f>Headings!F19</f>
        <v>Page 19</v>
      </c>
      <c r="B30" s="212"/>
      <c r="C30" s="212"/>
      <c r="D30" s="212"/>
    </row>
    <row r="32" spans="1:8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Headings!E2</f>
        <v>July 2019 Countywide Assessed Value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  <c r="E4" s="36" t="str">
        <f>Headings!F50</f>
        <v>$ Change from March 2019 Forecast</v>
      </c>
    </row>
    <row r="5" spans="1:5" ht="18" customHeight="1" x14ac:dyDescent="0.3">
      <c r="A5" s="39">
        <v>2009</v>
      </c>
      <c r="B5" s="40">
        <v>386889727940</v>
      </c>
      <c r="C5" s="82" t="s">
        <v>85</v>
      </c>
      <c r="D5" s="52">
        <v>0</v>
      </c>
      <c r="E5" s="43">
        <v>0</v>
      </c>
    </row>
    <row r="6" spans="1:5" ht="18" customHeight="1" x14ac:dyDescent="0.3">
      <c r="A6" s="44">
        <v>2010</v>
      </c>
      <c r="B6" s="45">
        <v>341971517510</v>
      </c>
      <c r="C6" s="46">
        <v>-0.11610080905783582</v>
      </c>
      <c r="D6" s="47">
        <v>0</v>
      </c>
      <c r="E6" s="48">
        <v>0</v>
      </c>
    </row>
    <row r="7" spans="1:5" ht="18" customHeight="1" x14ac:dyDescent="0.3">
      <c r="A7" s="44">
        <v>2011</v>
      </c>
      <c r="B7" s="45">
        <v>330414998630</v>
      </c>
      <c r="C7" s="46">
        <v>-3.3793805297431145E-2</v>
      </c>
      <c r="D7" s="47">
        <v>0</v>
      </c>
      <c r="E7" s="48">
        <v>0</v>
      </c>
    </row>
    <row r="8" spans="1:5" ht="18" customHeight="1" x14ac:dyDescent="0.3">
      <c r="A8" s="44">
        <v>2012</v>
      </c>
      <c r="B8" s="45">
        <v>319460937270</v>
      </c>
      <c r="C8" s="46">
        <v>-3.3152433773947387E-2</v>
      </c>
      <c r="D8" s="47">
        <v>0</v>
      </c>
      <c r="E8" s="48">
        <v>0</v>
      </c>
    </row>
    <row r="9" spans="1:5" ht="18" customHeight="1" x14ac:dyDescent="0.3">
      <c r="A9" s="44">
        <v>2013</v>
      </c>
      <c r="B9" s="45">
        <v>314746206667</v>
      </c>
      <c r="C9" s="47">
        <v>-1.4758394698551891E-2</v>
      </c>
      <c r="D9" s="47">
        <v>0</v>
      </c>
      <c r="E9" s="48">
        <v>0</v>
      </c>
    </row>
    <row r="10" spans="1:5" ht="18" customHeight="1" x14ac:dyDescent="0.3">
      <c r="A10" s="44">
        <v>2014</v>
      </c>
      <c r="B10" s="45">
        <v>340643616342</v>
      </c>
      <c r="C10" s="46">
        <v>8.228029163318662E-2</v>
      </c>
      <c r="D10" s="47">
        <v>0</v>
      </c>
      <c r="E10" s="48">
        <v>0</v>
      </c>
    </row>
    <row r="11" spans="1:5" ht="18" customHeight="1" x14ac:dyDescent="0.3">
      <c r="A11" s="44">
        <v>2015</v>
      </c>
      <c r="B11" s="45">
        <v>388118855592</v>
      </c>
      <c r="C11" s="46">
        <v>0.13936923216061592</v>
      </c>
      <c r="D11" s="47">
        <v>0</v>
      </c>
      <c r="E11" s="48">
        <v>0</v>
      </c>
    </row>
    <row r="12" spans="1:5" ht="18" customHeight="1" x14ac:dyDescent="0.3">
      <c r="A12" s="44">
        <v>2016</v>
      </c>
      <c r="B12" s="45">
        <v>426335605836</v>
      </c>
      <c r="C12" s="46">
        <v>9.8466615814652325E-2</v>
      </c>
      <c r="D12" s="47">
        <v>0</v>
      </c>
      <c r="E12" s="48">
        <v>0</v>
      </c>
    </row>
    <row r="13" spans="1:5" ht="18" customHeight="1" x14ac:dyDescent="0.3">
      <c r="A13" s="44">
        <v>2017</v>
      </c>
      <c r="B13" s="45">
        <v>471456288020</v>
      </c>
      <c r="C13" s="46">
        <v>0.1058337177715265</v>
      </c>
      <c r="D13" s="47">
        <v>0</v>
      </c>
      <c r="E13" s="48">
        <v>0</v>
      </c>
    </row>
    <row r="14" spans="1:5" ht="18" customHeight="1" x14ac:dyDescent="0.3">
      <c r="A14" s="44">
        <v>2018</v>
      </c>
      <c r="B14" s="45">
        <v>534662434752.99994</v>
      </c>
      <c r="C14" s="46">
        <v>0.13406576248765312</v>
      </c>
      <c r="D14" s="47">
        <v>0</v>
      </c>
      <c r="E14" s="48">
        <v>0</v>
      </c>
    </row>
    <row r="15" spans="1:5" ht="18" customHeight="1" thickBot="1" x14ac:dyDescent="0.35">
      <c r="A15" s="49">
        <v>2019</v>
      </c>
      <c r="B15" s="50">
        <v>606623698131</v>
      </c>
      <c r="C15" s="51">
        <v>0.13459195690687387</v>
      </c>
      <c r="D15" s="56">
        <v>0</v>
      </c>
      <c r="E15" s="85">
        <v>0</v>
      </c>
    </row>
    <row r="16" spans="1:5" ht="18" customHeight="1" thickTop="1" x14ac:dyDescent="0.3">
      <c r="A16" s="44">
        <v>2020</v>
      </c>
      <c r="B16" s="45">
        <v>638372914860.19104</v>
      </c>
      <c r="C16" s="46">
        <v>5.2337580656690363E-2</v>
      </c>
      <c r="D16" s="47">
        <v>-3.101630118840526E-2</v>
      </c>
      <c r="E16" s="48">
        <v>-20433745812.346924</v>
      </c>
    </row>
    <row r="17" spans="1:5" ht="18" customHeight="1" x14ac:dyDescent="0.3">
      <c r="A17" s="44">
        <v>2021</v>
      </c>
      <c r="B17" s="45">
        <v>656617649738.078</v>
      </c>
      <c r="C17" s="46">
        <v>2.8580057914710633E-2</v>
      </c>
      <c r="D17" s="47">
        <v>-5.6791745780397584E-2</v>
      </c>
      <c r="E17" s="48">
        <v>-39535767919.780029</v>
      </c>
    </row>
    <row r="18" spans="1:5" ht="18" customHeight="1" x14ac:dyDescent="0.3">
      <c r="A18" s="44">
        <v>2022</v>
      </c>
      <c r="B18" s="45">
        <v>676581673276.75</v>
      </c>
      <c r="C18" s="46">
        <v>3.0404335836289986E-2</v>
      </c>
      <c r="D18" s="47">
        <v>-5.4125322127954401E-2</v>
      </c>
      <c r="E18" s="48">
        <v>-38715700788.565063</v>
      </c>
    </row>
    <row r="19" spans="1:5" ht="18" customHeight="1" x14ac:dyDescent="0.3">
      <c r="A19" s="44">
        <v>2023</v>
      </c>
      <c r="B19" s="45">
        <v>712971983958.80798</v>
      </c>
      <c r="C19" s="46">
        <v>5.3785540045470315E-2</v>
      </c>
      <c r="D19" s="47">
        <v>-5.5090509989672798E-2</v>
      </c>
      <c r="E19" s="48">
        <v>-41567992088.015015</v>
      </c>
    </row>
    <row r="20" spans="1:5" ht="18" customHeight="1" x14ac:dyDescent="0.3">
      <c r="A20" s="44">
        <v>2024</v>
      </c>
      <c r="B20" s="45">
        <v>748673719615.93909</v>
      </c>
      <c r="C20" s="46">
        <v>5.0074528116652806E-2</v>
      </c>
      <c r="D20" s="47">
        <v>-5.4487036409897716E-2</v>
      </c>
      <c r="E20" s="48">
        <v>-43143789446.266968</v>
      </c>
    </row>
    <row r="21" spans="1:5" ht="18" customHeight="1" x14ac:dyDescent="0.3">
      <c r="A21" s="44">
        <v>2025</v>
      </c>
      <c r="B21" s="45">
        <v>783295065656.42102</v>
      </c>
      <c r="C21" s="46">
        <v>4.6243570641483656E-2</v>
      </c>
      <c r="D21" s="47">
        <v>-6.1808567054940977E-2</v>
      </c>
      <c r="E21" s="48">
        <v>-51603909276.225952</v>
      </c>
    </row>
    <row r="22" spans="1:5" s="156" customFormat="1" ht="18" customHeight="1" x14ac:dyDescent="0.3">
      <c r="A22" s="44">
        <v>2026</v>
      </c>
      <c r="B22" s="45">
        <v>817070738810.021</v>
      </c>
      <c r="C22" s="46">
        <v>4.3119987134471627E-2</v>
      </c>
      <c r="D22" s="47">
        <v>-7.0152520127559348E-2</v>
      </c>
      <c r="E22" s="48">
        <v>-61644057429.583008</v>
      </c>
    </row>
    <row r="23" spans="1:5" s="193" customFormat="1" ht="18" customHeight="1" x14ac:dyDescent="0.3">
      <c r="A23" s="44">
        <v>2027</v>
      </c>
      <c r="B23" s="45">
        <v>856076506491.26099</v>
      </c>
      <c r="C23" s="46">
        <v>4.7738544324874344E-2</v>
      </c>
      <c r="D23" s="47">
        <v>-7.1255722870736227E-2</v>
      </c>
      <c r="E23" s="48">
        <v>-65680458878.562988</v>
      </c>
    </row>
    <row r="24" spans="1:5" s="195" customFormat="1" ht="18" customHeight="1" x14ac:dyDescent="0.3">
      <c r="A24" s="44">
        <v>2028</v>
      </c>
      <c r="B24" s="45">
        <v>896139716472.5741</v>
      </c>
      <c r="C24" s="46">
        <v>4.679863268940454E-2</v>
      </c>
      <c r="D24" s="47">
        <v>-7.2592581026345138E-2</v>
      </c>
      <c r="E24" s="48">
        <v>-70145109525.815918</v>
      </c>
    </row>
    <row r="25" spans="1:5" s="115" customFormat="1" ht="21.75" customHeight="1" x14ac:dyDescent="0.3">
      <c r="A25" s="25" t="s">
        <v>4</v>
      </c>
      <c r="B25" s="112"/>
      <c r="C25" s="46"/>
      <c r="D25" s="46"/>
      <c r="E25" s="78"/>
    </row>
    <row r="26" spans="1:5" ht="21.75" customHeight="1" x14ac:dyDescent="0.3">
      <c r="A26" s="29" t="s">
        <v>166</v>
      </c>
      <c r="B26" s="3"/>
      <c r="C26" s="3"/>
    </row>
    <row r="27" spans="1:5" ht="21.75" customHeight="1" x14ac:dyDescent="0.3">
      <c r="A27" s="23" t="s">
        <v>194</v>
      </c>
      <c r="B27" s="3"/>
      <c r="C27" s="3"/>
      <c r="D27" s="115"/>
      <c r="E27" s="115"/>
    </row>
    <row r="28" spans="1:5" ht="21.75" customHeight="1" x14ac:dyDescent="0.3">
      <c r="A28" s="28"/>
      <c r="B28" s="3"/>
      <c r="C28" s="3"/>
      <c r="D28" s="115"/>
      <c r="E28" s="115"/>
    </row>
    <row r="29" spans="1:5" ht="21.75" customHeight="1" x14ac:dyDescent="0.3">
      <c r="A29" s="23"/>
      <c r="B29" s="115"/>
      <c r="C29" s="115"/>
      <c r="D29" s="115"/>
      <c r="E29" s="115"/>
    </row>
    <row r="30" spans="1:5" ht="21.75" customHeight="1" x14ac:dyDescent="0.3">
      <c r="A30" s="211" t="str">
        <f>Headings!F2</f>
        <v>Page 2</v>
      </c>
      <c r="B30" s="211"/>
      <c r="C30" s="211"/>
      <c r="D30" s="211"/>
      <c r="E30" s="211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1.625" style="91" customWidth="1"/>
    <col min="2" max="3" width="22.75" style="91" customWidth="1"/>
    <col min="4" max="4" width="16.75" style="1" customWidth="1"/>
    <col min="5" max="16384" width="10.75" style="1"/>
  </cols>
  <sheetData>
    <row r="1" spans="1:9" ht="23.25" x14ac:dyDescent="0.35">
      <c r="A1" s="218" t="str">
        <f>Headings!E20</f>
        <v>July 2019 Outyear COLA Comparison Forecast</v>
      </c>
      <c r="B1" s="218"/>
      <c r="C1" s="218"/>
      <c r="D1" s="221"/>
    </row>
    <row r="2" spans="1:9" ht="21.75" customHeight="1" x14ac:dyDescent="0.3">
      <c r="A2" s="218" t="s">
        <v>91</v>
      </c>
      <c r="B2" s="218"/>
      <c r="C2" s="218"/>
      <c r="D2" s="222"/>
    </row>
    <row r="3" spans="1:9" ht="21.75" customHeight="1" x14ac:dyDescent="0.3">
      <c r="A3" s="223"/>
      <c r="B3" s="223"/>
      <c r="C3" s="223"/>
      <c r="D3" s="222"/>
    </row>
    <row r="4" spans="1:9" ht="66" customHeight="1" x14ac:dyDescent="0.3">
      <c r="A4" s="4" t="s">
        <v>86</v>
      </c>
      <c r="B4" s="18" t="s">
        <v>103</v>
      </c>
      <c r="C4" s="90"/>
      <c r="D4" s="90"/>
    </row>
    <row r="5" spans="1:9" s="61" customFormat="1" ht="18" customHeight="1" x14ac:dyDescent="0.25">
      <c r="A5" s="60">
        <v>2016</v>
      </c>
      <c r="B5" s="42">
        <v>1.0500000000000001E-2</v>
      </c>
      <c r="C5" s="46"/>
      <c r="D5" s="99"/>
    </row>
    <row r="6" spans="1:9" s="61" customFormat="1" ht="18" customHeight="1" x14ac:dyDescent="0.25">
      <c r="A6" s="53">
        <v>2017</v>
      </c>
      <c r="B6" s="57">
        <v>1.78E-2</v>
      </c>
      <c r="C6" s="46"/>
      <c r="D6" s="99"/>
    </row>
    <row r="7" spans="1:9" s="61" customFormat="1" ht="18" customHeight="1" x14ac:dyDescent="0.25">
      <c r="A7" s="53">
        <v>2018</v>
      </c>
      <c r="B7" s="57">
        <v>2.7E-2</v>
      </c>
      <c r="C7" s="46"/>
      <c r="D7" s="99"/>
    </row>
    <row r="8" spans="1:9" s="61" customFormat="1" ht="18" customHeight="1" x14ac:dyDescent="0.25">
      <c r="A8" s="53">
        <v>2019</v>
      </c>
      <c r="B8" s="57">
        <v>3.32E-2</v>
      </c>
      <c r="C8" s="46"/>
      <c r="D8" s="99"/>
      <c r="I8" s="144"/>
    </row>
    <row r="9" spans="1:9" s="61" customFormat="1" ht="18" customHeight="1" thickBot="1" x14ac:dyDescent="0.3">
      <c r="A9" s="70">
        <v>2020</v>
      </c>
      <c r="B9" s="58">
        <v>2.4299999999999999E-2</v>
      </c>
      <c r="C9" s="46"/>
      <c r="D9" s="99"/>
      <c r="G9" s="144"/>
      <c r="H9" s="144"/>
      <c r="I9" s="144"/>
    </row>
    <row r="10" spans="1:9" s="61" customFormat="1" ht="18" customHeight="1" thickTop="1" x14ac:dyDescent="0.25">
      <c r="A10" s="53">
        <v>2021</v>
      </c>
      <c r="B10" s="57">
        <v>2.3699999999999999E-2</v>
      </c>
      <c r="C10" s="46"/>
      <c r="D10" s="99"/>
      <c r="G10" s="144"/>
      <c r="H10" s="144"/>
      <c r="I10" s="144"/>
    </row>
    <row r="11" spans="1:9" s="61" customFormat="1" ht="18" customHeight="1" x14ac:dyDescent="0.25">
      <c r="A11" s="53">
        <v>2022</v>
      </c>
      <c r="B11" s="57">
        <v>2.3699999999999999E-2</v>
      </c>
      <c r="C11" s="46"/>
      <c r="D11" s="99"/>
      <c r="G11" s="144"/>
      <c r="H11" s="144"/>
    </row>
    <row r="12" spans="1:9" s="61" customFormat="1" ht="18" customHeight="1" x14ac:dyDescent="0.25">
      <c r="A12" s="53">
        <v>2023</v>
      </c>
      <c r="B12" s="57">
        <v>2.3300000000000001E-2</v>
      </c>
      <c r="C12" s="46"/>
      <c r="D12" s="99"/>
      <c r="G12" s="144"/>
      <c r="H12" s="144"/>
    </row>
    <row r="13" spans="1:9" s="61" customFormat="1" ht="18" customHeight="1" x14ac:dyDescent="0.25">
      <c r="A13" s="44"/>
      <c r="B13" s="46"/>
      <c r="C13" s="46"/>
      <c r="D13" s="99"/>
      <c r="H13" s="144"/>
    </row>
    <row r="14" spans="1:9" s="61" customFormat="1" ht="17.25" customHeight="1" x14ac:dyDescent="0.25">
      <c r="A14" s="25" t="s">
        <v>4</v>
      </c>
      <c r="B14" s="46"/>
      <c r="C14" s="46"/>
      <c r="D14" s="99"/>
    </row>
    <row r="15" spans="1:9" s="61" customFormat="1" ht="21.75" customHeight="1" x14ac:dyDescent="0.25">
      <c r="A15" s="30" t="s">
        <v>172</v>
      </c>
      <c r="B15" s="46"/>
      <c r="C15" s="46"/>
      <c r="D15" s="99"/>
    </row>
    <row r="16" spans="1:9" s="61" customFormat="1" ht="21.75" customHeight="1" x14ac:dyDescent="0.25">
      <c r="A16" s="30" t="s">
        <v>173</v>
      </c>
      <c r="B16" s="46"/>
      <c r="C16" s="46"/>
      <c r="D16" s="99"/>
    </row>
    <row r="17" spans="1:5" s="61" customFormat="1" ht="21.75" customHeight="1" x14ac:dyDescent="0.25">
      <c r="A17" s="30" t="s">
        <v>174</v>
      </c>
      <c r="B17" s="46"/>
      <c r="C17" s="46"/>
      <c r="D17" s="99"/>
    </row>
    <row r="18" spans="1:5" s="61" customFormat="1" ht="21.75" customHeight="1" x14ac:dyDescent="0.25">
      <c r="A18" s="30" t="s">
        <v>180</v>
      </c>
      <c r="B18" s="46"/>
      <c r="C18" s="46"/>
      <c r="D18" s="99"/>
    </row>
    <row r="19" spans="1:5" ht="21.75" customHeight="1" x14ac:dyDescent="0.3">
      <c r="A19" s="30" t="s">
        <v>204</v>
      </c>
      <c r="B19" s="3"/>
      <c r="C19" s="3"/>
    </row>
    <row r="20" spans="1:5" ht="18" customHeight="1" x14ac:dyDescent="0.3">
      <c r="A20" s="98"/>
      <c r="B20" s="15"/>
      <c r="C20" s="15"/>
      <c r="D20" s="14"/>
    </row>
    <row r="21" spans="1:5" ht="18" customHeight="1" x14ac:dyDescent="0.3">
      <c r="B21" s="15"/>
      <c r="C21" s="15"/>
      <c r="D21" s="14"/>
    </row>
    <row r="22" spans="1:5" ht="18" customHeight="1" x14ac:dyDescent="0.3">
      <c r="B22" s="15"/>
      <c r="C22" s="15"/>
      <c r="D22" s="14"/>
    </row>
    <row r="23" spans="1:5" ht="18" customHeight="1" x14ac:dyDescent="0.3">
      <c r="B23" s="15"/>
      <c r="C23" s="15"/>
      <c r="D23" s="14"/>
    </row>
    <row r="24" spans="1:5" ht="18" customHeight="1" x14ac:dyDescent="0.3">
      <c r="B24" s="16"/>
      <c r="C24" s="16"/>
      <c r="D24" s="14"/>
    </row>
    <row r="25" spans="1:5" ht="18" customHeight="1" x14ac:dyDescent="0.3">
      <c r="A25" s="17"/>
      <c r="B25" s="16"/>
      <c r="C25" s="16"/>
      <c r="D25" s="14"/>
    </row>
    <row r="26" spans="1:5" ht="18" customHeight="1" x14ac:dyDescent="0.3">
      <c r="A26" s="27"/>
      <c r="B26" s="16"/>
      <c r="C26" s="16"/>
      <c r="D26" s="14"/>
    </row>
    <row r="27" spans="1:5" ht="18" customHeight="1" x14ac:dyDescent="0.3">
      <c r="A27" s="14"/>
      <c r="B27" s="16"/>
      <c r="C27" s="16"/>
      <c r="D27" s="14"/>
    </row>
    <row r="28" spans="1:5" ht="18" customHeight="1" x14ac:dyDescent="0.3">
      <c r="A28" s="17"/>
      <c r="B28" s="16"/>
      <c r="C28" s="16"/>
      <c r="D28" s="14"/>
    </row>
    <row r="29" spans="1:5" ht="18" customHeight="1" x14ac:dyDescent="0.3">
      <c r="A29" s="81"/>
      <c r="B29" s="16"/>
      <c r="C29" s="16"/>
      <c r="D29" s="14"/>
    </row>
    <row r="30" spans="1:5" ht="21.75" customHeight="1" x14ac:dyDescent="0.3">
      <c r="A30" s="224" t="str">
        <f>Headings!F20</f>
        <v>Page 20</v>
      </c>
      <c r="B30" s="219"/>
      <c r="C30" s="219"/>
      <c r="D30" s="219"/>
    </row>
    <row r="31" spans="1:5" ht="21.75" customHeight="1" x14ac:dyDescent="0.3">
      <c r="A31" s="1"/>
      <c r="B31" s="1"/>
      <c r="C31" s="1"/>
      <c r="E31" s="89"/>
    </row>
  </sheetData>
  <mergeCells count="4">
    <mergeCell ref="A1:D1"/>
    <mergeCell ref="A2:D2"/>
    <mergeCell ref="A3:D3"/>
    <mergeCell ref="A30:D30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8" t="str">
        <f>Headings!E21</f>
        <v>July 2019 Pharmaceuticals PPI Forecast</v>
      </c>
      <c r="B1" s="220"/>
      <c r="C1" s="220"/>
      <c r="D1" s="220"/>
    </row>
    <row r="2" spans="1:4" ht="21.75" customHeight="1" x14ac:dyDescent="0.3">
      <c r="A2" s="218" t="s">
        <v>91</v>
      </c>
      <c r="B2" s="219"/>
      <c r="C2" s="219"/>
      <c r="D2" s="219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</row>
    <row r="5" spans="1:4" s="54" customFormat="1" ht="18" customHeight="1" x14ac:dyDescent="0.25">
      <c r="A5" s="39">
        <v>2009</v>
      </c>
      <c r="B5" s="42">
        <v>6.7422810333963801E-2</v>
      </c>
      <c r="C5" s="82" t="s">
        <v>85</v>
      </c>
      <c r="D5" s="52">
        <v>0</v>
      </c>
    </row>
    <row r="6" spans="1:4" s="54" customFormat="1" ht="18" customHeight="1" x14ac:dyDescent="0.25">
      <c r="A6" s="44">
        <v>2010</v>
      </c>
      <c r="B6" s="57">
        <v>-5.9031877213722096E-4</v>
      </c>
      <c r="C6" s="46">
        <v>-6.8013129106101022E-2</v>
      </c>
      <c r="D6" s="47">
        <v>0</v>
      </c>
    </row>
    <row r="7" spans="1:4" s="54" customFormat="1" ht="18" customHeight="1" x14ac:dyDescent="0.25">
      <c r="A7" s="44">
        <v>2011</v>
      </c>
      <c r="B7" s="57">
        <v>-5.0206733608978101E-2</v>
      </c>
      <c r="C7" s="46">
        <v>-4.9616414836840879E-2</v>
      </c>
      <c r="D7" s="47">
        <v>0</v>
      </c>
    </row>
    <row r="8" spans="1:4" s="54" customFormat="1" ht="18" customHeight="1" x14ac:dyDescent="0.25">
      <c r="A8" s="44">
        <v>2012</v>
      </c>
      <c r="B8" s="57">
        <v>3.2398753894080798E-2</v>
      </c>
      <c r="C8" s="46">
        <v>8.2605487503058905E-2</v>
      </c>
      <c r="D8" s="47">
        <v>0</v>
      </c>
    </row>
    <row r="9" spans="1:4" s="54" customFormat="1" ht="18" customHeight="1" x14ac:dyDescent="0.25">
      <c r="A9" s="44">
        <v>2013</v>
      </c>
      <c r="B9" s="57">
        <v>4.8854041013268901E-2</v>
      </c>
      <c r="C9" s="47">
        <v>1.6455287119188103E-2</v>
      </c>
      <c r="D9" s="47">
        <v>0</v>
      </c>
    </row>
    <row r="10" spans="1:4" s="54" customFormat="1" ht="18" customHeight="1" x14ac:dyDescent="0.25">
      <c r="A10" s="44">
        <v>2014</v>
      </c>
      <c r="B10" s="57">
        <v>2.8562392179413299E-2</v>
      </c>
      <c r="C10" s="47">
        <v>-2.0291648833855602E-2</v>
      </c>
      <c r="D10" s="47">
        <v>0</v>
      </c>
    </row>
    <row r="11" spans="1:4" s="54" customFormat="1" ht="18" customHeight="1" x14ac:dyDescent="0.25">
      <c r="A11" s="44">
        <v>2015</v>
      </c>
      <c r="B11" s="57">
        <v>-4.17013758826391E-2</v>
      </c>
      <c r="C11" s="46">
        <v>-7.0263768062052395E-2</v>
      </c>
      <c r="D11" s="47">
        <v>0</v>
      </c>
    </row>
    <row r="12" spans="1:4" s="54" customFormat="1" ht="18" customHeight="1" x14ac:dyDescent="0.25">
      <c r="A12" s="44">
        <v>2016</v>
      </c>
      <c r="B12" s="57">
        <v>-1.4682299999999999E-2</v>
      </c>
      <c r="C12" s="46">
        <v>2.7019075882639101E-2</v>
      </c>
      <c r="D12" s="47">
        <v>0</v>
      </c>
    </row>
    <row r="13" spans="1:4" s="54" customFormat="1" ht="18" customHeight="1" x14ac:dyDescent="0.25">
      <c r="A13" s="44">
        <v>2017</v>
      </c>
      <c r="B13" s="57">
        <v>-2.3190400000000003E-2</v>
      </c>
      <c r="C13" s="46">
        <v>-8.5081000000000045E-3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3.0713000000000001E-2</v>
      </c>
      <c r="C14" s="51">
        <v>5.3903400000000004E-2</v>
      </c>
      <c r="D14" s="56">
        <v>0</v>
      </c>
    </row>
    <row r="15" spans="1:4" s="54" customFormat="1" ht="18" customHeight="1" thickTop="1" x14ac:dyDescent="0.25">
      <c r="A15" s="44">
        <v>2019</v>
      </c>
      <c r="B15" s="57">
        <v>2.2072666859635503E-2</v>
      </c>
      <c r="C15" s="46">
        <v>-8.6403331403644978E-3</v>
      </c>
      <c r="D15" s="47">
        <v>-1.5723135427744995E-2</v>
      </c>
    </row>
    <row r="16" spans="1:4" s="54" customFormat="1" ht="18" customHeight="1" x14ac:dyDescent="0.25">
      <c r="A16" s="44">
        <v>2020</v>
      </c>
      <c r="B16" s="57">
        <v>3.0867238318134801E-2</v>
      </c>
      <c r="C16" s="46">
        <v>8.7945714584992986E-3</v>
      </c>
      <c r="D16" s="47">
        <v>-9.7031806931211009E-3</v>
      </c>
    </row>
    <row r="17" spans="1:4" s="54" customFormat="1" ht="18" customHeight="1" x14ac:dyDescent="0.25">
      <c r="A17" s="44">
        <v>2021</v>
      </c>
      <c r="B17" s="57">
        <v>3.9430184637849801E-2</v>
      </c>
      <c r="C17" s="46">
        <v>8.5629463197149994E-3</v>
      </c>
      <c r="D17" s="47">
        <v>-9.4553012166225039E-3</v>
      </c>
    </row>
    <row r="18" spans="1:4" s="54" customFormat="1" ht="18" customHeight="1" x14ac:dyDescent="0.25">
      <c r="A18" s="44">
        <v>2022</v>
      </c>
      <c r="B18" s="57">
        <v>3.80515764995073E-2</v>
      </c>
      <c r="C18" s="46">
        <v>-1.3786081383425006E-3</v>
      </c>
      <c r="D18" s="47">
        <v>-8.771622182197597E-3</v>
      </c>
    </row>
    <row r="19" spans="1:4" s="54" customFormat="1" ht="18" customHeight="1" x14ac:dyDescent="0.25">
      <c r="A19" s="44">
        <v>2023</v>
      </c>
      <c r="B19" s="57">
        <v>3.5048733211450099E-2</v>
      </c>
      <c r="C19" s="46">
        <v>-3.0028432880572012E-3</v>
      </c>
      <c r="D19" s="47">
        <v>-1.1650214292840702E-2</v>
      </c>
    </row>
    <row r="20" spans="1:4" s="54" customFormat="1" ht="18" customHeight="1" x14ac:dyDescent="0.25">
      <c r="A20" s="44">
        <v>2024</v>
      </c>
      <c r="B20" s="57">
        <v>3.4979567146454699E-2</v>
      </c>
      <c r="C20" s="46">
        <v>-6.91660649954004E-5</v>
      </c>
      <c r="D20" s="47">
        <v>-1.1386797226483503E-2</v>
      </c>
    </row>
    <row r="21" spans="1:4" ht="18" customHeight="1" x14ac:dyDescent="0.3">
      <c r="A21" s="44">
        <v>2025</v>
      </c>
      <c r="B21" s="57">
        <v>3.7560029694729699E-2</v>
      </c>
      <c r="C21" s="46">
        <v>2.5804625482750004E-3</v>
      </c>
      <c r="D21" s="47">
        <v>-4.4007412352572994E-3</v>
      </c>
    </row>
    <row r="22" spans="1:4" s="156" customFormat="1" ht="18" customHeight="1" x14ac:dyDescent="0.3">
      <c r="A22" s="44">
        <v>2026</v>
      </c>
      <c r="B22" s="57">
        <v>3.7688755960531603E-2</v>
      </c>
      <c r="C22" s="46">
        <v>1.2872626580190394E-4</v>
      </c>
      <c r="D22" s="47">
        <v>1.5448323203408054E-3</v>
      </c>
    </row>
    <row r="23" spans="1:4" s="193" customFormat="1" ht="18" customHeight="1" x14ac:dyDescent="0.3">
      <c r="A23" s="44">
        <v>2027</v>
      </c>
      <c r="B23" s="57">
        <v>3.6523400601770901E-2</v>
      </c>
      <c r="C23" s="46">
        <v>-1.1653553587607016E-3</v>
      </c>
      <c r="D23" s="47">
        <v>3.6916922899379034E-3</v>
      </c>
    </row>
    <row r="24" spans="1:4" s="195" customFormat="1" ht="18" customHeight="1" x14ac:dyDescent="0.3">
      <c r="A24" s="44">
        <v>2028</v>
      </c>
      <c r="B24" s="57">
        <v>3.34696786609733E-2</v>
      </c>
      <c r="C24" s="46">
        <v>-3.0537219407976018E-3</v>
      </c>
      <c r="D24" s="47">
        <v>2.8508147266553992E-3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98</v>
      </c>
      <c r="B26" s="3"/>
      <c r="C26" s="3"/>
    </row>
    <row r="27" spans="1:4" ht="21.75" customHeight="1" x14ac:dyDescent="0.3">
      <c r="A27" s="138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11" t="str">
        <f>Headings!F21</f>
        <v>Page 21</v>
      </c>
      <c r="B30" s="212"/>
      <c r="C30" s="212"/>
      <c r="D30" s="212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18" t="str">
        <f>Headings!E22</f>
        <v>July 2019 Transportation CPI Forecast</v>
      </c>
      <c r="B1" s="218"/>
      <c r="C1" s="218"/>
      <c r="D1" s="218"/>
    </row>
    <row r="2" spans="1:4" ht="21.75" customHeight="1" x14ac:dyDescent="0.3">
      <c r="A2" s="218" t="s">
        <v>91</v>
      </c>
      <c r="B2" s="218"/>
      <c r="C2" s="218"/>
      <c r="D2" s="218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</row>
    <row r="5" spans="1:4" s="54" customFormat="1" ht="18" customHeight="1" x14ac:dyDescent="0.25">
      <c r="A5" s="39">
        <v>2009</v>
      </c>
      <c r="B5" s="42">
        <v>-8.3339157382280205E-2</v>
      </c>
      <c r="C5" s="82" t="s">
        <v>85</v>
      </c>
      <c r="D5" s="52">
        <v>0</v>
      </c>
    </row>
    <row r="6" spans="1:4" s="54" customFormat="1" ht="18" customHeight="1" x14ac:dyDescent="0.25">
      <c r="A6" s="44">
        <v>2010</v>
      </c>
      <c r="B6" s="57">
        <v>7.8902701916152507E-2</v>
      </c>
      <c r="C6" s="46">
        <v>0.16224185929843271</v>
      </c>
      <c r="D6" s="47">
        <v>0</v>
      </c>
    </row>
    <row r="7" spans="1:4" s="54" customFormat="1" ht="18" customHeight="1" x14ac:dyDescent="0.25">
      <c r="A7" s="44">
        <v>2011</v>
      </c>
      <c r="B7" s="57">
        <v>9.8089368484598399E-2</v>
      </c>
      <c r="C7" s="46">
        <v>1.9186666568445893E-2</v>
      </c>
      <c r="D7" s="47">
        <v>0</v>
      </c>
    </row>
    <row r="8" spans="1:4" s="54" customFormat="1" ht="18" customHeight="1" x14ac:dyDescent="0.25">
      <c r="A8" s="44">
        <v>2012</v>
      </c>
      <c r="B8" s="57">
        <v>2.3409663819381001E-2</v>
      </c>
      <c r="C8" s="46">
        <v>-7.4679704665217395E-2</v>
      </c>
      <c r="D8" s="47">
        <v>0</v>
      </c>
    </row>
    <row r="9" spans="1:4" s="54" customFormat="1" ht="18" customHeight="1" x14ac:dyDescent="0.25">
      <c r="A9" s="44">
        <v>2013</v>
      </c>
      <c r="B9" s="57">
        <v>1.6870848668859499E-4</v>
      </c>
      <c r="C9" s="46">
        <v>-2.3240955332692406E-2</v>
      </c>
      <c r="D9" s="47">
        <v>0</v>
      </c>
    </row>
    <row r="10" spans="1:4" s="54" customFormat="1" ht="18" customHeight="1" x14ac:dyDescent="0.25">
      <c r="A10" s="44">
        <v>2014</v>
      </c>
      <c r="B10" s="57">
        <v>-6.6007562232389605E-3</v>
      </c>
      <c r="C10" s="46">
        <v>-6.7694647099275553E-3</v>
      </c>
      <c r="D10" s="47">
        <v>0</v>
      </c>
    </row>
    <row r="11" spans="1:4" s="54" customFormat="1" ht="18" customHeight="1" x14ac:dyDescent="0.25">
      <c r="A11" s="44">
        <v>2015</v>
      </c>
      <c r="B11" s="57">
        <v>-7.8136173329613007E-2</v>
      </c>
      <c r="C11" s="46">
        <v>-7.1535417106374052E-2</v>
      </c>
      <c r="D11" s="47">
        <v>0</v>
      </c>
    </row>
    <row r="12" spans="1:4" s="54" customFormat="1" ht="18" customHeight="1" x14ac:dyDescent="0.25">
      <c r="A12" s="44">
        <v>2016</v>
      </c>
      <c r="B12" s="57">
        <v>-2.0962835299244399E-2</v>
      </c>
      <c r="C12" s="46">
        <v>5.7173338030368608E-2</v>
      </c>
      <c r="D12" s="47">
        <v>0</v>
      </c>
    </row>
    <row r="13" spans="1:4" s="54" customFormat="1" ht="18" customHeight="1" x14ac:dyDescent="0.25">
      <c r="A13" s="44">
        <v>2017</v>
      </c>
      <c r="B13" s="57">
        <v>3.4231501550205004E-2</v>
      </c>
      <c r="C13" s="46">
        <v>5.5194336849449403E-2</v>
      </c>
      <c r="D13" s="47">
        <v>0</v>
      </c>
    </row>
    <row r="14" spans="1:4" s="54" customFormat="1" ht="18" customHeight="1" thickBot="1" x14ac:dyDescent="0.3">
      <c r="A14" s="49">
        <v>2018</v>
      </c>
      <c r="B14" s="58">
        <v>4.5138853000747006E-2</v>
      </c>
      <c r="C14" s="51">
        <v>1.0907351450542002E-2</v>
      </c>
      <c r="D14" s="56">
        <v>0</v>
      </c>
    </row>
    <row r="15" spans="1:4" s="54" customFormat="1" ht="18" customHeight="1" thickTop="1" x14ac:dyDescent="0.25">
      <c r="A15" s="44">
        <v>2019</v>
      </c>
      <c r="B15" s="57">
        <v>1.7780994077324499E-2</v>
      </c>
      <c r="C15" s="46">
        <v>-2.7357858923422507E-2</v>
      </c>
      <c r="D15" s="47">
        <v>-4.4459224134504038E-3</v>
      </c>
    </row>
    <row r="16" spans="1:4" s="54" customFormat="1" ht="18" customHeight="1" x14ac:dyDescent="0.25">
      <c r="A16" s="44">
        <v>2020</v>
      </c>
      <c r="B16" s="57">
        <v>1.7370262538551999E-2</v>
      </c>
      <c r="C16" s="46">
        <v>-4.1073153877249982E-4</v>
      </c>
      <c r="D16" s="47">
        <v>6.061474305730799E-3</v>
      </c>
    </row>
    <row r="17" spans="1:4" s="54" customFormat="1" ht="18" customHeight="1" x14ac:dyDescent="0.25">
      <c r="A17" s="44">
        <v>2021</v>
      </c>
      <c r="B17" s="57">
        <v>1.61751392593978E-2</v>
      </c>
      <c r="C17" s="46">
        <v>-1.1951232791541991E-3</v>
      </c>
      <c r="D17" s="47">
        <v>-1.8381508051402984E-3</v>
      </c>
    </row>
    <row r="18" spans="1:4" s="54" customFormat="1" ht="18" customHeight="1" x14ac:dyDescent="0.25">
      <c r="A18" s="44">
        <v>2022</v>
      </c>
      <c r="B18" s="57">
        <v>2.02001474704229E-2</v>
      </c>
      <c r="C18" s="46">
        <v>4.0250082110251002E-3</v>
      </c>
      <c r="D18" s="47">
        <v>-3.7025412427249896E-4</v>
      </c>
    </row>
    <row r="19" spans="1:4" s="54" customFormat="1" ht="18" customHeight="1" x14ac:dyDescent="0.25">
      <c r="A19" s="44">
        <v>2023</v>
      </c>
      <c r="B19" s="57">
        <v>2.0264500167634897E-2</v>
      </c>
      <c r="C19" s="46">
        <v>6.4352697211996629E-5</v>
      </c>
      <c r="D19" s="47">
        <v>1.1743507881774966E-3</v>
      </c>
    </row>
    <row r="20" spans="1:4" s="54" customFormat="1" ht="18" customHeight="1" x14ac:dyDescent="0.25">
      <c r="A20" s="44">
        <v>2024</v>
      </c>
      <c r="B20" s="57">
        <v>2.06126347233592E-2</v>
      </c>
      <c r="C20" s="46">
        <v>3.4813455572430332E-4</v>
      </c>
      <c r="D20" s="47">
        <v>1.454049027228399E-3</v>
      </c>
    </row>
    <row r="21" spans="1:4" ht="18" customHeight="1" x14ac:dyDescent="0.3">
      <c r="A21" s="44">
        <v>2025</v>
      </c>
      <c r="B21" s="57">
        <v>2.1481581972198901E-2</v>
      </c>
      <c r="C21" s="46">
        <v>8.689472488397007E-4</v>
      </c>
      <c r="D21" s="47">
        <v>2.6523027753777018E-3</v>
      </c>
    </row>
    <row r="22" spans="1:4" s="156" customFormat="1" ht="18" customHeight="1" x14ac:dyDescent="0.3">
      <c r="A22" s="44">
        <v>2026</v>
      </c>
      <c r="B22" s="57">
        <v>2.20614499898069E-2</v>
      </c>
      <c r="C22" s="46">
        <v>5.7986801760799914E-4</v>
      </c>
      <c r="D22" s="47">
        <v>3.1703042896212008E-3</v>
      </c>
    </row>
    <row r="23" spans="1:4" s="193" customFormat="1" ht="18" customHeight="1" x14ac:dyDescent="0.3">
      <c r="A23" s="44">
        <v>2027</v>
      </c>
      <c r="B23" s="57">
        <v>2.2650384344733099E-2</v>
      </c>
      <c r="C23" s="46">
        <v>5.8893435492619883E-4</v>
      </c>
      <c r="D23" s="47">
        <v>2.2981859075755992E-3</v>
      </c>
    </row>
    <row r="24" spans="1:4" s="195" customFormat="1" ht="18" customHeight="1" x14ac:dyDescent="0.3">
      <c r="A24" s="44">
        <v>2028</v>
      </c>
      <c r="B24" s="57">
        <v>2.1913915445449697E-2</v>
      </c>
      <c r="C24" s="46">
        <v>-7.3646889928340176E-4</v>
      </c>
      <c r="D24" s="47">
        <v>-2.349626900673002E-4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54</v>
      </c>
      <c r="B26" s="3"/>
      <c r="C26" s="3"/>
    </row>
    <row r="27" spans="1:4" ht="21.75" customHeight="1" x14ac:dyDescent="0.3">
      <c r="A27" s="138"/>
      <c r="B27" s="3"/>
      <c r="C27" s="3"/>
    </row>
    <row r="28" spans="1:4" ht="21.75" customHeight="1" x14ac:dyDescent="0.3">
      <c r="A28" s="138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211" t="str">
        <f>Headings!F22</f>
        <v>Page 22</v>
      </c>
      <c r="B30" s="212"/>
      <c r="C30" s="212"/>
      <c r="D30" s="212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18" t="str">
        <f>Headings!E23</f>
        <v>July 2019 Retail Gas Forecast</v>
      </c>
      <c r="B1" s="225"/>
      <c r="C1" s="225"/>
      <c r="D1" s="225"/>
      <c r="E1" s="225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38" t="s">
        <v>82</v>
      </c>
      <c r="B4" s="32" t="s">
        <v>87</v>
      </c>
      <c r="C4" s="32" t="s">
        <v>6</v>
      </c>
      <c r="D4" s="36" t="str">
        <f>Headings!E50</f>
        <v>% Change from March 2019 Forecast</v>
      </c>
      <c r="E4" s="36" t="str">
        <f>Headings!F50</f>
        <v>$ Change from March 2019 Forecast</v>
      </c>
    </row>
    <row r="5" spans="1:5" s="54" customFormat="1" ht="18" customHeight="1" x14ac:dyDescent="0.25">
      <c r="A5" s="60" t="s">
        <v>142</v>
      </c>
      <c r="B5" s="62">
        <v>2.75633333333333</v>
      </c>
      <c r="C5" s="42">
        <v>0.22268224160875372</v>
      </c>
      <c r="D5" s="63">
        <v>0</v>
      </c>
      <c r="E5" s="116">
        <v>0</v>
      </c>
    </row>
    <row r="6" spans="1:5" s="54" customFormat="1" ht="18" customHeight="1" x14ac:dyDescent="0.25">
      <c r="A6" s="53" t="s">
        <v>143</v>
      </c>
      <c r="B6" s="64">
        <v>2.8660000000000001</v>
      </c>
      <c r="C6" s="57">
        <v>0.15393906858140149</v>
      </c>
      <c r="D6" s="65">
        <v>0</v>
      </c>
      <c r="E6" s="66">
        <v>0</v>
      </c>
    </row>
    <row r="7" spans="1:5" s="54" customFormat="1" ht="18" customHeight="1" x14ac:dyDescent="0.25">
      <c r="A7" s="53" t="s">
        <v>144</v>
      </c>
      <c r="B7" s="64">
        <v>2.9073333333333302</v>
      </c>
      <c r="C7" s="57">
        <v>0.10671234614896474</v>
      </c>
      <c r="D7" s="65">
        <v>0</v>
      </c>
      <c r="E7" s="66">
        <v>0</v>
      </c>
    </row>
    <row r="8" spans="1:5" s="54" customFormat="1" ht="18" customHeight="1" x14ac:dyDescent="0.25">
      <c r="A8" s="53" t="s">
        <v>145</v>
      </c>
      <c r="B8" s="64">
        <v>2.9740000000000002</v>
      </c>
      <c r="C8" s="57">
        <v>0.12694202349374772</v>
      </c>
      <c r="D8" s="65">
        <v>0</v>
      </c>
      <c r="E8" s="66">
        <v>0</v>
      </c>
    </row>
    <row r="9" spans="1:5" s="54" customFormat="1" ht="18" customHeight="1" x14ac:dyDescent="0.25">
      <c r="A9" s="53" t="s">
        <v>152</v>
      </c>
      <c r="B9" s="64">
        <v>3.0456666666666599</v>
      </c>
      <c r="C9" s="57">
        <v>0.10497037126617381</v>
      </c>
      <c r="D9" s="65">
        <v>0</v>
      </c>
      <c r="E9" s="66">
        <v>0</v>
      </c>
    </row>
    <row r="10" spans="1:5" s="54" customFormat="1" ht="18" customHeight="1" x14ac:dyDescent="0.25">
      <c r="A10" s="53" t="s">
        <v>153</v>
      </c>
      <c r="B10" s="64">
        <v>3.3596666666666599</v>
      </c>
      <c r="C10" s="57">
        <v>0.17224936031635019</v>
      </c>
      <c r="D10" s="65">
        <v>0</v>
      </c>
      <c r="E10" s="66">
        <v>0</v>
      </c>
    </row>
    <row r="11" spans="1:5" s="54" customFormat="1" ht="18" customHeight="1" x14ac:dyDescent="0.25">
      <c r="A11" s="53" t="s">
        <v>154</v>
      </c>
      <c r="B11" s="64">
        <v>3.3213333333333299</v>
      </c>
      <c r="C11" s="57">
        <v>0.14239853244668654</v>
      </c>
      <c r="D11" s="65">
        <v>0</v>
      </c>
      <c r="E11" s="66">
        <v>0</v>
      </c>
    </row>
    <row r="12" spans="1:5" s="54" customFormat="1" ht="18" customHeight="1" x14ac:dyDescent="0.25">
      <c r="A12" s="53" t="s">
        <v>155</v>
      </c>
      <c r="B12" s="64">
        <v>3.359</v>
      </c>
      <c r="C12" s="57">
        <v>0.12945527908540688</v>
      </c>
      <c r="D12" s="65">
        <v>0</v>
      </c>
      <c r="E12" s="66">
        <v>0</v>
      </c>
    </row>
    <row r="13" spans="1:5" s="54" customFormat="1" ht="18" customHeight="1" x14ac:dyDescent="0.25">
      <c r="A13" s="53" t="s">
        <v>162</v>
      </c>
      <c r="B13" s="64">
        <v>3.03266666666666</v>
      </c>
      <c r="C13" s="57">
        <v>-4.2683594177519435E-3</v>
      </c>
      <c r="D13" s="65">
        <v>-4.4126917419626155E-2</v>
      </c>
      <c r="E13" s="66">
        <v>-0.14000000000000012</v>
      </c>
    </row>
    <row r="14" spans="1:5" s="54" customFormat="1" ht="18" customHeight="1" thickBot="1" x14ac:dyDescent="0.3">
      <c r="A14" s="70" t="s">
        <v>163</v>
      </c>
      <c r="B14" s="71">
        <v>3.4740000000000002</v>
      </c>
      <c r="C14" s="58">
        <v>3.4031153884316101E-2</v>
      </c>
      <c r="D14" s="143">
        <v>-4.8057298270446247E-2</v>
      </c>
      <c r="E14" s="167">
        <v>-0.17537931000279983</v>
      </c>
    </row>
    <row r="15" spans="1:5" s="54" customFormat="1" ht="18" customHeight="1" thickTop="1" x14ac:dyDescent="0.25">
      <c r="A15" s="53" t="s">
        <v>164</v>
      </c>
      <c r="B15" s="64">
        <v>3.5688916415621001</v>
      </c>
      <c r="C15" s="57">
        <v>7.4535821425763871E-2</v>
      </c>
      <c r="D15" s="65">
        <v>-4.2313958653162342E-2</v>
      </c>
      <c r="E15" s="66">
        <v>-0.15768626338783998</v>
      </c>
    </row>
    <row r="16" spans="1:5" s="54" customFormat="1" ht="18" customHeight="1" x14ac:dyDescent="0.25">
      <c r="A16" s="53" t="s">
        <v>165</v>
      </c>
      <c r="B16" s="64">
        <v>3.2368553441935202</v>
      </c>
      <c r="C16" s="57">
        <v>-3.6363398572932359E-2</v>
      </c>
      <c r="D16" s="65">
        <v>-7.3431346935988739E-2</v>
      </c>
      <c r="E16" s="66">
        <v>-0.25652351498735992</v>
      </c>
    </row>
    <row r="17" spans="1:5" s="54" customFormat="1" ht="18" customHeight="1" x14ac:dyDescent="0.25">
      <c r="A17" s="53" t="s">
        <v>230</v>
      </c>
      <c r="B17" s="64">
        <v>3.3579690985702402</v>
      </c>
      <c r="C17" s="57">
        <v>0.10726613494292625</v>
      </c>
      <c r="D17" s="65">
        <v>-3.9377271481240483E-2</v>
      </c>
      <c r="E17" s="66">
        <v>-0.13764785788891976</v>
      </c>
    </row>
    <row r="18" spans="1:5" s="54" customFormat="1" ht="18" customHeight="1" x14ac:dyDescent="0.25">
      <c r="A18" s="53" t="s">
        <v>231</v>
      </c>
      <c r="B18" s="64">
        <v>3.5808199119975401</v>
      </c>
      <c r="C18" s="57">
        <v>3.074839147885422E-2</v>
      </c>
      <c r="D18" s="65">
        <v>-5.560129930367963E-2</v>
      </c>
      <c r="E18" s="66">
        <v>-0.21082011181585969</v>
      </c>
    </row>
    <row r="19" spans="1:5" s="54" customFormat="1" ht="18" customHeight="1" x14ac:dyDescent="0.25">
      <c r="A19" s="53" t="s">
        <v>232</v>
      </c>
      <c r="B19" s="64">
        <v>3.5594664819253801</v>
      </c>
      <c r="C19" s="57">
        <v>-2.6409206508143379E-3</v>
      </c>
      <c r="D19" s="65">
        <v>-6.309998551060958E-2</v>
      </c>
      <c r="E19" s="66">
        <v>-0.23972919197509013</v>
      </c>
    </row>
    <row r="20" spans="1:5" s="54" customFormat="1" ht="18" customHeight="1" x14ac:dyDescent="0.25">
      <c r="A20" s="53" t="s">
        <v>233</v>
      </c>
      <c r="B20" s="64">
        <v>3.1568498063630801</v>
      </c>
      <c r="C20" s="57">
        <v>-2.4717056934273951E-2</v>
      </c>
      <c r="D20" s="65">
        <v>-8.7504793038712947E-2</v>
      </c>
      <c r="E20" s="66">
        <v>-0.30272979721176974</v>
      </c>
    </row>
    <row r="21" spans="1:5" s="54" customFormat="1" ht="18" customHeight="1" x14ac:dyDescent="0.25">
      <c r="A21" s="53" t="s">
        <v>249</v>
      </c>
      <c r="B21" s="64">
        <v>3.3636311509353001</v>
      </c>
      <c r="C21" s="57">
        <v>1.686153802746615E-3</v>
      </c>
      <c r="D21" s="65">
        <v>-4.9140486985034149E-2</v>
      </c>
      <c r="E21" s="66">
        <v>-0.17383269613708974</v>
      </c>
    </row>
    <row r="22" spans="1:5" s="54" customFormat="1" ht="18" customHeight="1" x14ac:dyDescent="0.25">
      <c r="A22" s="53" t="s">
        <v>250</v>
      </c>
      <c r="B22" s="64">
        <v>3.6653667527270999</v>
      </c>
      <c r="C22" s="57">
        <v>2.3611028425720493E-2</v>
      </c>
      <c r="D22" s="65">
        <v>-7.9400849896834602E-2</v>
      </c>
      <c r="E22" s="66">
        <v>-0.31613459051914017</v>
      </c>
    </row>
    <row r="23" spans="1:5" s="54" customFormat="1" ht="18" customHeight="1" x14ac:dyDescent="0.25">
      <c r="A23" s="53" t="s">
        <v>251</v>
      </c>
      <c r="B23" s="64">
        <v>3.62056214976502</v>
      </c>
      <c r="C23" s="57">
        <v>1.7164276767284603E-2</v>
      </c>
      <c r="D23" s="65">
        <v>-9.4488664125606525E-2</v>
      </c>
      <c r="E23" s="66">
        <v>-0.37779988760128003</v>
      </c>
    </row>
    <row r="24" spans="1:5" s="54" customFormat="1" ht="18" customHeight="1" x14ac:dyDescent="0.25">
      <c r="A24" s="53" t="s">
        <v>252</v>
      </c>
      <c r="B24" s="64">
        <v>3.2938802934660099</v>
      </c>
      <c r="C24" s="57">
        <v>4.3407350842832315E-2</v>
      </c>
      <c r="D24" s="65">
        <v>-0.11925941415267294</v>
      </c>
      <c r="E24" s="66">
        <v>-0.44601809023013006</v>
      </c>
    </row>
    <row r="25" spans="1:5" s="54" customFormat="1" ht="18" customHeight="1" x14ac:dyDescent="0.25">
      <c r="A25" s="44"/>
      <c r="B25" s="113"/>
      <c r="C25" s="46"/>
      <c r="D25" s="196"/>
      <c r="E25" s="197"/>
    </row>
    <row r="26" spans="1:5" ht="21.75" customHeight="1" x14ac:dyDescent="0.3">
      <c r="A26" s="25" t="s">
        <v>4</v>
      </c>
      <c r="C26" s="19"/>
      <c r="D26" s="19"/>
    </row>
    <row r="27" spans="1:5" ht="21.75" customHeight="1" x14ac:dyDescent="0.3">
      <c r="A27" s="34" t="s">
        <v>132</v>
      </c>
      <c r="B27" s="3"/>
    </row>
    <row r="28" spans="1:5" ht="21.75" customHeight="1" x14ac:dyDescent="0.3">
      <c r="A28" s="30" t="s">
        <v>222</v>
      </c>
      <c r="B28" s="3"/>
      <c r="C28" s="3"/>
    </row>
    <row r="29" spans="1:5" ht="21.75" customHeight="1" x14ac:dyDescent="0.3">
      <c r="A29" s="135"/>
      <c r="C29" s="3"/>
    </row>
    <row r="30" spans="1:5" ht="21.75" customHeight="1" x14ac:dyDescent="0.3">
      <c r="A30" s="3"/>
      <c r="B30" s="19"/>
      <c r="C30" s="19"/>
      <c r="D30" s="19"/>
    </row>
    <row r="31" spans="1:5" ht="21.75" customHeight="1" x14ac:dyDescent="0.3">
      <c r="A31" s="224" t="str">
        <f>Headings!F23</f>
        <v>Page 23</v>
      </c>
      <c r="B31" s="212"/>
      <c r="C31" s="212"/>
      <c r="D31" s="212"/>
      <c r="E31" s="219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8.75" style="2" customWidth="1"/>
    <col min="3" max="3" width="13.25" style="2" customWidth="1"/>
    <col min="4" max="4" width="18.625" style="1" customWidth="1"/>
    <col min="5" max="5" width="13.25" style="1" customWidth="1"/>
    <col min="6" max="16384" width="10.75" style="1"/>
  </cols>
  <sheetData>
    <row r="1" spans="1:14" ht="23.25" x14ac:dyDescent="0.35">
      <c r="A1" s="218" t="s">
        <v>268</v>
      </c>
      <c r="B1" s="218"/>
      <c r="C1" s="218"/>
      <c r="D1" s="221"/>
      <c r="E1" s="220"/>
    </row>
    <row r="2" spans="1:14" ht="21.75" customHeight="1" x14ac:dyDescent="0.3">
      <c r="A2" s="218" t="s">
        <v>91</v>
      </c>
      <c r="B2" s="218"/>
      <c r="C2" s="218"/>
      <c r="D2" s="222"/>
      <c r="E2" s="219"/>
    </row>
    <row r="3" spans="1:14" ht="21.75" customHeight="1" x14ac:dyDescent="0.3">
      <c r="A3" s="223"/>
      <c r="B3" s="223"/>
      <c r="C3" s="223"/>
      <c r="D3" s="222"/>
    </row>
    <row r="4" spans="1:14" s="22" customFormat="1" ht="66" customHeight="1" x14ac:dyDescent="0.3">
      <c r="A4" s="21" t="s">
        <v>86</v>
      </c>
      <c r="B4" s="32" t="s">
        <v>83</v>
      </c>
      <c r="C4" s="32" t="s">
        <v>30</v>
      </c>
      <c r="D4" s="32" t="s">
        <v>84</v>
      </c>
      <c r="E4" s="33" t="s">
        <v>30</v>
      </c>
    </row>
    <row r="5" spans="1:14" s="67" customFormat="1" ht="18" customHeight="1" x14ac:dyDescent="0.2">
      <c r="A5" s="39">
        <v>2009</v>
      </c>
      <c r="B5" s="62">
        <v>1.7451995225294417</v>
      </c>
      <c r="C5" s="86" t="s">
        <v>85</v>
      </c>
      <c r="D5" s="87" t="s">
        <v>85</v>
      </c>
      <c r="E5" s="92" t="s">
        <v>85</v>
      </c>
    </row>
    <row r="6" spans="1:14" s="61" customFormat="1" ht="18" customHeight="1" x14ac:dyDescent="0.25">
      <c r="A6" s="44">
        <v>2010</v>
      </c>
      <c r="B6" s="64">
        <v>2.3091057264464925</v>
      </c>
      <c r="C6" s="57">
        <v>0.32311847249404546</v>
      </c>
      <c r="D6" s="68" t="s">
        <v>85</v>
      </c>
      <c r="E6" s="83" t="s">
        <v>85</v>
      </c>
    </row>
    <row r="7" spans="1:14" s="61" customFormat="1" ht="18" customHeight="1" x14ac:dyDescent="0.25">
      <c r="A7" s="44">
        <v>2011</v>
      </c>
      <c r="B7" s="64">
        <v>3.1120411597542237</v>
      </c>
      <c r="C7" s="57">
        <v>0.34772571221473569</v>
      </c>
      <c r="D7" s="68" t="s">
        <v>85</v>
      </c>
      <c r="E7" s="83" t="s">
        <v>85</v>
      </c>
    </row>
    <row r="8" spans="1:14" s="61" customFormat="1" ht="18" customHeight="1" x14ac:dyDescent="0.25">
      <c r="A8" s="53">
        <v>2012</v>
      </c>
      <c r="B8" s="64">
        <v>3.2200291935483878</v>
      </c>
      <c r="C8" s="57">
        <v>3.4700066050120215E-2</v>
      </c>
      <c r="D8" s="64" t="s">
        <v>85</v>
      </c>
      <c r="E8" s="83" t="s">
        <v>85</v>
      </c>
    </row>
    <row r="9" spans="1:14" s="61" customFormat="1" ht="18" customHeight="1" x14ac:dyDescent="0.25">
      <c r="A9" s="53">
        <v>2013</v>
      </c>
      <c r="B9" s="64">
        <v>3.0727322832955708</v>
      </c>
      <c r="C9" s="57">
        <v>-4.5743967336674851E-2</v>
      </c>
      <c r="D9" s="64" t="s">
        <v>85</v>
      </c>
      <c r="E9" s="83" t="s">
        <v>85</v>
      </c>
      <c r="M9" s="93"/>
      <c r="N9" s="93"/>
    </row>
    <row r="10" spans="1:14" s="61" customFormat="1" ht="18" customHeight="1" x14ac:dyDescent="0.25">
      <c r="A10" s="53">
        <v>2014</v>
      </c>
      <c r="B10" s="117">
        <v>2.8801839505785964</v>
      </c>
      <c r="C10" s="57">
        <v>-6.2663556393680375E-2</v>
      </c>
      <c r="D10" s="117">
        <v>2.8242224104958393</v>
      </c>
      <c r="E10" s="83" t="s">
        <v>85</v>
      </c>
      <c r="M10" s="93"/>
      <c r="N10" s="93"/>
    </row>
    <row r="11" spans="1:14" s="61" customFormat="1" ht="18" customHeight="1" x14ac:dyDescent="0.25">
      <c r="A11" s="53">
        <v>2015</v>
      </c>
      <c r="B11" s="117">
        <v>1.7715901884504606</v>
      </c>
      <c r="C11" s="57">
        <v>-0.38490380515641431</v>
      </c>
      <c r="D11" s="117">
        <v>2.1089905463641303</v>
      </c>
      <c r="E11" s="47">
        <v>-0.25324912849414649</v>
      </c>
      <c r="M11" s="93"/>
      <c r="N11" s="93"/>
    </row>
    <row r="12" spans="1:14" s="61" customFormat="1" ht="18" customHeight="1" x14ac:dyDescent="0.25">
      <c r="A12" s="53">
        <v>2016</v>
      </c>
      <c r="B12" s="117">
        <v>1.4279053011080214</v>
      </c>
      <c r="C12" s="57">
        <v>-0.19399796272469017</v>
      </c>
      <c r="D12" s="117">
        <v>1.8130092214897344</v>
      </c>
      <c r="E12" s="47">
        <v>-0.14034265131470758</v>
      </c>
      <c r="M12" s="93"/>
      <c r="N12" s="93"/>
    </row>
    <row r="13" spans="1:14" s="61" customFormat="1" ht="18" customHeight="1" x14ac:dyDescent="0.25">
      <c r="A13" s="53">
        <v>2017</v>
      </c>
      <c r="B13" s="117">
        <v>1.8102133466781876</v>
      </c>
      <c r="C13" s="57">
        <v>0.26774047639819254</v>
      </c>
      <c r="D13" s="117">
        <v>2.1067205148272401</v>
      </c>
      <c r="E13" s="47">
        <v>0.16200209566290313</v>
      </c>
      <c r="M13" s="93"/>
      <c r="N13" s="93"/>
    </row>
    <row r="14" spans="1:14" s="61" customFormat="1" ht="18" customHeight="1" thickBot="1" x14ac:dyDescent="0.3">
      <c r="A14" s="70">
        <v>2018</v>
      </c>
      <c r="B14" s="71">
        <v>2.2156500000000001</v>
      </c>
      <c r="C14" s="58">
        <v>0.22397175121142743</v>
      </c>
      <c r="D14" s="71">
        <v>2.41</v>
      </c>
      <c r="E14" s="56">
        <v>0.14395810124706077</v>
      </c>
    </row>
    <row r="15" spans="1:14" s="61" customFormat="1" ht="18" customHeight="1" thickTop="1" x14ac:dyDescent="0.25">
      <c r="A15" s="53">
        <v>2019</v>
      </c>
      <c r="B15" s="64">
        <v>2.17</v>
      </c>
      <c r="C15" s="57">
        <v>-2.0603434658001074E-2</v>
      </c>
      <c r="D15" s="64">
        <v>2.38</v>
      </c>
      <c r="E15" s="47">
        <v>-1.2448132780083054E-2</v>
      </c>
    </row>
    <row r="16" spans="1:14" s="61" customFormat="1" ht="18" customHeight="1" x14ac:dyDescent="0.25">
      <c r="A16" s="53">
        <v>2020</v>
      </c>
      <c r="B16" s="64">
        <v>2.2400000000000002</v>
      </c>
      <c r="C16" s="57">
        <v>3.2258064516129226E-2</v>
      </c>
      <c r="D16" s="64">
        <v>2.29</v>
      </c>
      <c r="E16" s="47">
        <v>-3.7815126050420145E-2</v>
      </c>
    </row>
    <row r="17" spans="1:7" s="61" customFormat="1" ht="18" customHeight="1" x14ac:dyDescent="0.25">
      <c r="A17" s="53">
        <v>2021</v>
      </c>
      <c r="B17" s="64">
        <v>2.2799999999999998</v>
      </c>
      <c r="C17" s="57">
        <v>1.7857142857142572E-2</v>
      </c>
      <c r="D17" s="64">
        <v>2.31</v>
      </c>
      <c r="E17" s="47">
        <v>8.733624454148492E-3</v>
      </c>
    </row>
    <row r="18" spans="1:7" s="61" customFormat="1" ht="18" customHeight="1" x14ac:dyDescent="0.25">
      <c r="A18" s="53">
        <v>2022</v>
      </c>
      <c r="B18" s="117">
        <v>2.3199999999999998</v>
      </c>
      <c r="C18" s="57">
        <v>1.7543859649122862E-2</v>
      </c>
      <c r="D18" s="117">
        <v>2.2999999999999998</v>
      </c>
      <c r="E18" s="47">
        <v>-4.3290043290044045E-3</v>
      </c>
    </row>
    <row r="19" spans="1:7" s="61" customFormat="1" ht="18" customHeight="1" x14ac:dyDescent="0.25">
      <c r="A19" s="53">
        <v>2023</v>
      </c>
      <c r="B19" s="57" t="s">
        <v>85</v>
      </c>
      <c r="C19" s="57" t="s">
        <v>85</v>
      </c>
      <c r="D19" s="68" t="s">
        <v>85</v>
      </c>
      <c r="E19" s="69" t="s">
        <v>85</v>
      </c>
    </row>
    <row r="20" spans="1:7" s="61" customFormat="1" ht="18" customHeight="1" x14ac:dyDescent="0.25">
      <c r="A20" s="53">
        <v>2024</v>
      </c>
      <c r="B20" s="57" t="s">
        <v>85</v>
      </c>
      <c r="C20" s="57" t="s">
        <v>85</v>
      </c>
      <c r="D20" s="68" t="s">
        <v>85</v>
      </c>
      <c r="E20" s="69" t="s">
        <v>85</v>
      </c>
    </row>
    <row r="21" spans="1:7" ht="18" customHeight="1" x14ac:dyDescent="0.3">
      <c r="A21" s="53">
        <v>2025</v>
      </c>
      <c r="B21" s="57" t="s">
        <v>85</v>
      </c>
      <c r="C21" s="57" t="s">
        <v>85</v>
      </c>
      <c r="D21" s="68" t="s">
        <v>85</v>
      </c>
      <c r="E21" s="69" t="s">
        <v>85</v>
      </c>
    </row>
    <row r="22" spans="1:7" ht="18" customHeight="1" x14ac:dyDescent="0.3">
      <c r="A22" s="53">
        <v>2026</v>
      </c>
      <c r="B22" s="57" t="s">
        <v>85</v>
      </c>
      <c r="C22" s="57" t="s">
        <v>85</v>
      </c>
      <c r="D22" s="68" t="s">
        <v>85</v>
      </c>
      <c r="E22" s="69" t="s">
        <v>85</v>
      </c>
    </row>
    <row r="23" spans="1:7" ht="18" customHeight="1" x14ac:dyDescent="0.3">
      <c r="A23" s="53">
        <v>2027</v>
      </c>
      <c r="B23" s="57" t="s">
        <v>85</v>
      </c>
      <c r="C23" s="57" t="s">
        <v>85</v>
      </c>
      <c r="D23" s="68" t="s">
        <v>85</v>
      </c>
      <c r="E23" s="69" t="s">
        <v>85</v>
      </c>
    </row>
    <row r="24" spans="1:7" ht="18" customHeight="1" x14ac:dyDescent="0.3">
      <c r="A24" s="53">
        <v>2028</v>
      </c>
      <c r="B24" s="57" t="s">
        <v>85</v>
      </c>
      <c r="C24" s="57" t="s">
        <v>85</v>
      </c>
      <c r="D24" s="68" t="s">
        <v>85</v>
      </c>
      <c r="E24" s="69" t="s">
        <v>85</v>
      </c>
    </row>
    <row r="25" spans="1:7" ht="21.75" customHeight="1" x14ac:dyDescent="0.3">
      <c r="A25" s="25" t="s">
        <v>4</v>
      </c>
      <c r="B25" s="1"/>
      <c r="C25" s="1"/>
    </row>
    <row r="26" spans="1:7" ht="21.75" customHeight="1" x14ac:dyDescent="0.3">
      <c r="A26" s="30" t="s">
        <v>235</v>
      </c>
      <c r="D26" s="2"/>
      <c r="E26" s="2"/>
      <c r="F26" s="2"/>
      <c r="G26" s="2"/>
    </row>
    <row r="27" spans="1:7" ht="21.75" customHeight="1" x14ac:dyDescent="0.3">
      <c r="A27" s="30" t="s">
        <v>234</v>
      </c>
      <c r="D27" s="2"/>
      <c r="E27" s="2"/>
      <c r="F27" s="2"/>
      <c r="G27" s="2"/>
    </row>
    <row r="28" spans="1:7" ht="21.75" customHeight="1" x14ac:dyDescent="0.3">
      <c r="A28" s="30" t="s">
        <v>237</v>
      </c>
      <c r="B28" s="1"/>
      <c r="C28" s="1"/>
    </row>
    <row r="29" spans="1:7" ht="21.75" customHeight="1" x14ac:dyDescent="0.3">
      <c r="A29" s="30" t="s">
        <v>236</v>
      </c>
      <c r="B29" s="1"/>
      <c r="C29" s="1"/>
    </row>
    <row r="30" spans="1:7" ht="21.75" customHeight="1" x14ac:dyDescent="0.3">
      <c r="A30" s="224" t="str">
        <f>Headings!F24</f>
        <v>Page 24</v>
      </c>
      <c r="B30" s="212"/>
      <c r="C30" s="212"/>
      <c r="D30" s="212"/>
      <c r="E30" s="219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18" t="str">
        <f>Headings!E25</f>
        <v>July 2019 Recorded Documents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21" t="s">
        <v>82</v>
      </c>
      <c r="B4" s="32" t="s">
        <v>87</v>
      </c>
      <c r="C4" s="32" t="s">
        <v>6</v>
      </c>
      <c r="D4" s="24" t="str">
        <f>Headings!E50</f>
        <v>% Change from March 2019 Forecast</v>
      </c>
      <c r="E4" s="36" t="str">
        <f>Headings!F51</f>
        <v># Change from March 2019 Forecast</v>
      </c>
    </row>
    <row r="5" spans="1:5" s="54" customFormat="1" ht="18" customHeight="1" x14ac:dyDescent="0.25">
      <c r="A5" s="60" t="s">
        <v>142</v>
      </c>
      <c r="B5" s="72">
        <v>121244</v>
      </c>
      <c r="C5" s="41">
        <v>0.10364288445084657</v>
      </c>
      <c r="D5" s="63">
        <v>0</v>
      </c>
      <c r="E5" s="200">
        <v>0</v>
      </c>
    </row>
    <row r="6" spans="1:5" s="54" customFormat="1" ht="18" customHeight="1" x14ac:dyDescent="0.25">
      <c r="A6" s="53" t="s">
        <v>143</v>
      </c>
      <c r="B6" s="73">
        <v>123668</v>
      </c>
      <c r="C6" s="46">
        <v>-6.3064428147160401E-2</v>
      </c>
      <c r="D6" s="65">
        <v>0</v>
      </c>
      <c r="E6" s="74">
        <v>0</v>
      </c>
    </row>
    <row r="7" spans="1:5" s="54" customFormat="1" ht="18" customHeight="1" x14ac:dyDescent="0.25">
      <c r="A7" s="53" t="s">
        <v>144</v>
      </c>
      <c r="B7" s="73">
        <v>126429.999999999</v>
      </c>
      <c r="C7" s="46">
        <v>-0.14023026024984631</v>
      </c>
      <c r="D7" s="65">
        <v>0</v>
      </c>
      <c r="E7" s="74">
        <v>0</v>
      </c>
    </row>
    <row r="8" spans="1:5" s="54" customFormat="1" ht="18" customHeight="1" x14ac:dyDescent="0.25">
      <c r="A8" s="53" t="s">
        <v>145</v>
      </c>
      <c r="B8" s="73">
        <v>120427</v>
      </c>
      <c r="C8" s="46">
        <v>-0.16136602622580942</v>
      </c>
      <c r="D8" s="65">
        <v>0</v>
      </c>
      <c r="E8" s="74">
        <v>0</v>
      </c>
    </row>
    <row r="9" spans="1:5" s="54" customFormat="1" ht="18" customHeight="1" x14ac:dyDescent="0.25">
      <c r="A9" s="53" t="s">
        <v>152</v>
      </c>
      <c r="B9" s="73">
        <v>106172.999999999</v>
      </c>
      <c r="C9" s="46">
        <v>-0.12430305829567656</v>
      </c>
      <c r="D9" s="65">
        <v>0</v>
      </c>
      <c r="E9" s="74">
        <v>0</v>
      </c>
    </row>
    <row r="10" spans="1:5" s="54" customFormat="1" ht="18" customHeight="1" x14ac:dyDescent="0.25">
      <c r="A10" s="53" t="s">
        <v>153</v>
      </c>
      <c r="B10" s="73">
        <v>114493.999999999</v>
      </c>
      <c r="C10" s="46">
        <v>-7.418248859851384E-2</v>
      </c>
      <c r="D10" s="65">
        <v>0</v>
      </c>
      <c r="E10" s="74">
        <v>0</v>
      </c>
    </row>
    <row r="11" spans="1:5" s="54" customFormat="1" ht="18" customHeight="1" x14ac:dyDescent="0.25">
      <c r="A11" s="53" t="s">
        <v>154</v>
      </c>
      <c r="B11" s="73">
        <v>108246.999999999</v>
      </c>
      <c r="C11" s="46">
        <v>-0.14381871391283829</v>
      </c>
      <c r="D11" s="65">
        <v>0</v>
      </c>
      <c r="E11" s="74">
        <v>0</v>
      </c>
    </row>
    <row r="12" spans="1:5" s="54" customFormat="1" ht="18" customHeight="1" x14ac:dyDescent="0.25">
      <c r="A12" s="53" t="s">
        <v>155</v>
      </c>
      <c r="B12" s="73">
        <v>92484</v>
      </c>
      <c r="C12" s="46">
        <v>-0.23203268370049901</v>
      </c>
      <c r="D12" s="65">
        <v>0</v>
      </c>
      <c r="E12" s="74">
        <v>0</v>
      </c>
    </row>
    <row r="13" spans="1:5" s="54" customFormat="1" ht="18" customHeight="1" x14ac:dyDescent="0.25">
      <c r="A13" s="53" t="s">
        <v>162</v>
      </c>
      <c r="B13" s="73">
        <v>82812</v>
      </c>
      <c r="C13" s="46">
        <v>-0.22002769065580907</v>
      </c>
      <c r="D13" s="65">
        <v>-0.11395005456763174</v>
      </c>
      <c r="E13" s="74">
        <v>-10650</v>
      </c>
    </row>
    <row r="14" spans="1:5" s="54" customFormat="1" ht="18" customHeight="1" thickBot="1" x14ac:dyDescent="0.3">
      <c r="A14" s="70" t="s">
        <v>163</v>
      </c>
      <c r="B14" s="168">
        <v>107413</v>
      </c>
      <c r="C14" s="51">
        <v>-6.1846035600110594E-2</v>
      </c>
      <c r="D14" s="143">
        <v>7.3326953948648299E-2</v>
      </c>
      <c r="E14" s="169">
        <v>7338.1816002200067</v>
      </c>
    </row>
    <row r="15" spans="1:5" s="54" customFormat="1" ht="18" customHeight="1" thickTop="1" x14ac:dyDescent="0.25">
      <c r="A15" s="53" t="s">
        <v>164</v>
      </c>
      <c r="B15" s="73">
        <v>96336.035799904203</v>
      </c>
      <c r="C15" s="46">
        <v>-0.11003505131869618</v>
      </c>
      <c r="D15" s="65">
        <v>-7.1816206439398678E-2</v>
      </c>
      <c r="E15" s="74">
        <v>-7453.791676343797</v>
      </c>
    </row>
    <row r="16" spans="1:5" s="54" customFormat="1" ht="18" customHeight="1" x14ac:dyDescent="0.25">
      <c r="A16" s="53" t="s">
        <v>165</v>
      </c>
      <c r="B16" s="73">
        <v>96201.675723812295</v>
      </c>
      <c r="C16" s="46">
        <v>4.0198042080925367E-2</v>
      </c>
      <c r="D16" s="65">
        <v>-7.5608667057553203E-2</v>
      </c>
      <c r="E16" s="74">
        <v>-7868.6160405976989</v>
      </c>
    </row>
    <row r="17" spans="1:5" s="54" customFormat="1" ht="18" customHeight="1" x14ac:dyDescent="0.25">
      <c r="A17" s="53" t="s">
        <v>230</v>
      </c>
      <c r="B17" s="73">
        <v>87867.421156886994</v>
      </c>
      <c r="C17" s="46">
        <v>6.1046963687472866E-2</v>
      </c>
      <c r="D17" s="65">
        <v>-7.1557522475947599E-2</v>
      </c>
      <c r="E17" s="74">
        <v>-6772.1750313547091</v>
      </c>
    </row>
    <row r="18" spans="1:5" s="54" customFormat="1" ht="18" customHeight="1" x14ac:dyDescent="0.25">
      <c r="A18" s="53" t="s">
        <v>231</v>
      </c>
      <c r="B18" s="73">
        <v>101194.30498369101</v>
      </c>
      <c r="C18" s="46">
        <v>-5.7895180437274707E-2</v>
      </c>
      <c r="D18" s="65">
        <v>-7.0438862214771469E-2</v>
      </c>
      <c r="E18" s="74">
        <v>-7668.1472750129906</v>
      </c>
    </row>
    <row r="19" spans="1:5" s="54" customFormat="1" ht="18" customHeight="1" x14ac:dyDescent="0.25">
      <c r="A19" s="53" t="s">
        <v>232</v>
      </c>
      <c r="B19" s="73">
        <v>102200.071138652</v>
      </c>
      <c r="C19" s="46">
        <v>6.087063153530381E-2</v>
      </c>
      <c r="D19" s="65">
        <v>-7.5819459563762459E-2</v>
      </c>
      <c r="E19" s="74">
        <v>-8384.4593367580092</v>
      </c>
    </row>
    <row r="20" spans="1:5" s="54" customFormat="1" ht="18" customHeight="1" x14ac:dyDescent="0.25">
      <c r="A20" s="53" t="s">
        <v>233</v>
      </c>
      <c r="B20" s="73">
        <v>99418.880362299897</v>
      </c>
      <c r="C20" s="46">
        <v>3.3442293123083999E-2</v>
      </c>
      <c r="D20" s="65">
        <v>-7.8850140809449853E-2</v>
      </c>
      <c r="E20" s="74">
        <v>-8510.2251685451047</v>
      </c>
    </row>
    <row r="21" spans="1:5" s="54" customFormat="1" ht="18" customHeight="1" x14ac:dyDescent="0.25">
      <c r="A21" s="53" t="s">
        <v>249</v>
      </c>
      <c r="B21" s="73">
        <v>92887.124186315006</v>
      </c>
      <c r="C21" s="46">
        <v>5.7128147877076652E-2</v>
      </c>
      <c r="D21" s="65">
        <v>-0.10448614093339514</v>
      </c>
      <c r="E21" s="74">
        <v>-10837.819035815992</v>
      </c>
    </row>
    <row r="22" spans="1:5" s="54" customFormat="1" ht="18" customHeight="1" x14ac:dyDescent="0.25">
      <c r="A22" s="53" t="s">
        <v>250</v>
      </c>
      <c r="B22" s="73">
        <v>106217.29906921501</v>
      </c>
      <c r="C22" s="46">
        <v>4.9637122230678177E-2</v>
      </c>
      <c r="D22" s="65">
        <v>-0.10104085516403771</v>
      </c>
      <c r="E22" s="74">
        <v>-11938.570059405989</v>
      </c>
    </row>
    <row r="23" spans="1:5" s="54" customFormat="1" ht="18" customHeight="1" x14ac:dyDescent="0.25">
      <c r="A23" s="53" t="s">
        <v>251</v>
      </c>
      <c r="B23" s="73">
        <v>107091.387531473</v>
      </c>
      <c r="C23" s="46">
        <v>4.7860205363116526E-2</v>
      </c>
      <c r="D23" s="65">
        <v>-9.8378753748410208E-2</v>
      </c>
      <c r="E23" s="74">
        <v>-11685.080943173001</v>
      </c>
    </row>
    <row r="24" spans="1:5" s="54" customFormat="1" ht="18" customHeight="1" x14ac:dyDescent="0.25">
      <c r="A24" s="53" t="s">
        <v>252</v>
      </c>
      <c r="B24" s="73">
        <v>104007.62590148101</v>
      </c>
      <c r="C24" s="46">
        <v>4.6155675083635161E-2</v>
      </c>
      <c r="D24" s="65">
        <v>-9.3258030357035726E-2</v>
      </c>
      <c r="E24" s="74">
        <v>-10697.140596130994</v>
      </c>
    </row>
    <row r="25" spans="1:5" ht="21.75" customHeight="1" x14ac:dyDescent="0.3">
      <c r="A25" s="25" t="s">
        <v>4</v>
      </c>
      <c r="B25" s="19"/>
      <c r="C25" s="19"/>
      <c r="D25" s="19"/>
    </row>
    <row r="26" spans="1:5" ht="21.75" customHeight="1" x14ac:dyDescent="0.3">
      <c r="A26" s="26" t="s">
        <v>61</v>
      </c>
    </row>
    <row r="27" spans="1:5" ht="21.75" customHeight="1" x14ac:dyDescent="0.3">
      <c r="A27" s="26"/>
      <c r="B27" s="3"/>
      <c r="C27" s="3"/>
    </row>
    <row r="28" spans="1:5" ht="21.75" customHeight="1" x14ac:dyDescent="0.3">
      <c r="A28" s="3"/>
      <c r="B28" s="19"/>
      <c r="C28" s="19"/>
      <c r="D28" s="19"/>
    </row>
    <row r="29" spans="1:5" ht="21.75" customHeight="1" x14ac:dyDescent="0.3">
      <c r="A29" s="135"/>
    </row>
    <row r="30" spans="1:5" ht="21.75" customHeight="1" x14ac:dyDescent="0.3">
      <c r="A30" s="224" t="str">
        <f>Headings!F25</f>
        <v>Page 25</v>
      </c>
      <c r="B30" s="212"/>
      <c r="C30" s="212"/>
      <c r="D30" s="212"/>
      <c r="E30" s="219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25" customWidth="1"/>
    <col min="2" max="2" width="20.75" style="125" customWidth="1"/>
    <col min="3" max="3" width="10.75" style="125" customWidth="1"/>
    <col min="4" max="5" width="17.75" style="126" customWidth="1"/>
    <col min="6" max="16384" width="10.75" style="126"/>
  </cols>
  <sheetData>
    <row r="1" spans="1:5" ht="23.25" x14ac:dyDescent="0.3">
      <c r="A1" s="218" t="str">
        <f>Headings!E26</f>
        <v>July 2019 Gambling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  <c r="E4" s="36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3096005.4100000006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3123193.0600000005</v>
      </c>
      <c r="C6" s="46">
        <v>8.7815253526963843E-3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2405747.1</v>
      </c>
      <c r="C7" s="46">
        <v>-0.22971553349955265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1826238.15</v>
      </c>
      <c r="C8" s="46">
        <v>-0.24088523269964668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2102641.6899999995</v>
      </c>
      <c r="C9" s="47">
        <v>0.15135131198524121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2521819.6599999997</v>
      </c>
      <c r="C10" s="46">
        <v>0.19935777550382361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2437669.41</v>
      </c>
      <c r="C11" s="46">
        <v>-3.3368861118324156E-2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2609974.0699999998</v>
      </c>
      <c r="C12" s="46">
        <v>7.0684178622892002E-2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2731608.1999999997</v>
      </c>
      <c r="C13" s="46">
        <v>4.6603577942825991E-2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2018</v>
      </c>
      <c r="B14" s="50">
        <v>2313241.1899999995</v>
      </c>
      <c r="C14" s="51">
        <v>-0.15315776618330557</v>
      </c>
      <c r="D14" s="56">
        <v>9.9470238223009488E-4</v>
      </c>
      <c r="E14" s="85">
        <v>2298.6999999997206</v>
      </c>
    </row>
    <row r="15" spans="1:5" s="54" customFormat="1" ht="18" customHeight="1" thickTop="1" x14ac:dyDescent="0.25">
      <c r="A15" s="44">
        <v>2019</v>
      </c>
      <c r="B15" s="45">
        <v>2500050.5699486202</v>
      </c>
      <c r="C15" s="46">
        <v>8.0756550919197867E-2</v>
      </c>
      <c r="D15" s="47">
        <v>-2.5130146057945724E-2</v>
      </c>
      <c r="E15" s="48">
        <v>-64446.177836978808</v>
      </c>
    </row>
    <row r="16" spans="1:5" s="54" customFormat="1" ht="18" customHeight="1" x14ac:dyDescent="0.25">
      <c r="A16" s="44">
        <v>2020</v>
      </c>
      <c r="B16" s="45">
        <v>2660086.5279138046</v>
      </c>
      <c r="C16" s="46">
        <v>6.4013088330638679E-2</v>
      </c>
      <c r="D16" s="47">
        <v>4.8029683490065089E-3</v>
      </c>
      <c r="E16" s="48">
        <v>12715.240501509979</v>
      </c>
    </row>
    <row r="17" spans="1:5" s="54" customFormat="1" ht="18" customHeight="1" x14ac:dyDescent="0.25">
      <c r="A17" s="44">
        <v>2021</v>
      </c>
      <c r="B17" s="45">
        <v>2553973.7513713231</v>
      </c>
      <c r="C17" s="46">
        <v>-3.989072363961832E-2</v>
      </c>
      <c r="D17" s="47">
        <v>-1.6222261042491248E-2</v>
      </c>
      <c r="E17" s="48">
        <v>-42114.42000539694</v>
      </c>
    </row>
    <row r="18" spans="1:5" s="54" customFormat="1" ht="18" customHeight="1" x14ac:dyDescent="0.25">
      <c r="A18" s="44">
        <v>2022</v>
      </c>
      <c r="B18" s="45">
        <v>2576234.4610933936</v>
      </c>
      <c r="C18" s="46">
        <v>8.7161074815738093E-3</v>
      </c>
      <c r="D18" s="47">
        <v>0.18882025057405261</v>
      </c>
      <c r="E18" s="48">
        <v>409183.16814192152</v>
      </c>
    </row>
    <row r="19" spans="1:5" s="54" customFormat="1" ht="18" customHeight="1" x14ac:dyDescent="0.25">
      <c r="A19" s="44">
        <v>2023</v>
      </c>
      <c r="B19" s="45">
        <v>2151136.6601962415</v>
      </c>
      <c r="C19" s="46">
        <v>-0.16500741967279409</v>
      </c>
      <c r="D19" s="47">
        <v>-1.0482823548056963E-2</v>
      </c>
      <c r="E19" s="48">
        <v>-22788.87782165641</v>
      </c>
    </row>
    <row r="20" spans="1:5" s="54" customFormat="1" ht="18" customHeight="1" x14ac:dyDescent="0.25">
      <c r="A20" s="44">
        <v>2024</v>
      </c>
      <c r="B20" s="45">
        <v>2160964.3637011852</v>
      </c>
      <c r="C20" s="46">
        <v>4.5686095573524987E-3</v>
      </c>
      <c r="D20" s="47">
        <v>3.644707794352664E-3</v>
      </c>
      <c r="E20" s="48">
        <v>7847.4818813209422</v>
      </c>
    </row>
    <row r="21" spans="1:5" s="54" customFormat="1" ht="18" customHeight="1" x14ac:dyDescent="0.25">
      <c r="A21" s="44">
        <v>2025</v>
      </c>
      <c r="B21" s="45">
        <v>205560.04544421041</v>
      </c>
      <c r="C21" s="46">
        <v>-0.90487578189760698</v>
      </c>
      <c r="D21" s="47">
        <v>-2.0872578483385973E-2</v>
      </c>
      <c r="E21" s="48">
        <v>-4382.0324988312786</v>
      </c>
    </row>
    <row r="22" spans="1:5" s="54" customFormat="1" ht="18" customHeight="1" x14ac:dyDescent="0.25">
      <c r="A22" s="44">
        <v>2026</v>
      </c>
      <c r="B22" s="45">
        <v>207463.00959707802</v>
      </c>
      <c r="C22" s="46">
        <v>9.2574612384199728E-3</v>
      </c>
      <c r="D22" s="47">
        <v>-2.3258300075473581E-2</v>
      </c>
      <c r="E22" s="48">
        <v>-4940.136099587573</v>
      </c>
    </row>
    <row r="23" spans="1:5" s="54" customFormat="1" ht="18" customHeight="1" x14ac:dyDescent="0.25">
      <c r="A23" s="44">
        <v>2027</v>
      </c>
      <c r="B23" s="45">
        <v>210382.68734381421</v>
      </c>
      <c r="C23" s="46">
        <v>1.4073244924030615E-2</v>
      </c>
      <c r="D23" s="47">
        <v>-2.563230797358329E-2</v>
      </c>
      <c r="E23" s="48">
        <v>-5534.454681160074</v>
      </c>
    </row>
    <row r="24" spans="1:5" s="54" customFormat="1" ht="18" customHeight="1" x14ac:dyDescent="0.25">
      <c r="A24" s="44">
        <v>2028</v>
      </c>
      <c r="B24" s="45">
        <v>201785.14580355035</v>
      </c>
      <c r="C24" s="46">
        <v>-4.086620267481178E-2</v>
      </c>
      <c r="D24" s="47">
        <v>-2.7027565221685146E-2</v>
      </c>
      <c r="E24" s="48">
        <v>-5605.2576558505534</v>
      </c>
    </row>
    <row r="25" spans="1:5" ht="21.75" customHeight="1" x14ac:dyDescent="0.3">
      <c r="A25" s="25" t="s">
        <v>4</v>
      </c>
      <c r="B25" s="3"/>
      <c r="C25" s="3"/>
    </row>
    <row r="26" spans="1:5" s="29" customFormat="1" ht="21.75" customHeight="1" x14ac:dyDescent="0.25">
      <c r="A26" s="26" t="s">
        <v>126</v>
      </c>
      <c r="B26" s="30"/>
      <c r="C26" s="30"/>
    </row>
    <row r="27" spans="1:5" ht="21.75" customHeight="1" x14ac:dyDescent="0.3">
      <c r="A27" s="137" t="s">
        <v>248</v>
      </c>
      <c r="B27" s="3"/>
      <c r="C27" s="3"/>
    </row>
    <row r="28" spans="1:5" ht="21.75" customHeight="1" x14ac:dyDescent="0.3">
      <c r="A28" s="139"/>
      <c r="B28" s="3"/>
      <c r="C28" s="3"/>
    </row>
    <row r="29" spans="1:5" ht="21.75" customHeight="1" x14ac:dyDescent="0.3">
      <c r="A29" s="137"/>
    </row>
    <row r="30" spans="1:5" ht="21.75" customHeight="1" x14ac:dyDescent="0.3">
      <c r="A30" s="211" t="str">
        <f>Headings!F26</f>
        <v>Page 26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28" customWidth="1"/>
    <col min="5" max="5" width="17.75" style="19" customWidth="1"/>
    <col min="6" max="16384" width="10.75" style="19"/>
  </cols>
  <sheetData>
    <row r="1" spans="1:5" ht="23.25" x14ac:dyDescent="0.3">
      <c r="A1" s="218" t="str">
        <f>Headings!E27</f>
        <v>July 2019 E-911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21" t="s">
        <v>82</v>
      </c>
      <c r="B4" s="32" t="s">
        <v>87</v>
      </c>
      <c r="C4" s="32" t="s">
        <v>6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60" t="s">
        <v>142</v>
      </c>
      <c r="B5" s="40">
        <v>6310779</v>
      </c>
      <c r="C5" s="41">
        <v>8.576016368007644E-2</v>
      </c>
      <c r="D5" s="118">
        <v>0</v>
      </c>
      <c r="E5" s="88">
        <v>0</v>
      </c>
    </row>
    <row r="6" spans="1:5" s="54" customFormat="1" ht="18" customHeight="1" x14ac:dyDescent="0.25">
      <c r="A6" s="53" t="s">
        <v>143</v>
      </c>
      <c r="B6" s="45">
        <v>5918975</v>
      </c>
      <c r="C6" s="46">
        <v>2.6985239909380621E-2</v>
      </c>
      <c r="D6" s="103">
        <v>0</v>
      </c>
      <c r="E6" s="80">
        <v>0</v>
      </c>
    </row>
    <row r="7" spans="1:5" s="54" customFormat="1" ht="18" customHeight="1" x14ac:dyDescent="0.25">
      <c r="A7" s="53" t="s">
        <v>144</v>
      </c>
      <c r="B7" s="45">
        <v>5949112</v>
      </c>
      <c r="C7" s="46">
        <v>1.8793814673094822E-2</v>
      </c>
      <c r="D7" s="103">
        <v>0</v>
      </c>
      <c r="E7" s="80">
        <v>0</v>
      </c>
    </row>
    <row r="8" spans="1:5" s="54" customFormat="1" ht="18" customHeight="1" x14ac:dyDescent="0.25">
      <c r="A8" s="53" t="s">
        <v>145</v>
      </c>
      <c r="B8" s="45">
        <v>6084376</v>
      </c>
      <c r="C8" s="46">
        <v>4.6554521622210521E-2</v>
      </c>
      <c r="D8" s="103">
        <v>0</v>
      </c>
      <c r="E8" s="80">
        <v>0</v>
      </c>
    </row>
    <row r="9" spans="1:5" s="54" customFormat="1" ht="18" customHeight="1" x14ac:dyDescent="0.25">
      <c r="A9" s="53" t="s">
        <v>152</v>
      </c>
      <c r="B9" s="45">
        <v>6190409.9199999999</v>
      </c>
      <c r="C9" s="46">
        <v>-1.9073569205957042E-2</v>
      </c>
      <c r="D9" s="103">
        <v>0</v>
      </c>
      <c r="E9" s="80">
        <v>0</v>
      </c>
    </row>
    <row r="10" spans="1:5" s="54" customFormat="1" ht="18" customHeight="1" x14ac:dyDescent="0.25">
      <c r="A10" s="53" t="s">
        <v>153</v>
      </c>
      <c r="B10" s="45">
        <v>5978044</v>
      </c>
      <c r="C10" s="46">
        <v>9.9795995083609146E-3</v>
      </c>
      <c r="D10" s="103">
        <v>0</v>
      </c>
      <c r="E10" s="80">
        <v>0</v>
      </c>
    </row>
    <row r="11" spans="1:5" s="54" customFormat="1" ht="18" customHeight="1" x14ac:dyDescent="0.25">
      <c r="A11" s="53" t="s">
        <v>154</v>
      </c>
      <c r="B11" s="45">
        <v>6026802</v>
      </c>
      <c r="C11" s="46">
        <v>1.3059091844295434E-2</v>
      </c>
      <c r="D11" s="103">
        <v>0</v>
      </c>
      <c r="E11" s="80">
        <v>0</v>
      </c>
    </row>
    <row r="12" spans="1:5" s="54" customFormat="1" ht="18" customHeight="1" x14ac:dyDescent="0.25">
      <c r="A12" s="53" t="s">
        <v>155</v>
      </c>
      <c r="B12" s="45">
        <v>6073491</v>
      </c>
      <c r="C12" s="46">
        <v>-1.7890084373484161E-3</v>
      </c>
      <c r="D12" s="103">
        <v>0</v>
      </c>
      <c r="E12" s="80">
        <v>0</v>
      </c>
    </row>
    <row r="13" spans="1:5" s="54" customFormat="1" ht="18" customHeight="1" x14ac:dyDescent="0.25">
      <c r="A13" s="53" t="s">
        <v>162</v>
      </c>
      <c r="B13" s="45">
        <v>5679850</v>
      </c>
      <c r="C13" s="46">
        <v>-8.2475946924044696E-2</v>
      </c>
      <c r="D13" s="103">
        <v>-6.092519360191162E-2</v>
      </c>
      <c r="E13" s="80">
        <v>-368496.69325823989</v>
      </c>
    </row>
    <row r="14" spans="1:5" s="54" customFormat="1" ht="18" customHeight="1" thickBot="1" x14ac:dyDescent="0.3">
      <c r="A14" s="70" t="s">
        <v>163</v>
      </c>
      <c r="B14" s="50">
        <v>6357915</v>
      </c>
      <c r="C14" s="51">
        <v>6.354436334024971E-2</v>
      </c>
      <c r="D14" s="170">
        <v>5.1403751826089028E-2</v>
      </c>
      <c r="E14" s="171">
        <v>310842.22804392967</v>
      </c>
    </row>
    <row r="15" spans="1:5" s="54" customFormat="1" ht="18" customHeight="1" thickTop="1" x14ac:dyDescent="0.25">
      <c r="A15" s="53" t="s">
        <v>164</v>
      </c>
      <c r="B15" s="45">
        <v>6139839.2223166795</v>
      </c>
      <c r="C15" s="46">
        <v>1.8755755094771676E-2</v>
      </c>
      <c r="D15" s="103">
        <v>1.5521721372554476E-2</v>
      </c>
      <c r="E15" s="80">
        <v>93844.249389639124</v>
      </c>
    </row>
    <row r="16" spans="1:5" s="54" customFormat="1" ht="18" customHeight="1" x14ac:dyDescent="0.25">
      <c r="A16" s="53" t="s">
        <v>165</v>
      </c>
      <c r="B16" s="45">
        <v>5957190.6902050497</v>
      </c>
      <c r="C16" s="46">
        <v>-1.9148840394256017E-2</v>
      </c>
      <c r="D16" s="103">
        <v>-1.4583783166228659E-2</v>
      </c>
      <c r="E16" s="80">
        <v>-88164.144065920264</v>
      </c>
    </row>
    <row r="17" spans="1:5" s="54" customFormat="1" ht="18" customHeight="1" x14ac:dyDescent="0.25">
      <c r="A17" s="53" t="s">
        <v>230</v>
      </c>
      <c r="B17" s="45">
        <v>5981744.7703168001</v>
      </c>
      <c r="C17" s="46">
        <v>5.3151891390934569E-2</v>
      </c>
      <c r="D17" s="103">
        <v>-1.2160364192658202E-2</v>
      </c>
      <c r="E17" s="80">
        <v>-73635.631005159579</v>
      </c>
    </row>
    <row r="18" spans="1:5" s="54" customFormat="1" ht="18" customHeight="1" x14ac:dyDescent="0.25">
      <c r="A18" s="53" t="s">
        <v>231</v>
      </c>
      <c r="B18" s="45">
        <v>6010752.8403160796</v>
      </c>
      <c r="C18" s="46">
        <v>-5.4603145792908592E-2</v>
      </c>
      <c r="D18" s="103">
        <v>-7.4067970910380865E-3</v>
      </c>
      <c r="E18" s="80">
        <v>-44852.641063960269</v>
      </c>
    </row>
    <row r="19" spans="1:5" s="54" customFormat="1" ht="18" customHeight="1" x14ac:dyDescent="0.25">
      <c r="A19" s="53" t="s">
        <v>232</v>
      </c>
      <c r="B19" s="45">
        <v>6040551.7141657202</v>
      </c>
      <c r="C19" s="46">
        <v>-1.6171027376429614E-2</v>
      </c>
      <c r="D19" s="103">
        <v>-2.5924895790429003E-3</v>
      </c>
      <c r="E19" s="80">
        <v>-15700.771457029507</v>
      </c>
    </row>
    <row r="20" spans="1:5" s="54" customFormat="1" ht="18" customHeight="1" x14ac:dyDescent="0.25">
      <c r="A20" s="53" t="s">
        <v>233</v>
      </c>
      <c r="B20" s="45">
        <v>6071136.0872141104</v>
      </c>
      <c r="C20" s="46">
        <v>1.9127371093964118E-2</v>
      </c>
      <c r="D20" s="103">
        <v>2.2818688149981448E-3</v>
      </c>
      <c r="E20" s="80">
        <v>13821.996127100661</v>
      </c>
    </row>
    <row r="21" spans="1:5" s="54" customFormat="1" ht="18" customHeight="1" x14ac:dyDescent="0.25">
      <c r="A21" s="53" t="s">
        <v>249</v>
      </c>
      <c r="B21" s="45">
        <v>6059913.0697448999</v>
      </c>
      <c r="C21" s="46">
        <v>1.3067809214460935E-2</v>
      </c>
      <c r="D21" s="103">
        <v>4.3930453373253187E-4</v>
      </c>
      <c r="E21" s="80">
        <v>2660.9783057300374</v>
      </c>
    </row>
    <row r="22" spans="1:5" s="54" customFormat="1" ht="18" customHeight="1" x14ac:dyDescent="0.25">
      <c r="A22" s="53" t="s">
        <v>250</v>
      </c>
      <c r="B22" s="45">
        <v>6045925.7009194596</v>
      </c>
      <c r="C22" s="46">
        <v>5.8516564460051601E-3</v>
      </c>
      <c r="D22" s="103">
        <v>-2.2101378823550233E-3</v>
      </c>
      <c r="E22" s="80">
        <v>-13391.927431640215</v>
      </c>
    </row>
    <row r="23" spans="1:5" s="54" customFormat="1" ht="18" customHeight="1" x14ac:dyDescent="0.25">
      <c r="A23" s="53" t="s">
        <v>251</v>
      </c>
      <c r="B23" s="45">
        <v>6032289.4336005701</v>
      </c>
      <c r="C23" s="46">
        <v>-1.367802306165844E-3</v>
      </c>
      <c r="D23" s="103">
        <v>-4.8631771701228566E-3</v>
      </c>
      <c r="E23" s="80">
        <v>-29479.456074830145</v>
      </c>
    </row>
    <row r="24" spans="1:5" s="54" customFormat="1" ht="18" customHeight="1" x14ac:dyDescent="0.25">
      <c r="A24" s="53" t="s">
        <v>252</v>
      </c>
      <c r="B24" s="45">
        <v>6018996.7191650504</v>
      </c>
      <c r="C24" s="46">
        <v>-8.5880743406273607E-3</v>
      </c>
      <c r="D24" s="103">
        <v>-7.5193325043428905E-3</v>
      </c>
      <c r="E24" s="80">
        <v>-45601.732261599973</v>
      </c>
    </row>
    <row r="25" spans="1:5" ht="21.75" customHeight="1" x14ac:dyDescent="0.3">
      <c r="A25" s="25" t="s">
        <v>4</v>
      </c>
      <c r="B25" s="19"/>
      <c r="C25" s="19"/>
      <c r="D25" s="19"/>
    </row>
    <row r="26" spans="1:5" ht="21.75" customHeight="1" x14ac:dyDescent="0.3">
      <c r="A26" s="55" t="s">
        <v>161</v>
      </c>
    </row>
    <row r="27" spans="1:5" ht="21.75" customHeight="1" x14ac:dyDescent="0.3">
      <c r="A27" s="30" t="s">
        <v>269</v>
      </c>
      <c r="B27" s="3"/>
      <c r="C27" s="3"/>
    </row>
    <row r="28" spans="1:5" ht="21.75" customHeight="1" x14ac:dyDescent="0.3">
      <c r="A28" s="79" t="s">
        <v>185</v>
      </c>
      <c r="B28" s="19"/>
      <c r="C28" s="19"/>
      <c r="D28" s="19"/>
    </row>
    <row r="29" spans="1:5" ht="21.75" customHeight="1" x14ac:dyDescent="0.3">
      <c r="A29" s="79"/>
    </row>
    <row r="30" spans="1:5" ht="21.75" customHeight="1" x14ac:dyDescent="0.3">
      <c r="A30" s="224" t="str">
        <f>Headings!F27</f>
        <v>Page 27</v>
      </c>
      <c r="B30" s="212"/>
      <c r="C30" s="212"/>
      <c r="D30" s="212"/>
      <c r="E30" s="219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105" customWidth="1"/>
    <col min="2" max="2" width="17.75" style="105" customWidth="1"/>
    <col min="3" max="3" width="10.75" style="105" customWidth="1"/>
    <col min="4" max="4" width="17.75" style="28" customWidth="1"/>
    <col min="5" max="5" width="17.75" style="106" customWidth="1"/>
    <col min="6" max="16384" width="10.75" style="106"/>
  </cols>
  <sheetData>
    <row r="1" spans="1:5" ht="23.25" customHeight="1" x14ac:dyDescent="0.3">
      <c r="A1" s="223" t="str">
        <f>Headings!E28</f>
        <v>July 2019 Penalties and Interest on Delinquent Property Taxes Forecast</v>
      </c>
      <c r="B1" s="226"/>
      <c r="C1" s="226"/>
      <c r="D1" s="226"/>
      <c r="E1" s="226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21" t="s">
        <v>82</v>
      </c>
      <c r="B4" s="32" t="s">
        <v>87</v>
      </c>
      <c r="C4" s="32" t="s">
        <v>6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60" t="s">
        <v>142</v>
      </c>
      <c r="B5" s="40">
        <v>4856544</v>
      </c>
      <c r="C5" s="41">
        <v>2.1611409289875816E-2</v>
      </c>
      <c r="D5" s="119">
        <v>0</v>
      </c>
      <c r="E5" s="120">
        <v>0</v>
      </c>
    </row>
    <row r="6" spans="1:5" s="54" customFormat="1" ht="18" customHeight="1" x14ac:dyDescent="0.25">
      <c r="A6" s="53" t="s">
        <v>143</v>
      </c>
      <c r="B6" s="45">
        <v>6896235.6599999899</v>
      </c>
      <c r="C6" s="46">
        <v>1.8463607668757653E-2</v>
      </c>
      <c r="D6" s="107">
        <v>0</v>
      </c>
      <c r="E6" s="108">
        <v>0</v>
      </c>
    </row>
    <row r="7" spans="1:5" s="54" customFormat="1" ht="18" customHeight="1" x14ac:dyDescent="0.25">
      <c r="A7" s="53" t="s">
        <v>144</v>
      </c>
      <c r="B7" s="45">
        <v>3076083.37</v>
      </c>
      <c r="C7" s="46">
        <v>0.2421055229040201</v>
      </c>
      <c r="D7" s="107">
        <v>0</v>
      </c>
      <c r="E7" s="108">
        <v>0</v>
      </c>
    </row>
    <row r="8" spans="1:5" s="54" customFormat="1" ht="18" customHeight="1" x14ac:dyDescent="0.25">
      <c r="A8" s="53" t="s">
        <v>145</v>
      </c>
      <c r="B8" s="45">
        <v>5010193.0599999996</v>
      </c>
      <c r="C8" s="46">
        <v>0.40668586910744864</v>
      </c>
      <c r="D8" s="107">
        <v>0</v>
      </c>
      <c r="E8" s="108">
        <v>0</v>
      </c>
    </row>
    <row r="9" spans="1:5" s="54" customFormat="1" ht="18" customHeight="1" x14ac:dyDescent="0.25">
      <c r="A9" s="53" t="s">
        <v>152</v>
      </c>
      <c r="B9" s="45">
        <v>5198259.5999999903</v>
      </c>
      <c r="C9" s="46">
        <v>7.0361886971473941E-2</v>
      </c>
      <c r="D9" s="107">
        <v>0</v>
      </c>
      <c r="E9" s="108">
        <v>0</v>
      </c>
    </row>
    <row r="10" spans="1:5" s="54" customFormat="1" ht="18" customHeight="1" x14ac:dyDescent="0.25">
      <c r="A10" s="53" t="s">
        <v>153</v>
      </c>
      <c r="B10" s="45">
        <v>7117059.0499999998</v>
      </c>
      <c r="C10" s="46">
        <v>3.2020859043556893E-2</v>
      </c>
      <c r="D10" s="107">
        <v>0</v>
      </c>
      <c r="E10" s="108">
        <v>0</v>
      </c>
    </row>
    <row r="11" spans="1:5" s="54" customFormat="1" ht="18" customHeight="1" x14ac:dyDescent="0.25">
      <c r="A11" s="53" t="s">
        <v>154</v>
      </c>
      <c r="B11" s="45">
        <v>3934633.28</v>
      </c>
      <c r="C11" s="46">
        <v>0.27910488980017467</v>
      </c>
      <c r="D11" s="107">
        <v>0</v>
      </c>
      <c r="E11" s="108">
        <v>0</v>
      </c>
    </row>
    <row r="12" spans="1:5" s="54" customFormat="1" ht="18" customHeight="1" x14ac:dyDescent="0.25">
      <c r="A12" s="53" t="s">
        <v>155</v>
      </c>
      <c r="B12" s="45">
        <v>4586286.6399999997</v>
      </c>
      <c r="C12" s="46">
        <v>-8.4608799486062147E-2</v>
      </c>
      <c r="D12" s="107">
        <v>0</v>
      </c>
      <c r="E12" s="108">
        <v>0</v>
      </c>
    </row>
    <row r="13" spans="1:5" s="54" customFormat="1" ht="18" customHeight="1" x14ac:dyDescent="0.25">
      <c r="A13" s="53" t="s">
        <v>162</v>
      </c>
      <c r="B13" s="45">
        <v>5380404</v>
      </c>
      <c r="C13" s="46">
        <v>3.5039496680775661E-2</v>
      </c>
      <c r="D13" s="107">
        <v>2.2946201391934595E-2</v>
      </c>
      <c r="E13" s="108">
        <v>120690.44646333996</v>
      </c>
    </row>
    <row r="14" spans="1:5" s="54" customFormat="1" ht="18" customHeight="1" thickBot="1" x14ac:dyDescent="0.3">
      <c r="A14" s="70" t="s">
        <v>163</v>
      </c>
      <c r="B14" s="50">
        <v>7326012.4900000002</v>
      </c>
      <c r="C14" s="51">
        <v>2.9359520348506862E-2</v>
      </c>
      <c r="D14" s="172">
        <v>2.7535686582450092E-2</v>
      </c>
      <c r="E14" s="173">
        <v>196320.95163010061</v>
      </c>
    </row>
    <row r="15" spans="1:5" s="54" customFormat="1" ht="18" customHeight="1" thickTop="1" x14ac:dyDescent="0.25">
      <c r="A15" s="53" t="s">
        <v>164</v>
      </c>
      <c r="B15" s="45">
        <v>3558940.4596892698</v>
      </c>
      <c r="C15" s="46">
        <v>-9.5483566974437384E-2</v>
      </c>
      <c r="D15" s="107">
        <v>2.8276239870527853E-2</v>
      </c>
      <c r="E15" s="108">
        <v>97866.166912279557</v>
      </c>
    </row>
    <row r="16" spans="1:5" s="54" customFormat="1" ht="18" customHeight="1" x14ac:dyDescent="0.25">
      <c r="A16" s="53" t="s">
        <v>165</v>
      </c>
      <c r="B16" s="45">
        <v>4922551.3383476799</v>
      </c>
      <c r="C16" s="46">
        <v>7.3319599218874876E-2</v>
      </c>
      <c r="D16" s="107">
        <v>2.8766058310770282E-2</v>
      </c>
      <c r="E16" s="108">
        <v>137642.95360714011</v>
      </c>
    </row>
    <row r="17" spans="1:5" s="54" customFormat="1" ht="18" customHeight="1" x14ac:dyDescent="0.25">
      <c r="A17" s="53" t="s">
        <v>230</v>
      </c>
      <c r="B17" s="45">
        <v>5382784.6870785104</v>
      </c>
      <c r="C17" s="46">
        <v>4.4247366526950493E-4</v>
      </c>
      <c r="D17" s="107">
        <v>3.6131203340387552E-2</v>
      </c>
      <c r="E17" s="108">
        <v>187704.49865746032</v>
      </c>
    </row>
    <row r="18" spans="1:5" s="54" customFormat="1" ht="18" customHeight="1" x14ac:dyDescent="0.25">
      <c r="A18" s="53" t="s">
        <v>231</v>
      </c>
      <c r="B18" s="45">
        <v>7357090.5822191704</v>
      </c>
      <c r="C18" s="46">
        <v>4.2421565976842324E-3</v>
      </c>
      <c r="D18" s="107">
        <v>3.849275729711632E-2</v>
      </c>
      <c r="E18" s="108">
        <v>272697.81151997019</v>
      </c>
    </row>
    <row r="19" spans="1:5" s="54" customFormat="1" ht="18" customHeight="1" x14ac:dyDescent="0.25">
      <c r="A19" s="53" t="s">
        <v>232</v>
      </c>
      <c r="B19" s="45">
        <v>3131043.2324701198</v>
      </c>
      <c r="C19" s="46">
        <v>-0.12023163412419369</v>
      </c>
      <c r="D19" s="107">
        <v>1.0092848304590119E-2</v>
      </c>
      <c r="E19" s="108">
        <v>31285.385728129651</v>
      </c>
    </row>
    <row r="20" spans="1:5" s="54" customFormat="1" ht="18" customHeight="1" x14ac:dyDescent="0.25">
      <c r="A20" s="53" t="s">
        <v>233</v>
      </c>
      <c r="B20" s="45">
        <v>5329706.2878531897</v>
      </c>
      <c r="C20" s="46">
        <v>8.2712179420799448E-2</v>
      </c>
      <c r="D20" s="107">
        <v>1.5389460843741265E-2</v>
      </c>
      <c r="E20" s="108">
        <v>80778.173684610054</v>
      </c>
    </row>
    <row r="21" spans="1:5" s="54" customFormat="1" ht="18" customHeight="1" x14ac:dyDescent="0.25">
      <c r="A21" s="53" t="s">
        <v>249</v>
      </c>
      <c r="B21" s="45">
        <v>5415986.10153729</v>
      </c>
      <c r="C21" s="46">
        <v>6.1680740339624673E-3</v>
      </c>
      <c r="D21" s="107">
        <v>1.7026601372151395E-2</v>
      </c>
      <c r="E21" s="108">
        <v>90672.000381870195</v>
      </c>
    </row>
    <row r="22" spans="1:5" s="54" customFormat="1" ht="18" customHeight="1" x14ac:dyDescent="0.25">
      <c r="A22" s="53" t="s">
        <v>250</v>
      </c>
      <c r="B22" s="45">
        <v>7415258.0423976304</v>
      </c>
      <c r="C22" s="46">
        <v>7.9063129002436838E-3</v>
      </c>
      <c r="D22" s="107">
        <v>2.1367472486846895E-2</v>
      </c>
      <c r="E22" s="108">
        <v>155130.57393341046</v>
      </c>
    </row>
    <row r="23" spans="1:5" s="54" customFormat="1" ht="18" customHeight="1" x14ac:dyDescent="0.25">
      <c r="A23" s="53" t="s">
        <v>251</v>
      </c>
      <c r="B23" s="45">
        <v>3216487.5543983802</v>
      </c>
      <c r="C23" s="46">
        <v>2.7289409817842891E-2</v>
      </c>
      <c r="D23" s="107">
        <v>1.5601913716562388E-2</v>
      </c>
      <c r="E23" s="108">
        <v>49412.432781340089</v>
      </c>
    </row>
    <row r="24" spans="1:5" s="54" customFormat="1" ht="18" customHeight="1" x14ac:dyDescent="0.25">
      <c r="A24" s="53" t="s">
        <v>252</v>
      </c>
      <c r="B24" s="45">
        <v>5461042.8746940196</v>
      </c>
      <c r="C24" s="46">
        <v>2.4642368593585706E-2</v>
      </c>
      <c r="D24" s="107">
        <v>1.9616536322422329E-2</v>
      </c>
      <c r="E24" s="108">
        <v>105065.72038947977</v>
      </c>
    </row>
    <row r="25" spans="1:5" ht="21.75" customHeight="1" x14ac:dyDescent="0.3">
      <c r="A25" s="25" t="s">
        <v>4</v>
      </c>
      <c r="B25" s="106"/>
      <c r="C25" s="106"/>
      <c r="D25" s="115"/>
    </row>
    <row r="26" spans="1:5" ht="21.75" customHeight="1" x14ac:dyDescent="0.3">
      <c r="A26" s="30" t="s">
        <v>212</v>
      </c>
    </row>
    <row r="27" spans="1:5" ht="21.75" customHeight="1" x14ac:dyDescent="0.3">
      <c r="A27" s="30"/>
      <c r="B27" s="3"/>
      <c r="C27" s="3"/>
    </row>
    <row r="28" spans="1:5" ht="21.75" customHeight="1" x14ac:dyDescent="0.3">
      <c r="A28" s="30"/>
      <c r="B28" s="106"/>
      <c r="C28" s="106"/>
      <c r="D28" s="106"/>
    </row>
    <row r="29" spans="1:5" ht="21.75" customHeight="1" x14ac:dyDescent="0.3">
      <c r="A29" s="135"/>
    </row>
    <row r="30" spans="1:5" ht="21.75" customHeight="1" x14ac:dyDescent="0.3">
      <c r="A30" s="224" t="str">
        <f>Headings!F28</f>
        <v>Page 28</v>
      </c>
      <c r="B30" s="212"/>
      <c r="C30" s="212"/>
      <c r="D30" s="212"/>
      <c r="E30" s="219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Headings!E29</f>
        <v>July 2019 Current Expense Property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268539194</v>
      </c>
      <c r="C5" s="41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274290793</v>
      </c>
      <c r="C6" s="46">
        <v>2.1418098841839761E-2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278152152</v>
      </c>
      <c r="C7" s="46">
        <v>1.4077610691074049E-2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284318327</v>
      </c>
      <c r="C8" s="46">
        <v>2.2168352664767355E-2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313137887</v>
      </c>
      <c r="C9" s="47">
        <v>0.10136370843234466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76">
        <v>320290885</v>
      </c>
      <c r="C10" s="57">
        <v>2.2842965661322268E-2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76">
        <v>327660659</v>
      </c>
      <c r="C11" s="57">
        <v>2.3009627638950869E-2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76">
        <v>336385866</v>
      </c>
      <c r="C12" s="57">
        <v>2.6628790366926447E-2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76">
        <v>346643924</v>
      </c>
      <c r="C13" s="57">
        <v>3.0494913838026605E-2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76">
        <v>358276382</v>
      </c>
      <c r="C14" s="57">
        <v>3.3557368800152476E-2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75">
        <v>369308535</v>
      </c>
      <c r="C15" s="58">
        <v>3.0792297662534773E-2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76">
        <v>379962454.77485943</v>
      </c>
      <c r="C16" s="57">
        <v>2.8848290156249456E-2</v>
      </c>
      <c r="D16" s="47">
        <v>1.7174562860766684E-3</v>
      </c>
      <c r="E16" s="48">
        <v>651450.06940943003</v>
      </c>
    </row>
    <row r="17" spans="1:5" s="54" customFormat="1" ht="18" customHeight="1" x14ac:dyDescent="0.25">
      <c r="A17" s="44">
        <v>2021</v>
      </c>
      <c r="B17" s="76">
        <v>390076621.64747173</v>
      </c>
      <c r="C17" s="57">
        <v>2.6618858641191956E-2</v>
      </c>
      <c r="D17" s="47">
        <v>3.5757970245404724E-3</v>
      </c>
      <c r="E17" s="48">
        <v>1389864.9480839372</v>
      </c>
    </row>
    <row r="18" spans="1:5" s="54" customFormat="1" ht="18" customHeight="1" x14ac:dyDescent="0.25">
      <c r="A18" s="44">
        <v>2022</v>
      </c>
      <c r="B18" s="76">
        <v>399875964.8355847</v>
      </c>
      <c r="C18" s="57">
        <v>2.5121585463711904E-2</v>
      </c>
      <c r="D18" s="47">
        <v>5.3176055692840674E-3</v>
      </c>
      <c r="E18" s="48">
        <v>2115135.2028977871</v>
      </c>
    </row>
    <row r="19" spans="1:5" s="54" customFormat="1" ht="18" customHeight="1" x14ac:dyDescent="0.25">
      <c r="A19" s="44">
        <v>2023</v>
      </c>
      <c r="B19" s="76">
        <v>409361172.99142432</v>
      </c>
      <c r="C19" s="57">
        <v>2.3720375791377313E-2</v>
      </c>
      <c r="D19" s="47">
        <v>6.4945856566576143E-3</v>
      </c>
      <c r="E19" s="48">
        <v>2641475.9109390378</v>
      </c>
    </row>
    <row r="20" spans="1:5" s="54" customFormat="1" ht="18" customHeight="1" x14ac:dyDescent="0.25">
      <c r="A20" s="44">
        <v>2024</v>
      </c>
      <c r="B20" s="76">
        <v>418788622.03127605</v>
      </c>
      <c r="C20" s="57">
        <v>2.3029660998282298E-2</v>
      </c>
      <c r="D20" s="47">
        <v>7.438176158221621E-3</v>
      </c>
      <c r="E20" s="48">
        <v>3092024.5206573009</v>
      </c>
    </row>
    <row r="21" spans="1:5" s="54" customFormat="1" ht="18" customHeight="1" x14ac:dyDescent="0.25">
      <c r="A21" s="44">
        <v>2025</v>
      </c>
      <c r="B21" s="76">
        <v>428174409.51659596</v>
      </c>
      <c r="C21" s="57">
        <v>2.241175378594451E-2</v>
      </c>
      <c r="D21" s="47">
        <v>8.0883317963900137E-3</v>
      </c>
      <c r="E21" s="48">
        <v>3435429.7948496938</v>
      </c>
    </row>
    <row r="22" spans="1:5" s="54" customFormat="1" ht="18" customHeight="1" x14ac:dyDescent="0.25">
      <c r="A22" s="44">
        <v>2026</v>
      </c>
      <c r="B22" s="76">
        <v>437799389.2671724</v>
      </c>
      <c r="C22" s="57">
        <v>2.2479110233240895E-2</v>
      </c>
      <c r="D22" s="47">
        <v>8.4685980136369743E-3</v>
      </c>
      <c r="E22" s="48">
        <v>3676412.9747045636</v>
      </c>
    </row>
    <row r="23" spans="1:5" s="54" customFormat="1" ht="18" customHeight="1" x14ac:dyDescent="0.25">
      <c r="A23" s="44">
        <v>2027</v>
      </c>
      <c r="B23" s="76">
        <v>447733784.42675024</v>
      </c>
      <c r="C23" s="57">
        <v>2.2691660616993792E-2</v>
      </c>
      <c r="D23" s="47">
        <v>9.3061176318263161E-3</v>
      </c>
      <c r="E23" s="48">
        <v>4128245.3289736509</v>
      </c>
    </row>
    <row r="24" spans="1:5" s="54" customFormat="1" ht="18" customHeight="1" x14ac:dyDescent="0.25">
      <c r="A24" s="44">
        <v>2028</v>
      </c>
      <c r="B24" s="76">
        <v>457833242.11257374</v>
      </c>
      <c r="C24" s="57">
        <v>2.2556836310117179E-2</v>
      </c>
      <c r="D24" s="47">
        <v>1.0244158529393088E-2</v>
      </c>
      <c r="E24" s="48">
        <v>4642557.2200829387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122</v>
      </c>
      <c r="B26" s="3"/>
      <c r="C26" s="3"/>
    </row>
    <row r="27" spans="1:5" ht="21.75" customHeight="1" x14ac:dyDescent="0.3">
      <c r="A27" s="30" t="s">
        <v>205</v>
      </c>
      <c r="B27" s="3"/>
      <c r="C27" s="3"/>
    </row>
    <row r="28" spans="1:5" ht="21.75" customHeight="1" x14ac:dyDescent="0.3">
      <c r="A28" s="30" t="s">
        <v>193</v>
      </c>
      <c r="B28" s="3"/>
      <c r="C28" s="3"/>
    </row>
    <row r="29" spans="1:5" ht="21.75" customHeight="1" x14ac:dyDescent="0.3">
      <c r="A29" s="79" t="s">
        <v>160</v>
      </c>
      <c r="B29" s="19"/>
      <c r="C29" s="19"/>
    </row>
    <row r="30" spans="1:5" ht="21.75" customHeight="1" x14ac:dyDescent="0.3">
      <c r="A30" s="211" t="str">
        <f>Headings!F29</f>
        <v>Page 29</v>
      </c>
      <c r="B30" s="212"/>
      <c r="C30" s="212"/>
      <c r="D30" s="212"/>
      <c r="E30" s="219"/>
    </row>
    <row r="34" spans="1:2" ht="21.75" customHeight="1" x14ac:dyDescent="0.3">
      <c r="A34" s="30"/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6" ht="23.25" x14ac:dyDescent="0.3">
      <c r="A1" s="218" t="str">
        <f>Headings!E3</f>
        <v>July 2019 Unincorporated Assessed Value Forecast</v>
      </c>
      <c r="B1" s="219"/>
      <c r="C1" s="219"/>
      <c r="D1" s="219"/>
      <c r="E1" s="219"/>
    </row>
    <row r="2" spans="1:6" ht="21.75" customHeight="1" x14ac:dyDescent="0.3">
      <c r="A2" s="218" t="s">
        <v>91</v>
      </c>
      <c r="B2" s="219"/>
      <c r="C2" s="219"/>
      <c r="D2" s="219"/>
      <c r="E2" s="219"/>
    </row>
    <row r="4" spans="1:6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  <c r="E4" s="36" t="str">
        <f>Headings!F50</f>
        <v>$ Change from March 2019 Forecast</v>
      </c>
    </row>
    <row r="5" spans="1:6" ht="18" customHeight="1" x14ac:dyDescent="0.3">
      <c r="A5" s="39">
        <v>2009</v>
      </c>
      <c r="B5" s="40">
        <v>52536624390</v>
      </c>
      <c r="C5" s="82" t="s">
        <v>85</v>
      </c>
      <c r="D5" s="52">
        <v>0</v>
      </c>
      <c r="E5" s="43">
        <v>0</v>
      </c>
    </row>
    <row r="6" spans="1:6" ht="18" customHeight="1" x14ac:dyDescent="0.3">
      <c r="A6" s="44">
        <v>2010</v>
      </c>
      <c r="B6" s="45">
        <v>43743564380</v>
      </c>
      <c r="C6" s="46">
        <v>-0.16737009870915309</v>
      </c>
      <c r="D6" s="47">
        <v>0</v>
      </c>
      <c r="E6" s="48">
        <v>0</v>
      </c>
    </row>
    <row r="7" spans="1:6" ht="18" customHeight="1" x14ac:dyDescent="0.3">
      <c r="A7" s="44">
        <v>2011</v>
      </c>
      <c r="B7" s="45">
        <v>39449376049.999992</v>
      </c>
      <c r="C7" s="46">
        <v>-9.8167316515326175E-2</v>
      </c>
      <c r="D7" s="47">
        <v>0</v>
      </c>
      <c r="E7" s="48">
        <v>0</v>
      </c>
    </row>
    <row r="8" spans="1:6" ht="18" customHeight="1" x14ac:dyDescent="0.3">
      <c r="A8" s="44">
        <v>2012</v>
      </c>
      <c r="B8" s="45">
        <v>32758485327</v>
      </c>
      <c r="C8" s="46">
        <v>-0.16960701012151991</v>
      </c>
      <c r="D8" s="47">
        <v>0</v>
      </c>
      <c r="E8" s="48">
        <v>0</v>
      </c>
    </row>
    <row r="9" spans="1:6" ht="18" customHeight="1" x14ac:dyDescent="0.3">
      <c r="A9" s="53">
        <v>2013</v>
      </c>
      <c r="B9" s="45">
        <v>30016733777.777802</v>
      </c>
      <c r="C9" s="47">
        <v>-8.3695919449682465E-2</v>
      </c>
      <c r="D9" s="47">
        <v>0</v>
      </c>
      <c r="E9" s="48">
        <v>0</v>
      </c>
      <c r="F9" s="37"/>
    </row>
    <row r="10" spans="1:6" ht="18" customHeight="1" x14ac:dyDescent="0.3">
      <c r="A10" s="44">
        <v>2014</v>
      </c>
      <c r="B10" s="45">
        <v>31876016756</v>
      </c>
      <c r="C10" s="46">
        <v>6.1941548737014074E-2</v>
      </c>
      <c r="D10" s="47">
        <v>0</v>
      </c>
      <c r="E10" s="48">
        <v>0</v>
      </c>
    </row>
    <row r="11" spans="1:6" ht="18" customHeight="1" x14ac:dyDescent="0.3">
      <c r="A11" s="44">
        <v>2015</v>
      </c>
      <c r="B11" s="45">
        <v>36080918262</v>
      </c>
      <c r="C11" s="46">
        <v>0.13191427078819418</v>
      </c>
      <c r="D11" s="47">
        <v>0</v>
      </c>
      <c r="E11" s="48">
        <v>0</v>
      </c>
    </row>
    <row r="12" spans="1:6" ht="18" customHeight="1" x14ac:dyDescent="0.3">
      <c r="A12" s="44">
        <v>2016</v>
      </c>
      <c r="B12" s="45">
        <v>36633108444.444504</v>
      </c>
      <c r="C12" s="46">
        <v>1.5304216440246821E-2</v>
      </c>
      <c r="D12" s="47">
        <v>0</v>
      </c>
      <c r="E12" s="48">
        <v>0</v>
      </c>
    </row>
    <row r="13" spans="1:6" ht="18" customHeight="1" x14ac:dyDescent="0.3">
      <c r="A13" s="44">
        <v>2017</v>
      </c>
      <c r="B13" s="45">
        <v>39044967515</v>
      </c>
      <c r="C13" s="46">
        <v>6.5838231396966318E-2</v>
      </c>
      <c r="D13" s="47">
        <v>0</v>
      </c>
      <c r="E13" s="48">
        <v>0</v>
      </c>
    </row>
    <row r="14" spans="1:6" ht="18" customHeight="1" x14ac:dyDescent="0.3">
      <c r="A14" s="44">
        <v>2018</v>
      </c>
      <c r="B14" s="45">
        <v>43501122097</v>
      </c>
      <c r="C14" s="46">
        <v>0.11412878190481446</v>
      </c>
      <c r="D14" s="47">
        <v>0</v>
      </c>
      <c r="E14" s="48">
        <v>0</v>
      </c>
    </row>
    <row r="15" spans="1:6" ht="18" customHeight="1" thickBot="1" x14ac:dyDescent="0.35">
      <c r="A15" s="49">
        <v>2019</v>
      </c>
      <c r="B15" s="50">
        <v>48607292257</v>
      </c>
      <c r="C15" s="51">
        <v>0.11738019420772927</v>
      </c>
      <c r="D15" s="56">
        <v>0</v>
      </c>
      <c r="E15" s="85">
        <v>0</v>
      </c>
    </row>
    <row r="16" spans="1:6" ht="18" customHeight="1" thickTop="1" x14ac:dyDescent="0.3">
      <c r="A16" s="44">
        <v>2020</v>
      </c>
      <c r="B16" s="45">
        <v>50560938862.186203</v>
      </c>
      <c r="C16" s="46">
        <v>4.0192459083232546E-2</v>
      </c>
      <c r="D16" s="47">
        <v>-4.3401214010148181E-2</v>
      </c>
      <c r="E16" s="48">
        <v>-2293967084.4774017</v>
      </c>
    </row>
    <row r="17" spans="1:5" ht="18" customHeight="1" x14ac:dyDescent="0.3">
      <c r="A17" s="44">
        <v>2021</v>
      </c>
      <c r="B17" s="45">
        <v>51898291486.068115</v>
      </c>
      <c r="C17" s="46">
        <v>2.6450312315740909E-2</v>
      </c>
      <c r="D17" s="47">
        <v>-6.0577610285888706E-2</v>
      </c>
      <c r="E17" s="48">
        <v>-3346603732.8567886</v>
      </c>
    </row>
    <row r="18" spans="1:5" ht="18" customHeight="1" x14ac:dyDescent="0.3">
      <c r="A18" s="44">
        <v>2022</v>
      </c>
      <c r="B18" s="45">
        <v>52836076481.430206</v>
      </c>
      <c r="C18" s="46">
        <v>1.8069669896817908E-2</v>
      </c>
      <c r="D18" s="47">
        <v>-9.1962662941015294E-3</v>
      </c>
      <c r="E18" s="48">
        <v>-490404519.81479645</v>
      </c>
    </row>
    <row r="19" spans="1:5" ht="18" customHeight="1" x14ac:dyDescent="0.3">
      <c r="A19" s="44">
        <v>2023</v>
      </c>
      <c r="B19" s="45">
        <v>52910869060.838074</v>
      </c>
      <c r="C19" s="46">
        <v>1.4155589208852959E-3</v>
      </c>
      <c r="D19" s="47">
        <v>-3.9088441981730115E-2</v>
      </c>
      <c r="E19" s="48">
        <v>-2152334851.4537964</v>
      </c>
    </row>
    <row r="20" spans="1:5" ht="18" customHeight="1" x14ac:dyDescent="0.3">
      <c r="A20" s="44">
        <v>2024</v>
      </c>
      <c r="B20" s="45">
        <v>55435941605.497971</v>
      </c>
      <c r="C20" s="46">
        <v>4.7723134952792234E-2</v>
      </c>
      <c r="D20" s="47">
        <v>-3.4704390077674119E-2</v>
      </c>
      <c r="E20" s="48">
        <v>-1993037699.5655975</v>
      </c>
    </row>
    <row r="21" spans="1:5" ht="18" customHeight="1" x14ac:dyDescent="0.3">
      <c r="A21" s="44">
        <v>2025</v>
      </c>
      <c r="B21" s="45">
        <v>52004093028.336678</v>
      </c>
      <c r="C21" s="46">
        <v>-6.1906562381199515E-2</v>
      </c>
      <c r="D21" s="47">
        <v>-4.0750683645020991E-2</v>
      </c>
      <c r="E21" s="48">
        <v>-2209229975.0566177</v>
      </c>
    </row>
    <row r="22" spans="1:5" s="156" customFormat="1" ht="18" customHeight="1" x14ac:dyDescent="0.3">
      <c r="A22" s="44">
        <v>2026</v>
      </c>
      <c r="B22" s="45">
        <v>54030842107.199944</v>
      </c>
      <c r="C22" s="46">
        <v>3.8972876188012817E-2</v>
      </c>
      <c r="D22" s="47">
        <v>-4.8132715342321442E-2</v>
      </c>
      <c r="E22" s="48">
        <v>-2732157292.0609894</v>
      </c>
    </row>
    <row r="23" spans="1:5" s="193" customFormat="1" ht="18" customHeight="1" x14ac:dyDescent="0.3">
      <c r="A23" s="44">
        <v>2027</v>
      </c>
      <c r="B23" s="45">
        <v>56347077987.571297</v>
      </c>
      <c r="C23" s="46">
        <v>4.2868772538762645E-2</v>
      </c>
      <c r="D23" s="47">
        <v>-4.7377369712414352E-2</v>
      </c>
      <c r="E23" s="48">
        <v>-2802344035.4608154</v>
      </c>
    </row>
    <row r="24" spans="1:5" s="195" customFormat="1" ht="18" customHeight="1" x14ac:dyDescent="0.3">
      <c r="A24" s="44">
        <v>2028</v>
      </c>
      <c r="B24" s="45">
        <v>58688612963.768654</v>
      </c>
      <c r="C24" s="46">
        <v>4.1555570578368561E-2</v>
      </c>
      <c r="D24" s="47">
        <v>-4.6759480960994915E-2</v>
      </c>
      <c r="E24" s="48">
        <v>-2878863230.9431305</v>
      </c>
    </row>
    <row r="25" spans="1:5" s="115" customFormat="1" ht="21.75" customHeight="1" x14ac:dyDescent="0.3">
      <c r="A25" s="25" t="s">
        <v>4</v>
      </c>
      <c r="B25" s="112"/>
      <c r="C25" s="46"/>
      <c r="D25" s="46"/>
      <c r="E25" s="78"/>
    </row>
    <row r="26" spans="1:5" ht="21.75" customHeight="1" x14ac:dyDescent="0.3">
      <c r="A26" s="26" t="s">
        <v>156</v>
      </c>
      <c r="B26" s="3"/>
      <c r="C26" s="3"/>
    </row>
    <row r="27" spans="1:5" ht="21.75" customHeight="1" x14ac:dyDescent="0.3">
      <c r="A27" s="30" t="s">
        <v>195</v>
      </c>
      <c r="B27" s="3"/>
      <c r="C27" s="3"/>
    </row>
    <row r="28" spans="1:5" ht="21.75" customHeight="1" x14ac:dyDescent="0.3">
      <c r="A28" s="137"/>
      <c r="B28" s="3"/>
      <c r="C28" s="3"/>
    </row>
    <row r="29" spans="1:5" ht="21.75" customHeight="1" x14ac:dyDescent="0.3">
      <c r="A29" s="135"/>
      <c r="B29" s="3"/>
      <c r="C29" s="3"/>
    </row>
    <row r="30" spans="1:5" ht="21.75" customHeight="1" x14ac:dyDescent="0.3">
      <c r="A30" s="211" t="str">
        <f>Headings!F3</f>
        <v>Page 3</v>
      </c>
      <c r="B30" s="212"/>
      <c r="C30" s="212"/>
      <c r="D30" s="212"/>
      <c r="E30" s="219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Headings!E30</f>
        <v>July 2019 Dev. Disabilities &amp; Mental Health Property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5509017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5640234</v>
      </c>
      <c r="C6" s="46">
        <v>2.3818586873120884E-2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5737359</v>
      </c>
      <c r="C7" s="46">
        <v>1.7220030232788286E-2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5838960</v>
      </c>
      <c r="C8" s="46">
        <v>1.7708670487588396E-2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5944036</v>
      </c>
      <c r="C9" s="47">
        <v>1.7995670461863122E-2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6068166</v>
      </c>
      <c r="C10" s="46">
        <v>2.0883117127823647E-2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6196773</v>
      </c>
      <c r="C11" s="46">
        <v>2.1193718167894504E-2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6366874</v>
      </c>
      <c r="C12" s="46">
        <v>2.7449932408368127E-2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6554111</v>
      </c>
      <c r="C13" s="46">
        <v>2.9407995195130265E-2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6762538</v>
      </c>
      <c r="C14" s="46">
        <v>3.1800956681997006E-2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6978846</v>
      </c>
      <c r="C15" s="51">
        <v>3.1986215826069975E-2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7182255.7404586934</v>
      </c>
      <c r="C16" s="46">
        <v>2.9146615423050415E-2</v>
      </c>
      <c r="D16" s="47">
        <v>1.8160583000637054E-3</v>
      </c>
      <c r="E16" s="48">
        <v>13019.750524635427</v>
      </c>
    </row>
    <row r="17" spans="1:5" s="54" customFormat="1" ht="18" customHeight="1" x14ac:dyDescent="0.25">
      <c r="A17" s="44">
        <v>2021</v>
      </c>
      <c r="B17" s="45">
        <v>7373010.6998718586</v>
      </c>
      <c r="C17" s="46">
        <v>2.6559198990731447E-2</v>
      </c>
      <c r="D17" s="47">
        <v>3.7644015028170941E-3</v>
      </c>
      <c r="E17" s="48">
        <v>27650.883531363681</v>
      </c>
    </row>
    <row r="18" spans="1:5" s="54" customFormat="1" ht="18" customHeight="1" x14ac:dyDescent="0.25">
      <c r="A18" s="44">
        <v>2022</v>
      </c>
      <c r="B18" s="45">
        <v>7557766.1129767913</v>
      </c>
      <c r="C18" s="46">
        <v>2.5058340564749759E-2</v>
      </c>
      <c r="D18" s="47">
        <v>5.5012093767969894E-3</v>
      </c>
      <c r="E18" s="48">
        <v>41349.382199266925</v>
      </c>
    </row>
    <row r="19" spans="1:5" s="54" customFormat="1" ht="18" customHeight="1" x14ac:dyDescent="0.25">
      <c r="A19" s="44">
        <v>2023</v>
      </c>
      <c r="B19" s="45">
        <v>7736008.1633437527</v>
      </c>
      <c r="C19" s="46">
        <v>2.3583959559282608E-2</v>
      </c>
      <c r="D19" s="47">
        <v>6.6905124859519827E-3</v>
      </c>
      <c r="E19" s="48">
        <v>51413.874042048119</v>
      </c>
    </row>
    <row r="20" spans="1:5" s="54" customFormat="1" ht="18" customHeight="1" x14ac:dyDescent="0.25">
      <c r="A20" s="44">
        <v>2024</v>
      </c>
      <c r="B20" s="45">
        <v>7913171.5680661071</v>
      </c>
      <c r="C20" s="46">
        <v>2.2901139836152717E-2</v>
      </c>
      <c r="D20" s="47">
        <v>7.6404071331968026E-3</v>
      </c>
      <c r="E20" s="48">
        <v>60001.417238590308</v>
      </c>
    </row>
    <row r="21" spans="1:5" s="54" customFormat="1" ht="18" customHeight="1" x14ac:dyDescent="0.25">
      <c r="A21" s="44">
        <v>2025</v>
      </c>
      <c r="B21" s="45">
        <v>8089575.5172498543</v>
      </c>
      <c r="C21" s="46">
        <v>2.2292445913296266E-2</v>
      </c>
      <c r="D21" s="47">
        <v>8.3267456986311217E-3</v>
      </c>
      <c r="E21" s="48">
        <v>66803.58170539327</v>
      </c>
    </row>
    <row r="22" spans="1:5" s="54" customFormat="1" ht="18" customHeight="1" x14ac:dyDescent="0.25">
      <c r="A22" s="44">
        <v>2026</v>
      </c>
      <c r="B22" s="45">
        <v>8270519.4484139215</v>
      </c>
      <c r="C22" s="46">
        <v>2.2367543362223463E-2</v>
      </c>
      <c r="D22" s="47">
        <v>8.7487892209354712E-3</v>
      </c>
      <c r="E22" s="48">
        <v>71729.485254404135</v>
      </c>
    </row>
    <row r="23" spans="1:5" s="54" customFormat="1" ht="18" customHeight="1" x14ac:dyDescent="0.25">
      <c r="A23" s="44">
        <v>2027</v>
      </c>
      <c r="B23" s="45">
        <v>8457118.656377336</v>
      </c>
      <c r="C23" s="46">
        <v>2.2561969550679128E-2</v>
      </c>
      <c r="D23" s="47">
        <v>9.6020672404271146E-3</v>
      </c>
      <c r="E23" s="48">
        <v>80433.494179313071</v>
      </c>
    </row>
    <row r="24" spans="1:5" s="54" customFormat="1" ht="18" customHeight="1" x14ac:dyDescent="0.25">
      <c r="A24" s="44">
        <v>2028</v>
      </c>
      <c r="B24" s="45">
        <v>8646788.8087470345</v>
      </c>
      <c r="C24" s="46">
        <v>2.2427278140016771E-2</v>
      </c>
      <c r="D24" s="47">
        <v>1.0557332046463586E-2</v>
      </c>
      <c r="E24" s="48">
        <v>90333.341508416459</v>
      </c>
    </row>
    <row r="25" spans="1:5" ht="21.75" customHeight="1" x14ac:dyDescent="0.3">
      <c r="A25" s="25" t="s">
        <v>4</v>
      </c>
      <c r="B25" s="3"/>
      <c r="C25" s="19"/>
    </row>
    <row r="26" spans="1:5" ht="21.75" customHeight="1" x14ac:dyDescent="0.3">
      <c r="A26" s="26" t="s">
        <v>122</v>
      </c>
      <c r="B26" s="3"/>
      <c r="C26" s="3"/>
    </row>
    <row r="27" spans="1:5" ht="21.75" customHeight="1" x14ac:dyDescent="0.3">
      <c r="A27" s="26"/>
      <c r="B27" s="3"/>
      <c r="C27" s="3"/>
    </row>
    <row r="28" spans="1:5" ht="21.75" customHeight="1" x14ac:dyDescent="0.3">
      <c r="A28" s="138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1" t="str">
        <f>Headings!F30</f>
        <v>Page 30</v>
      </c>
      <c r="B30" s="212"/>
      <c r="C30" s="212"/>
      <c r="D30" s="212"/>
      <c r="E30" s="219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Headings!E31</f>
        <v>July 2019 Veterans Aid Property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2479057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2538104</v>
      </c>
      <c r="C6" s="46">
        <v>2.3818330921798081E-2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2556438</v>
      </c>
      <c r="C7" s="46">
        <v>7.2235022678346361E-3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2601709</v>
      </c>
      <c r="C8" s="46">
        <v>1.7708624265481809E-2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2648529</v>
      </c>
      <c r="C9" s="47">
        <v>1.7995863488191821E-2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2703839</v>
      </c>
      <c r="C10" s="46">
        <v>2.088329030945113E-2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2761143</v>
      </c>
      <c r="C11" s="46">
        <v>2.1193569587538263E-2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2836936</v>
      </c>
      <c r="C12" s="46">
        <v>2.7449864059920115E-2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2920364</v>
      </c>
      <c r="C13" s="46">
        <v>2.9407783608794924E-2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3013234</v>
      </c>
      <c r="C14" s="46">
        <v>3.1800830307454842E-2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3109616</v>
      </c>
      <c r="C15" s="51">
        <v>3.1986231404530718E-2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3200250.7816653643</v>
      </c>
      <c r="C16" s="46">
        <v>2.9146615423050415E-2</v>
      </c>
      <c r="D16" s="47">
        <v>1.8160583000637054E-3</v>
      </c>
      <c r="E16" s="48">
        <v>5801.3064835383557</v>
      </c>
    </row>
    <row r="17" spans="1:5" s="54" customFormat="1" ht="18" customHeight="1" x14ac:dyDescent="0.25">
      <c r="A17" s="44">
        <v>2021</v>
      </c>
      <c r="B17" s="45">
        <v>3285246.8789958586</v>
      </c>
      <c r="C17" s="46">
        <v>2.6559198990731447E-2</v>
      </c>
      <c r="D17" s="47">
        <v>3.7644015028170941E-3</v>
      </c>
      <c r="E17" s="48">
        <v>12320.608570996672</v>
      </c>
    </row>
    <row r="18" spans="1:5" s="54" customFormat="1" ht="18" customHeight="1" x14ac:dyDescent="0.25">
      <c r="A18" s="44">
        <v>2022</v>
      </c>
      <c r="B18" s="45">
        <v>3367569.7141290181</v>
      </c>
      <c r="C18" s="46">
        <v>2.5058340564749759E-2</v>
      </c>
      <c r="D18" s="47">
        <v>5.5012093767969894E-3</v>
      </c>
      <c r="E18" s="48">
        <v>18424.349882051814</v>
      </c>
    </row>
    <row r="19" spans="1:5" s="54" customFormat="1" ht="18" customHeight="1" x14ac:dyDescent="0.25">
      <c r="A19" s="44">
        <v>2023</v>
      </c>
      <c r="B19" s="45">
        <v>3446990.3420801018</v>
      </c>
      <c r="C19" s="46">
        <v>2.3583959559282608E-2</v>
      </c>
      <c r="D19" s="47">
        <v>6.6905124859519827E-3</v>
      </c>
      <c r="E19" s="48">
        <v>22908.85990938032</v>
      </c>
    </row>
    <row r="20" spans="1:5" s="54" customFormat="1" ht="18" customHeight="1" x14ac:dyDescent="0.25">
      <c r="A20" s="44">
        <v>2024</v>
      </c>
      <c r="B20" s="45">
        <v>3525930.3499179459</v>
      </c>
      <c r="C20" s="46">
        <v>2.2901139836152717E-2</v>
      </c>
      <c r="D20" s="47">
        <v>7.6404071331965806E-3</v>
      </c>
      <c r="E20" s="48">
        <v>26735.275010767393</v>
      </c>
    </row>
    <row r="21" spans="1:5" s="54" customFormat="1" ht="18" customHeight="1" x14ac:dyDescent="0.25">
      <c r="A21" s="44">
        <v>2025</v>
      </c>
      <c r="B21" s="45">
        <v>3604531.9615375414</v>
      </c>
      <c r="C21" s="46">
        <v>2.2292445913296266E-2</v>
      </c>
      <c r="D21" s="47">
        <v>8.3267456986311217E-3</v>
      </c>
      <c r="E21" s="48">
        <v>29766.165713987313</v>
      </c>
    </row>
    <row r="22" spans="1:5" s="54" customFormat="1" ht="18" customHeight="1" x14ac:dyDescent="0.25">
      <c r="A22" s="44">
        <v>2026</v>
      </c>
      <c r="B22" s="45">
        <v>3685156.4864877528</v>
      </c>
      <c r="C22" s="46">
        <v>2.2367543362223463E-2</v>
      </c>
      <c r="D22" s="47">
        <v>8.7487892209354712E-3</v>
      </c>
      <c r="E22" s="48">
        <v>31961.03697070526</v>
      </c>
    </row>
    <row r="23" spans="1:5" s="54" customFormat="1" ht="18" customHeight="1" x14ac:dyDescent="0.25">
      <c r="A23" s="44">
        <v>2027</v>
      </c>
      <c r="B23" s="45">
        <v>3768300.8749253773</v>
      </c>
      <c r="C23" s="46">
        <v>2.2561969550679128E-2</v>
      </c>
      <c r="D23" s="47">
        <v>9.6020672404271146E-3</v>
      </c>
      <c r="E23" s="48">
        <v>35839.346567598637</v>
      </c>
    </row>
    <row r="24" spans="1:5" s="54" customFormat="1" ht="18" customHeight="1" x14ac:dyDescent="0.25">
      <c r="A24" s="44">
        <v>2028</v>
      </c>
      <c r="B24" s="45">
        <v>3852813.6067625973</v>
      </c>
      <c r="C24" s="46">
        <v>2.2427278140016771E-2</v>
      </c>
      <c r="D24" s="47">
        <v>1.0557332046463586E-2</v>
      </c>
      <c r="E24" s="48">
        <v>40250.494721912313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0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1" t="str">
        <f>Headings!F31</f>
        <v>Page 31</v>
      </c>
      <c r="B30" s="212"/>
      <c r="C30" s="212"/>
      <c r="D30" s="212"/>
      <c r="E30" s="219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Headings!E32</f>
        <v>July 2019 Inter County River Improvement Property Tax Forecast</v>
      </c>
      <c r="B1" s="218"/>
      <c r="C1" s="218"/>
      <c r="D1" s="218"/>
      <c r="E1" s="219"/>
    </row>
    <row r="2" spans="1:5" ht="21.75" customHeight="1" x14ac:dyDescent="0.3">
      <c r="A2" s="218" t="s">
        <v>91</v>
      </c>
      <c r="B2" s="218"/>
      <c r="C2" s="218"/>
      <c r="D2" s="218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50000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50000</v>
      </c>
      <c r="C6" s="46">
        <v>0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50000</v>
      </c>
      <c r="C7" s="46">
        <v>0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50000</v>
      </c>
      <c r="C8" s="46">
        <v>0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50000</v>
      </c>
      <c r="C9" s="47">
        <v>0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50000</v>
      </c>
      <c r="C10" s="46">
        <v>0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49873</v>
      </c>
      <c r="C11" s="46">
        <v>-2.5399999999999867E-3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50000</v>
      </c>
      <c r="C12" s="46">
        <v>2.546468028793214E-3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50000</v>
      </c>
      <c r="C13" s="46">
        <v>0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50000</v>
      </c>
      <c r="C14" s="46">
        <v>0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50000</v>
      </c>
      <c r="C15" s="51">
        <v>0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50000</v>
      </c>
      <c r="C16" s="46">
        <v>0</v>
      </c>
      <c r="D16" s="47">
        <v>0</v>
      </c>
      <c r="E16" s="48">
        <v>0</v>
      </c>
    </row>
    <row r="17" spans="1:5" s="54" customFormat="1" ht="18" customHeight="1" x14ac:dyDescent="0.25">
      <c r="A17" s="44">
        <v>2021</v>
      </c>
      <c r="B17" s="95" t="s">
        <v>85</v>
      </c>
      <c r="C17" s="95" t="s">
        <v>85</v>
      </c>
      <c r="D17" s="95" t="s">
        <v>85</v>
      </c>
      <c r="E17" s="194" t="s">
        <v>85</v>
      </c>
    </row>
    <row r="18" spans="1:5" s="54" customFormat="1" ht="18" customHeight="1" x14ac:dyDescent="0.25">
      <c r="A18" s="44">
        <v>2022</v>
      </c>
      <c r="B18" s="95" t="s">
        <v>85</v>
      </c>
      <c r="C18" s="95" t="s">
        <v>85</v>
      </c>
      <c r="D18" s="95" t="s">
        <v>85</v>
      </c>
      <c r="E18" s="194" t="s">
        <v>85</v>
      </c>
    </row>
    <row r="19" spans="1:5" s="54" customFormat="1" ht="18" customHeight="1" x14ac:dyDescent="0.25">
      <c r="A19" s="44">
        <v>2023</v>
      </c>
      <c r="B19" s="95" t="s">
        <v>85</v>
      </c>
      <c r="C19" s="95" t="s">
        <v>85</v>
      </c>
      <c r="D19" s="95" t="s">
        <v>85</v>
      </c>
      <c r="E19" s="194" t="s">
        <v>85</v>
      </c>
    </row>
    <row r="20" spans="1:5" s="54" customFormat="1" ht="18" customHeight="1" x14ac:dyDescent="0.25">
      <c r="A20" s="44">
        <v>2024</v>
      </c>
      <c r="B20" s="95" t="s">
        <v>85</v>
      </c>
      <c r="C20" s="95" t="s">
        <v>85</v>
      </c>
      <c r="D20" s="95" t="s">
        <v>85</v>
      </c>
      <c r="E20" s="194" t="s">
        <v>85</v>
      </c>
    </row>
    <row r="21" spans="1:5" ht="18" customHeight="1" x14ac:dyDescent="0.3">
      <c r="A21" s="44">
        <v>2025</v>
      </c>
      <c r="B21" s="95" t="s">
        <v>85</v>
      </c>
      <c r="C21" s="95" t="s">
        <v>85</v>
      </c>
      <c r="D21" s="95" t="s">
        <v>85</v>
      </c>
      <c r="E21" s="194" t="s">
        <v>85</v>
      </c>
    </row>
    <row r="22" spans="1:5" s="156" customFormat="1" ht="18" customHeight="1" x14ac:dyDescent="0.3">
      <c r="A22" s="44">
        <v>2026</v>
      </c>
      <c r="B22" s="45" t="s">
        <v>85</v>
      </c>
      <c r="C22" s="45" t="s">
        <v>85</v>
      </c>
      <c r="D22" s="45" t="s">
        <v>85</v>
      </c>
      <c r="E22" s="76" t="s">
        <v>85</v>
      </c>
    </row>
    <row r="23" spans="1:5" s="193" customFormat="1" ht="18" customHeight="1" x14ac:dyDescent="0.3">
      <c r="A23" s="44">
        <v>2027</v>
      </c>
      <c r="B23" s="45" t="s">
        <v>85</v>
      </c>
      <c r="C23" s="45" t="s">
        <v>85</v>
      </c>
      <c r="D23" s="45" t="s">
        <v>85</v>
      </c>
      <c r="E23" s="76" t="s">
        <v>85</v>
      </c>
    </row>
    <row r="24" spans="1:5" s="195" customFormat="1" ht="18" customHeight="1" x14ac:dyDescent="0.3">
      <c r="A24" s="44">
        <v>2028</v>
      </c>
      <c r="B24" s="45" t="s">
        <v>85</v>
      </c>
      <c r="C24" s="45" t="s">
        <v>85</v>
      </c>
      <c r="D24" s="45" t="s">
        <v>85</v>
      </c>
      <c r="E24" s="76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245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1" t="str">
        <f>Headings!F32</f>
        <v>Page 32</v>
      </c>
      <c r="B30" s="211"/>
      <c r="C30" s="211"/>
      <c r="D30" s="211"/>
      <c r="E30" s="227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Headings!E33</f>
        <v>July 2019 AFIS Lid Lift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17234054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15555595</v>
      </c>
      <c r="C6" s="46">
        <v>-9.7392000744572327E-2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11592601</v>
      </c>
      <c r="C7" s="46">
        <v>-0.25476325399317734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11212493</v>
      </c>
      <c r="C8" s="46">
        <v>-3.2788845229815067E-2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18528341</v>
      </c>
      <c r="C9" s="46">
        <v>0.65247291570215471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18945323</v>
      </c>
      <c r="C10" s="46">
        <v>2.2505090984670462E-2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19590685</v>
      </c>
      <c r="C11" s="46">
        <v>3.4064449574177313E-2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20234950</v>
      </c>
      <c r="C12" s="46">
        <v>3.2886292643672155E-2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21022256</v>
      </c>
      <c r="C13" s="46">
        <v>3.8908225619534553E-2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22120820</v>
      </c>
      <c r="C14" s="57">
        <v>5.225718876223362E-2</v>
      </c>
      <c r="D14" s="5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21170033</v>
      </c>
      <c r="C15" s="58">
        <v>-4.2981544083808831E-2</v>
      </c>
      <c r="D15" s="58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21787067.584019512</v>
      </c>
      <c r="C16" s="57">
        <v>2.9146604732241732E-2</v>
      </c>
      <c r="D16" s="57">
        <v>1.8160583000639274E-3</v>
      </c>
      <c r="E16" s="48">
        <v>39494.859951786697</v>
      </c>
    </row>
    <row r="17" spans="1:5" s="54" customFormat="1" ht="18" customHeight="1" x14ac:dyDescent="0.25">
      <c r="A17" s="44">
        <v>2021</v>
      </c>
      <c r="B17" s="45">
        <v>22365697.686501365</v>
      </c>
      <c r="C17" s="57">
        <v>2.6558420505670588E-2</v>
      </c>
      <c r="D17" s="57">
        <v>3.763247287627669E-3</v>
      </c>
      <c r="E17" s="48">
        <v>83852.094985608011</v>
      </c>
    </row>
    <row r="18" spans="1:5" s="54" customFormat="1" ht="18" customHeight="1" x14ac:dyDescent="0.25">
      <c r="A18" s="44">
        <v>2022</v>
      </c>
      <c r="B18" s="45">
        <v>22926102.690900631</v>
      </c>
      <c r="C18" s="57">
        <v>2.50564508317348E-2</v>
      </c>
      <c r="D18" s="57">
        <v>5.4990210990477628E-3</v>
      </c>
      <c r="E18" s="48">
        <v>125381.64609886706</v>
      </c>
    </row>
    <row r="19" spans="1:5" s="54" customFormat="1" ht="18" customHeight="1" x14ac:dyDescent="0.25">
      <c r="A19" s="44">
        <v>2023</v>
      </c>
      <c r="B19" s="45">
        <v>23466819.628022909</v>
      </c>
      <c r="C19" s="57">
        <v>2.3585209593294243E-2</v>
      </c>
      <c r="D19" s="57">
        <v>6.6896737855495214E-3</v>
      </c>
      <c r="E19" s="48">
        <v>155942.1658766754</v>
      </c>
    </row>
    <row r="20" spans="1:5" s="54" customFormat="1" ht="18" customHeight="1" x14ac:dyDescent="0.25">
      <c r="A20" s="44">
        <v>2024</v>
      </c>
      <c r="B20" s="45">
        <v>24004215.729585771</v>
      </c>
      <c r="C20" s="57">
        <v>2.2900252785900799E-2</v>
      </c>
      <c r="D20" s="57">
        <v>7.6368309282657254E-3</v>
      </c>
      <c r="E20" s="48">
        <v>181926.79293350875</v>
      </c>
    </row>
    <row r="21" spans="1:5" ht="18" customHeight="1" x14ac:dyDescent="0.3">
      <c r="A21" s="44">
        <v>2025</v>
      </c>
      <c r="B21" s="95" t="s">
        <v>85</v>
      </c>
      <c r="C21" s="96" t="s">
        <v>85</v>
      </c>
      <c r="D21" s="96" t="s">
        <v>85</v>
      </c>
      <c r="E21" s="84" t="s">
        <v>85</v>
      </c>
    </row>
    <row r="22" spans="1:5" s="156" customFormat="1" ht="18" customHeight="1" x14ac:dyDescent="0.3">
      <c r="A22" s="44">
        <v>2026</v>
      </c>
      <c r="B22" s="45" t="s">
        <v>85</v>
      </c>
      <c r="C22" s="46" t="s">
        <v>85</v>
      </c>
      <c r="D22" s="83" t="s">
        <v>85</v>
      </c>
      <c r="E22" s="48" t="s">
        <v>85</v>
      </c>
    </row>
    <row r="23" spans="1:5" s="193" customFormat="1" ht="18" customHeight="1" x14ac:dyDescent="0.3">
      <c r="A23" s="44">
        <v>2027</v>
      </c>
      <c r="B23" s="45" t="s">
        <v>85</v>
      </c>
      <c r="C23" s="46" t="s">
        <v>85</v>
      </c>
      <c r="D23" s="47" t="s">
        <v>85</v>
      </c>
      <c r="E23" s="48" t="s">
        <v>85</v>
      </c>
    </row>
    <row r="24" spans="1:5" s="195" customFormat="1" ht="18" customHeight="1" x14ac:dyDescent="0.3">
      <c r="A24" s="44">
        <v>2028</v>
      </c>
      <c r="B24" s="45" t="s">
        <v>85</v>
      </c>
      <c r="C24" s="46" t="s">
        <v>85</v>
      </c>
      <c r="D24" s="47" t="s">
        <v>85</v>
      </c>
      <c r="E24" s="48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246</v>
      </c>
      <c r="B27" s="3"/>
      <c r="C27" s="3"/>
    </row>
    <row r="28" spans="1:5" ht="21.75" customHeight="1" x14ac:dyDescent="0.3">
      <c r="A28" s="30"/>
      <c r="B28" s="19"/>
      <c r="C28" s="19"/>
    </row>
    <row r="29" spans="1:5" ht="21.75" customHeight="1" x14ac:dyDescent="0.3">
      <c r="A29" s="79"/>
      <c r="B29" s="19"/>
      <c r="C29" s="19"/>
    </row>
    <row r="30" spans="1:5" ht="21.75" customHeight="1" x14ac:dyDescent="0.3">
      <c r="A30" s="211" t="str">
        <f>Headings!F33</f>
        <v>Page 33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Headings!E34</f>
        <v>July 2019 Parks Lid Lift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36596350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37102038</v>
      </c>
      <c r="C6" s="46">
        <v>1.3817990045455364E-2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38260504</v>
      </c>
      <c r="C7" s="46">
        <v>3.1223783448230069E-2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40076386</v>
      </c>
      <c r="C8" s="46">
        <v>4.7461005741064044E-2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41283924</v>
      </c>
      <c r="C9" s="47">
        <v>3.0130910506750874E-2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63633007.528015107</v>
      </c>
      <c r="C10" s="47">
        <v>0.54135075745258865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65762804</v>
      </c>
      <c r="C11" s="47">
        <v>3.3469995442966027E-2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67925490</v>
      </c>
      <c r="C12" s="47">
        <v>3.2886158564650048E-2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70568324</v>
      </c>
      <c r="C13" s="47">
        <v>3.8907838574296694E-2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74256788</v>
      </c>
      <c r="C14" s="47">
        <v>5.2267983578581312E-2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78148624</v>
      </c>
      <c r="C15" s="56">
        <v>5.2410508248754262E-2</v>
      </c>
      <c r="D15" s="57">
        <v>0</v>
      </c>
      <c r="E15" s="48">
        <v>0</v>
      </c>
    </row>
    <row r="16" spans="1:5" s="54" customFormat="1" ht="18" customHeight="1" thickTop="1" x14ac:dyDescent="0.25">
      <c r="A16" s="44">
        <v>2020</v>
      </c>
      <c r="B16" s="161">
        <v>116065352.54355073</v>
      </c>
      <c r="C16" s="162">
        <v>0.48518741089479356</v>
      </c>
      <c r="D16" s="160">
        <v>5.1175638334096663E-2</v>
      </c>
      <c r="E16" s="163">
        <v>5650548.0989850909</v>
      </c>
    </row>
    <row r="17" spans="1:5" s="54" customFormat="1" ht="18" customHeight="1" x14ac:dyDescent="0.25">
      <c r="A17" s="44">
        <v>2021</v>
      </c>
      <c r="B17" s="45">
        <v>121979157.17103918</v>
      </c>
      <c r="C17" s="47">
        <v>5.0952368625851951E-2</v>
      </c>
      <c r="D17" s="57">
        <v>5.2109273987350768E-2</v>
      </c>
      <c r="E17" s="48">
        <v>6041430.7514679581</v>
      </c>
    </row>
    <row r="18" spans="1:5" s="54" customFormat="1" ht="18" customHeight="1" x14ac:dyDescent="0.25">
      <c r="A18" s="44">
        <v>2022</v>
      </c>
      <c r="B18" s="45">
        <v>127897629.13034098</v>
      </c>
      <c r="C18" s="47">
        <v>4.8520354596342408E-2</v>
      </c>
      <c r="D18" s="57">
        <v>5.4979042136813483E-2</v>
      </c>
      <c r="E18" s="48">
        <v>6665240.5974939466</v>
      </c>
    </row>
    <row r="19" spans="1:5" s="54" customFormat="1" ht="18" customHeight="1" x14ac:dyDescent="0.25">
      <c r="A19" s="44">
        <v>2023</v>
      </c>
      <c r="B19" s="45">
        <v>133961439.01274404</v>
      </c>
      <c r="C19" s="47">
        <v>4.7411433062792829E-2</v>
      </c>
      <c r="D19" s="57">
        <v>5.7363084679256104E-2</v>
      </c>
      <c r="E19" s="48">
        <v>7267552.1598846614</v>
      </c>
    </row>
    <row r="20" spans="1:5" s="54" customFormat="1" ht="18" customHeight="1" x14ac:dyDescent="0.25">
      <c r="A20" s="44">
        <v>2024</v>
      </c>
      <c r="B20" s="45">
        <v>140098832.65470159</v>
      </c>
      <c r="C20" s="47">
        <v>4.5814629099152127E-2</v>
      </c>
      <c r="D20" s="57">
        <v>5.903468345095253E-2</v>
      </c>
      <c r="E20" s="48">
        <v>7809650.0207788646</v>
      </c>
    </row>
    <row r="21" spans="1:5" ht="18" customHeight="1" x14ac:dyDescent="0.3">
      <c r="A21" s="44">
        <v>2025</v>
      </c>
      <c r="B21" s="45">
        <v>146600529.66647297</v>
      </c>
      <c r="C21" s="47">
        <v>4.6407931376530209E-2</v>
      </c>
      <c r="D21" s="57">
        <v>5.9413891355277748E-2</v>
      </c>
      <c r="E21" s="48">
        <v>8221628.9717396498</v>
      </c>
    </row>
    <row r="22" spans="1:5" s="156" customFormat="1" ht="18" customHeight="1" x14ac:dyDescent="0.3">
      <c r="A22" s="44">
        <v>2026</v>
      </c>
      <c r="B22" s="45" t="s">
        <v>85</v>
      </c>
      <c r="C22" s="46" t="s">
        <v>85</v>
      </c>
      <c r="D22" s="47" t="s">
        <v>85</v>
      </c>
      <c r="E22" s="48" t="s">
        <v>85</v>
      </c>
    </row>
    <row r="23" spans="1:5" s="193" customFormat="1" ht="18" customHeight="1" x14ac:dyDescent="0.3">
      <c r="A23" s="44">
        <v>2027</v>
      </c>
      <c r="B23" s="45" t="s">
        <v>85</v>
      </c>
      <c r="C23" s="46" t="s">
        <v>85</v>
      </c>
      <c r="D23" s="47" t="s">
        <v>85</v>
      </c>
      <c r="E23" s="48" t="s">
        <v>85</v>
      </c>
    </row>
    <row r="24" spans="1:5" s="195" customFormat="1" ht="18" customHeight="1" x14ac:dyDescent="0.3">
      <c r="A24" s="44">
        <v>2028</v>
      </c>
      <c r="B24" s="45" t="s">
        <v>85</v>
      </c>
      <c r="C24" s="46" t="s">
        <v>85</v>
      </c>
      <c r="D24" s="47" t="s">
        <v>85</v>
      </c>
      <c r="E24" s="48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206</v>
      </c>
      <c r="B27" s="3"/>
      <c r="C27" s="3"/>
    </row>
    <row r="28" spans="1:5" ht="21.75" customHeight="1" x14ac:dyDescent="0.3">
      <c r="A28" s="30" t="s">
        <v>261</v>
      </c>
      <c r="B28" s="19"/>
      <c r="C28" s="19"/>
    </row>
    <row r="29" spans="1:5" ht="21.75" customHeight="1" x14ac:dyDescent="0.3">
      <c r="A29" s="30" t="s">
        <v>270</v>
      </c>
      <c r="B29" s="19"/>
      <c r="C29" s="19"/>
    </row>
    <row r="30" spans="1:5" ht="21.75" customHeight="1" x14ac:dyDescent="0.3">
      <c r="A30" s="211" t="str">
        <f>Headings!F34</f>
        <v>Page 34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Headings!E35</f>
        <v>July 2019 Children and Family Justice Center Lid Lift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 t="s">
        <v>85</v>
      </c>
      <c r="C5" s="41" t="s">
        <v>85</v>
      </c>
      <c r="D5" s="52" t="s">
        <v>85</v>
      </c>
      <c r="E5" s="43" t="s">
        <v>85</v>
      </c>
    </row>
    <row r="6" spans="1:5" s="54" customFormat="1" ht="18" customHeight="1" x14ac:dyDescent="0.25">
      <c r="A6" s="44">
        <v>2010</v>
      </c>
      <c r="B6" s="45" t="s">
        <v>85</v>
      </c>
      <c r="C6" s="46" t="s">
        <v>85</v>
      </c>
      <c r="D6" s="47" t="s">
        <v>85</v>
      </c>
      <c r="E6" s="48" t="s">
        <v>85</v>
      </c>
    </row>
    <row r="7" spans="1:5" s="54" customFormat="1" ht="18" customHeight="1" x14ac:dyDescent="0.25">
      <c r="A7" s="44">
        <v>2011</v>
      </c>
      <c r="B7" s="45" t="s">
        <v>85</v>
      </c>
      <c r="C7" s="46" t="s">
        <v>85</v>
      </c>
      <c r="D7" s="47" t="s">
        <v>85</v>
      </c>
      <c r="E7" s="48" t="s">
        <v>85</v>
      </c>
    </row>
    <row r="8" spans="1:5" s="54" customFormat="1" ht="18" customHeight="1" x14ac:dyDescent="0.25">
      <c r="A8" s="44">
        <v>2012</v>
      </c>
      <c r="B8" s="45" t="s">
        <v>85</v>
      </c>
      <c r="C8" s="46" t="s">
        <v>85</v>
      </c>
      <c r="D8" s="47" t="s">
        <v>85</v>
      </c>
      <c r="E8" s="48" t="s">
        <v>85</v>
      </c>
    </row>
    <row r="9" spans="1:5" s="54" customFormat="1" ht="18" customHeight="1" x14ac:dyDescent="0.25">
      <c r="A9" s="44">
        <v>2013</v>
      </c>
      <c r="B9" s="45">
        <v>21908512</v>
      </c>
      <c r="C9" s="47" t="s">
        <v>85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22366030</v>
      </c>
      <c r="C10" s="47">
        <v>2.0883116114869038E-2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23080793</v>
      </c>
      <c r="C11" s="47">
        <v>3.1957526659849744E-2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23821948</v>
      </c>
      <c r="C12" s="47">
        <v>3.2111331703377877E-2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24512139</v>
      </c>
      <c r="C13" s="47">
        <v>2.8972903475400047E-2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25054704</v>
      </c>
      <c r="C14" s="47">
        <v>2.2134543215506453E-2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25867001</v>
      </c>
      <c r="C15" s="56">
        <v>3.2420937800741845E-2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26620989.958014425</v>
      </c>
      <c r="C16" s="47">
        <v>2.9148680900983548E-2</v>
      </c>
      <c r="D16" s="47">
        <v>1.81625011338582E-3</v>
      </c>
      <c r="E16" s="48">
        <v>48262.718861084431</v>
      </c>
    </row>
    <row r="17" spans="1:5" s="54" customFormat="1" ht="18" customHeight="1" x14ac:dyDescent="0.25">
      <c r="A17" s="44">
        <v>2021</v>
      </c>
      <c r="B17" s="45">
        <v>27328011.011023864</v>
      </c>
      <c r="C17" s="47">
        <v>2.6558781402364229E-2</v>
      </c>
      <c r="D17" s="47">
        <v>3.7639983887003403E-3</v>
      </c>
      <c r="E17" s="48">
        <v>102476.86665092409</v>
      </c>
    </row>
    <row r="18" spans="1:5" s="54" customFormat="1" ht="18" customHeight="1" x14ac:dyDescent="0.25">
      <c r="A18" s="44">
        <v>2022</v>
      </c>
      <c r="B18" s="45" t="s">
        <v>85</v>
      </c>
      <c r="C18" s="57" t="s">
        <v>85</v>
      </c>
      <c r="D18" s="47" t="s">
        <v>85</v>
      </c>
      <c r="E18" s="48" t="s">
        <v>85</v>
      </c>
    </row>
    <row r="19" spans="1:5" s="54" customFormat="1" ht="18" customHeight="1" x14ac:dyDescent="0.25">
      <c r="A19" s="44">
        <v>2023</v>
      </c>
      <c r="B19" s="45" t="s">
        <v>85</v>
      </c>
      <c r="C19" s="57" t="s">
        <v>85</v>
      </c>
      <c r="D19" s="47" t="s">
        <v>85</v>
      </c>
      <c r="E19" s="48" t="s">
        <v>85</v>
      </c>
    </row>
    <row r="20" spans="1:5" s="54" customFormat="1" ht="18" customHeight="1" x14ac:dyDescent="0.25">
      <c r="A20" s="44">
        <v>2024</v>
      </c>
      <c r="B20" s="45" t="s">
        <v>85</v>
      </c>
      <c r="C20" s="57" t="s">
        <v>85</v>
      </c>
      <c r="D20" s="47" t="s">
        <v>85</v>
      </c>
      <c r="E20" s="48" t="s">
        <v>85</v>
      </c>
    </row>
    <row r="21" spans="1:5" ht="18" customHeight="1" x14ac:dyDescent="0.3">
      <c r="A21" s="44">
        <v>2025</v>
      </c>
      <c r="B21" s="45" t="s">
        <v>85</v>
      </c>
      <c r="C21" s="57" t="s">
        <v>85</v>
      </c>
      <c r="D21" s="47" t="s">
        <v>85</v>
      </c>
      <c r="E21" s="48" t="s">
        <v>85</v>
      </c>
    </row>
    <row r="22" spans="1:5" s="156" customFormat="1" ht="18" customHeight="1" x14ac:dyDescent="0.3">
      <c r="A22" s="44">
        <v>2026</v>
      </c>
      <c r="B22" s="45" t="s">
        <v>85</v>
      </c>
      <c r="C22" s="57" t="s">
        <v>85</v>
      </c>
      <c r="D22" s="47" t="s">
        <v>85</v>
      </c>
      <c r="E22" s="48" t="s">
        <v>85</v>
      </c>
    </row>
    <row r="23" spans="1:5" s="193" customFormat="1" ht="18" customHeight="1" x14ac:dyDescent="0.3">
      <c r="A23" s="44">
        <v>2027</v>
      </c>
      <c r="B23" s="45" t="s">
        <v>85</v>
      </c>
      <c r="C23" s="57" t="s">
        <v>85</v>
      </c>
      <c r="D23" s="47" t="s">
        <v>85</v>
      </c>
      <c r="E23" s="48" t="s">
        <v>85</v>
      </c>
    </row>
    <row r="24" spans="1:5" s="195" customFormat="1" ht="18" customHeight="1" x14ac:dyDescent="0.3">
      <c r="A24" s="44">
        <v>2028</v>
      </c>
      <c r="B24" s="45" t="s">
        <v>85</v>
      </c>
      <c r="C24" s="57" t="s">
        <v>85</v>
      </c>
      <c r="D24" s="47" t="s">
        <v>85</v>
      </c>
      <c r="E24" s="48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207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135"/>
    </row>
    <row r="30" spans="1:5" ht="21.75" customHeight="1" x14ac:dyDescent="0.3">
      <c r="A30" s="211" t="str">
        <f>Headings!F35</f>
        <v>Page 35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Headings!E36</f>
        <v>July 2019 Veterans, Seniors, and Human Services Lid Lift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14853888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15207674</v>
      </c>
      <c r="C6" s="46">
        <v>2.3817737147338036E-2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15469686</v>
      </c>
      <c r="C7" s="46">
        <v>1.7228933234628707E-2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15882255</v>
      </c>
      <c r="C8" s="46">
        <v>2.666951352470881E-2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16409992</v>
      </c>
      <c r="C9" s="47">
        <v>3.322809009174077E-2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16774932</v>
      </c>
      <c r="C10" s="47">
        <v>2.2238889574108356E-2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17350514</v>
      </c>
      <c r="C11" s="47">
        <v>3.431203178647757E-2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17918894</v>
      </c>
      <c r="C12" s="47">
        <v>3.2758683690869317E-2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18616034</v>
      </c>
      <c r="C13" s="47">
        <v>3.8905302972382039E-2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53265713</v>
      </c>
      <c r="C14" s="47">
        <v>1.861281463065656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56301126</v>
      </c>
      <c r="C15" s="56">
        <v>5.6986245542230973E-2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59349622.984566987</v>
      </c>
      <c r="C16" s="47">
        <v>5.4146288025695766E-2</v>
      </c>
      <c r="D16" s="47">
        <v>1.7728835722097269E-3</v>
      </c>
      <c r="E16" s="48">
        <v>105033.75898035616</v>
      </c>
    </row>
    <row r="17" spans="1:5" s="54" customFormat="1" ht="18" customHeight="1" x14ac:dyDescent="0.25">
      <c r="A17" s="44">
        <v>2021</v>
      </c>
      <c r="B17" s="45">
        <v>62409600.066564538</v>
      </c>
      <c r="C17" s="47">
        <v>5.1558492339424777E-2</v>
      </c>
      <c r="D17" s="47">
        <v>3.6740673776769484E-3</v>
      </c>
      <c r="E17" s="48">
        <v>228457.70665124059</v>
      </c>
    </row>
    <row r="18" spans="1:5" s="54" customFormat="1" ht="18" customHeight="1" x14ac:dyDescent="0.25">
      <c r="A18" s="44">
        <v>2022</v>
      </c>
      <c r="B18" s="45">
        <v>65533736.956737839</v>
      </c>
      <c r="C18" s="47">
        <v>5.0058594941181811E-2</v>
      </c>
      <c r="D18" s="47">
        <v>5.3697971189976546E-3</v>
      </c>
      <c r="E18" s="48">
        <v>350023.31770444661</v>
      </c>
    </row>
    <row r="19" spans="1:5" s="54" customFormat="1" ht="18" customHeight="1" x14ac:dyDescent="0.25">
      <c r="A19" s="44">
        <v>2023</v>
      </c>
      <c r="B19" s="45">
        <v>68717645.007848829</v>
      </c>
      <c r="C19" s="47">
        <v>4.8584259023910947E-2</v>
      </c>
      <c r="D19" s="47">
        <v>6.5302440781911386E-3</v>
      </c>
      <c r="E19" s="48">
        <v>445831.60518014431</v>
      </c>
    </row>
    <row r="20" spans="1:5" s="54" customFormat="1" ht="18" customHeight="1" x14ac:dyDescent="0.25">
      <c r="A20" s="44">
        <v>2024</v>
      </c>
      <c r="B20" s="95" t="s">
        <v>85</v>
      </c>
      <c r="C20" s="95" t="s">
        <v>85</v>
      </c>
      <c r="D20" s="83" t="s">
        <v>85</v>
      </c>
      <c r="E20" s="84" t="s">
        <v>85</v>
      </c>
    </row>
    <row r="21" spans="1:5" ht="18" customHeight="1" x14ac:dyDescent="0.3">
      <c r="A21" s="44">
        <v>2025</v>
      </c>
      <c r="B21" s="95" t="s">
        <v>85</v>
      </c>
      <c r="C21" s="95" t="s">
        <v>85</v>
      </c>
      <c r="D21" s="83" t="s">
        <v>85</v>
      </c>
      <c r="E21" s="84" t="s">
        <v>85</v>
      </c>
    </row>
    <row r="22" spans="1:5" s="156" customFormat="1" ht="18" customHeight="1" x14ac:dyDescent="0.3">
      <c r="A22" s="44">
        <v>2026</v>
      </c>
      <c r="B22" s="95" t="s">
        <v>85</v>
      </c>
      <c r="C22" s="95" t="s">
        <v>85</v>
      </c>
      <c r="D22" s="83" t="s">
        <v>85</v>
      </c>
      <c r="E22" s="84" t="s">
        <v>85</v>
      </c>
    </row>
    <row r="23" spans="1:5" s="193" customFormat="1" ht="18" customHeight="1" x14ac:dyDescent="0.3">
      <c r="A23" s="44">
        <v>2027</v>
      </c>
      <c r="B23" s="95" t="s">
        <v>85</v>
      </c>
      <c r="C23" s="95" t="s">
        <v>85</v>
      </c>
      <c r="D23" s="83" t="s">
        <v>85</v>
      </c>
      <c r="E23" s="84" t="s">
        <v>85</v>
      </c>
    </row>
    <row r="24" spans="1:5" s="195" customFormat="1" ht="18" customHeight="1" x14ac:dyDescent="0.3">
      <c r="A24" s="44">
        <v>2028</v>
      </c>
      <c r="B24" s="95" t="s">
        <v>85</v>
      </c>
      <c r="C24" s="95" t="s">
        <v>85</v>
      </c>
      <c r="D24" s="83" t="s">
        <v>85</v>
      </c>
      <c r="E24" s="84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239</v>
      </c>
      <c r="B27" s="3"/>
      <c r="C27" s="3"/>
    </row>
    <row r="28" spans="1:5" ht="21.75" customHeight="1" x14ac:dyDescent="0.3">
      <c r="A28" s="79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1" t="str">
        <f>Headings!F36</f>
        <v>Page 36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00" customWidth="1"/>
    <col min="2" max="2" width="20.75" style="100" customWidth="1"/>
    <col min="3" max="3" width="10.75" style="100" customWidth="1"/>
    <col min="4" max="5" width="17.75" style="101" customWidth="1"/>
    <col min="6" max="16384" width="10.75" style="101"/>
  </cols>
  <sheetData>
    <row r="1" spans="1:7" ht="23.25" x14ac:dyDescent="0.3">
      <c r="A1" s="218" t="str">
        <f>+Headings!E37</f>
        <v>July 2019 PSERN Forecast</v>
      </c>
      <c r="B1" s="219"/>
      <c r="C1" s="219"/>
      <c r="D1" s="219"/>
      <c r="E1" s="219"/>
    </row>
    <row r="2" spans="1:7" ht="21.75" customHeight="1" x14ac:dyDescent="0.3">
      <c r="A2" s="218" t="s">
        <v>91</v>
      </c>
      <c r="B2" s="219"/>
      <c r="C2" s="219"/>
      <c r="D2" s="219"/>
      <c r="E2" s="219"/>
    </row>
    <row r="3" spans="1:7" ht="21.75" customHeight="1" x14ac:dyDescent="0.3">
      <c r="A3" s="218"/>
      <c r="B3" s="219"/>
      <c r="C3" s="219"/>
      <c r="D3" s="219"/>
      <c r="E3" s="219"/>
    </row>
    <row r="4" spans="1:7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7" s="54" customFormat="1" ht="18" customHeight="1" x14ac:dyDescent="0.25">
      <c r="A5" s="39">
        <v>2009</v>
      </c>
      <c r="B5" s="40" t="s">
        <v>85</v>
      </c>
      <c r="C5" s="41" t="s">
        <v>85</v>
      </c>
      <c r="D5" s="52" t="s">
        <v>85</v>
      </c>
      <c r="E5" s="43" t="s">
        <v>85</v>
      </c>
    </row>
    <row r="6" spans="1:7" s="54" customFormat="1" ht="18" customHeight="1" x14ac:dyDescent="0.25">
      <c r="A6" s="44">
        <v>2010</v>
      </c>
      <c r="B6" s="45" t="s">
        <v>85</v>
      </c>
      <c r="C6" s="46" t="s">
        <v>85</v>
      </c>
      <c r="D6" s="47" t="s">
        <v>85</v>
      </c>
      <c r="E6" s="48" t="s">
        <v>85</v>
      </c>
    </row>
    <row r="7" spans="1:7" s="54" customFormat="1" ht="18" customHeight="1" x14ac:dyDescent="0.25">
      <c r="A7" s="44">
        <v>2011</v>
      </c>
      <c r="B7" s="45" t="s">
        <v>85</v>
      </c>
      <c r="C7" s="46" t="s">
        <v>85</v>
      </c>
      <c r="D7" s="47" t="s">
        <v>85</v>
      </c>
      <c r="E7" s="48" t="s">
        <v>85</v>
      </c>
    </row>
    <row r="8" spans="1:7" s="54" customFormat="1" ht="18" customHeight="1" x14ac:dyDescent="0.25">
      <c r="A8" s="44">
        <v>2012</v>
      </c>
      <c r="B8" s="45" t="s">
        <v>85</v>
      </c>
      <c r="C8" s="46" t="s">
        <v>85</v>
      </c>
      <c r="D8" s="47" t="s">
        <v>85</v>
      </c>
      <c r="E8" s="48" t="s">
        <v>85</v>
      </c>
    </row>
    <row r="9" spans="1:7" s="54" customFormat="1" ht="18" customHeight="1" x14ac:dyDescent="0.25">
      <c r="A9" s="44">
        <v>2013</v>
      </c>
      <c r="B9" s="45" t="s">
        <v>85</v>
      </c>
      <c r="C9" s="46" t="s">
        <v>85</v>
      </c>
      <c r="D9" s="47" t="s">
        <v>85</v>
      </c>
      <c r="E9" s="48" t="s">
        <v>85</v>
      </c>
    </row>
    <row r="10" spans="1:7" s="54" customFormat="1" ht="18" customHeight="1" x14ac:dyDescent="0.25">
      <c r="A10" s="44">
        <v>2014</v>
      </c>
      <c r="B10" s="45" t="s">
        <v>85</v>
      </c>
      <c r="C10" s="46" t="s">
        <v>85</v>
      </c>
      <c r="D10" s="47" t="s">
        <v>85</v>
      </c>
      <c r="E10" s="48" t="s">
        <v>85</v>
      </c>
      <c r="F10" s="59"/>
      <c r="G10" s="78"/>
    </row>
    <row r="11" spans="1:7" s="54" customFormat="1" ht="18" customHeight="1" x14ac:dyDescent="0.25">
      <c r="A11" s="44">
        <v>2015</v>
      </c>
      <c r="B11" s="45" t="s">
        <v>85</v>
      </c>
      <c r="C11" s="46" t="s">
        <v>85</v>
      </c>
      <c r="D11" s="47" t="s">
        <v>85</v>
      </c>
      <c r="E11" s="48" t="s">
        <v>85</v>
      </c>
    </row>
    <row r="12" spans="1:7" s="54" customFormat="1" ht="18" customHeight="1" x14ac:dyDescent="0.25">
      <c r="A12" s="44">
        <v>2016</v>
      </c>
      <c r="B12" s="45">
        <v>29727603</v>
      </c>
      <c r="C12" s="57" t="s">
        <v>85</v>
      </c>
      <c r="D12" s="47">
        <v>0</v>
      </c>
      <c r="E12" s="48">
        <v>0</v>
      </c>
    </row>
    <row r="13" spans="1:7" s="54" customFormat="1" ht="18" customHeight="1" x14ac:dyDescent="0.25">
      <c r="A13" s="44">
        <v>2017</v>
      </c>
      <c r="B13" s="45">
        <v>30601830</v>
      </c>
      <c r="C13" s="47">
        <v>2.9407920981721958E-2</v>
      </c>
      <c r="D13" s="47">
        <v>0</v>
      </c>
      <c r="E13" s="48">
        <v>0</v>
      </c>
    </row>
    <row r="14" spans="1:7" s="54" customFormat="1" ht="18" customHeight="1" x14ac:dyDescent="0.25">
      <c r="A14" s="44">
        <v>2018</v>
      </c>
      <c r="B14" s="45">
        <v>31588828</v>
      </c>
      <c r="C14" s="47">
        <v>3.2252907750941695E-2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2019</v>
      </c>
      <c r="B15" s="50">
        <v>32612888</v>
      </c>
      <c r="C15" s="56">
        <v>3.2418423374238614E-2</v>
      </c>
      <c r="D15" s="56">
        <v>0</v>
      </c>
      <c r="E15" s="85">
        <v>0</v>
      </c>
    </row>
    <row r="16" spans="1:7" s="54" customFormat="1" ht="18" customHeight="1" thickTop="1" x14ac:dyDescent="0.25">
      <c r="A16" s="44">
        <v>2020</v>
      </c>
      <c r="B16" s="45">
        <v>33563462.911166213</v>
      </c>
      <c r="C16" s="47">
        <v>2.914721662080999E-2</v>
      </c>
      <c r="D16" s="47">
        <v>1.8161163509060607E-3</v>
      </c>
      <c r="E16" s="48">
        <v>60844.652817152441</v>
      </c>
    </row>
    <row r="17" spans="1:5" s="54" customFormat="1" ht="18" customHeight="1" x14ac:dyDescent="0.25">
      <c r="A17" s="44">
        <v>2021</v>
      </c>
      <c r="B17" s="45">
        <v>34454930.385354668</v>
      </c>
      <c r="C17" s="47">
        <v>2.6560652473433422E-2</v>
      </c>
      <c r="D17" s="47">
        <v>3.764788800188601E-3</v>
      </c>
      <c r="E17" s="48">
        <v>129229.01607368886</v>
      </c>
    </row>
    <row r="18" spans="1:5" s="54" customFormat="1" ht="18" customHeight="1" x14ac:dyDescent="0.25">
      <c r="A18" s="44">
        <v>2022</v>
      </c>
      <c r="B18" s="45">
        <v>35318296.281658597</v>
      </c>
      <c r="C18" s="47">
        <v>2.5057833135861074E-2</v>
      </c>
      <c r="D18" s="47">
        <v>5.5023452397524597E-3</v>
      </c>
      <c r="E18" s="48">
        <v>193270.02104128897</v>
      </c>
    </row>
    <row r="19" spans="1:5" s="54" customFormat="1" ht="18" customHeight="1" x14ac:dyDescent="0.25">
      <c r="A19" s="44">
        <v>2023</v>
      </c>
      <c r="B19" s="45">
        <v>36151255.049711101</v>
      </c>
      <c r="C19" s="47">
        <v>2.3584341708041912E-2</v>
      </c>
      <c r="D19" s="47">
        <v>6.6924742354090849E-3</v>
      </c>
      <c r="E19" s="48">
        <v>240332.92111540586</v>
      </c>
    </row>
    <row r="20" spans="1:5" s="54" customFormat="1" ht="18" customHeight="1" x14ac:dyDescent="0.25">
      <c r="A20" s="44">
        <v>2024</v>
      </c>
      <c r="B20" s="45">
        <v>36979186.707075708</v>
      </c>
      <c r="C20" s="47">
        <v>2.2901878682389576E-2</v>
      </c>
      <c r="D20" s="47">
        <v>7.6440917843236811E-3</v>
      </c>
      <c r="E20" s="48">
        <v>280527.91615933925</v>
      </c>
    </row>
    <row r="21" spans="1:5" ht="18" customHeight="1" x14ac:dyDescent="0.3">
      <c r="A21" s="44">
        <v>2025</v>
      </c>
      <c r="B21" s="95" t="s">
        <v>85</v>
      </c>
      <c r="C21" s="83" t="s">
        <v>85</v>
      </c>
      <c r="D21" s="83" t="s">
        <v>85</v>
      </c>
      <c r="E21" s="84" t="s">
        <v>85</v>
      </c>
    </row>
    <row r="22" spans="1:5" s="156" customFormat="1" ht="18" customHeight="1" x14ac:dyDescent="0.3">
      <c r="A22" s="44">
        <v>2026</v>
      </c>
      <c r="B22" s="95" t="s">
        <v>85</v>
      </c>
      <c r="C22" s="83" t="s">
        <v>85</v>
      </c>
      <c r="D22" s="83" t="s">
        <v>85</v>
      </c>
      <c r="E22" s="84" t="s">
        <v>85</v>
      </c>
    </row>
    <row r="23" spans="1:5" s="193" customFormat="1" ht="18" customHeight="1" x14ac:dyDescent="0.3">
      <c r="A23" s="44">
        <v>2027</v>
      </c>
      <c r="B23" s="95" t="s">
        <v>85</v>
      </c>
      <c r="C23" s="83" t="s">
        <v>85</v>
      </c>
      <c r="D23" s="83" t="s">
        <v>85</v>
      </c>
      <c r="E23" s="84" t="s">
        <v>85</v>
      </c>
    </row>
    <row r="24" spans="1:5" s="195" customFormat="1" ht="18" customHeight="1" x14ac:dyDescent="0.3">
      <c r="A24" s="44">
        <v>2028</v>
      </c>
      <c r="B24" s="95" t="s">
        <v>85</v>
      </c>
      <c r="C24" s="83" t="s">
        <v>85</v>
      </c>
      <c r="D24" s="83" t="s">
        <v>85</v>
      </c>
      <c r="E24" s="84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208</v>
      </c>
      <c r="B27" s="3"/>
      <c r="C27" s="3"/>
    </row>
    <row r="28" spans="1:5" ht="21.75" customHeight="1" x14ac:dyDescent="0.3">
      <c r="A28" s="30" t="s">
        <v>182</v>
      </c>
      <c r="B28" s="101"/>
      <c r="C28" s="101"/>
    </row>
    <row r="29" spans="1:5" ht="21.75" customHeight="1" x14ac:dyDescent="0.3">
      <c r="A29" s="3"/>
      <c r="B29" s="101"/>
      <c r="C29" s="101"/>
    </row>
    <row r="30" spans="1:5" ht="21.75" customHeight="1" x14ac:dyDescent="0.3">
      <c r="A30" s="211" t="str">
        <f>+Headings!F37</f>
        <v>Page 37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00" customWidth="1"/>
    <col min="2" max="2" width="20.75" style="100" customWidth="1"/>
    <col min="3" max="3" width="10.75" style="100" customWidth="1"/>
    <col min="4" max="5" width="17.75" style="101" customWidth="1"/>
    <col min="6" max="16384" width="10.75" style="101"/>
  </cols>
  <sheetData>
    <row r="1" spans="1:7" ht="23.25" x14ac:dyDescent="0.3">
      <c r="A1" s="218" t="str">
        <f>Headings!E38</f>
        <v>July 2019 Best Start For Kids Forecast</v>
      </c>
      <c r="B1" s="219"/>
      <c r="C1" s="219"/>
      <c r="D1" s="219"/>
      <c r="E1" s="219"/>
    </row>
    <row r="2" spans="1:7" ht="21.75" customHeight="1" x14ac:dyDescent="0.3">
      <c r="A2" s="218" t="s">
        <v>91</v>
      </c>
      <c r="B2" s="219"/>
      <c r="C2" s="219"/>
      <c r="D2" s="219"/>
      <c r="E2" s="219"/>
    </row>
    <row r="4" spans="1:7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7" s="54" customFormat="1" ht="18" customHeight="1" x14ac:dyDescent="0.25">
      <c r="A5" s="39">
        <v>2009</v>
      </c>
      <c r="B5" s="124" t="s">
        <v>85</v>
      </c>
      <c r="C5" s="92" t="s">
        <v>85</v>
      </c>
      <c r="D5" s="92" t="s">
        <v>85</v>
      </c>
      <c r="E5" s="121" t="s">
        <v>85</v>
      </c>
    </row>
    <row r="6" spans="1:7" s="54" customFormat="1" ht="18" customHeight="1" x14ac:dyDescent="0.25">
      <c r="A6" s="44">
        <v>2010</v>
      </c>
      <c r="B6" s="95" t="s">
        <v>85</v>
      </c>
      <c r="C6" s="83" t="s">
        <v>85</v>
      </c>
      <c r="D6" s="83" t="s">
        <v>85</v>
      </c>
      <c r="E6" s="84" t="s">
        <v>85</v>
      </c>
    </row>
    <row r="7" spans="1:7" s="54" customFormat="1" ht="18" customHeight="1" x14ac:dyDescent="0.25">
      <c r="A7" s="44">
        <v>2011</v>
      </c>
      <c r="B7" s="95" t="s">
        <v>85</v>
      </c>
      <c r="C7" s="83" t="s">
        <v>85</v>
      </c>
      <c r="D7" s="83" t="s">
        <v>85</v>
      </c>
      <c r="E7" s="84" t="s">
        <v>85</v>
      </c>
    </row>
    <row r="8" spans="1:7" s="54" customFormat="1" ht="18" customHeight="1" x14ac:dyDescent="0.25">
      <c r="A8" s="44">
        <v>2012</v>
      </c>
      <c r="B8" s="95" t="s">
        <v>85</v>
      </c>
      <c r="C8" s="83" t="s">
        <v>85</v>
      </c>
      <c r="D8" s="83" t="s">
        <v>85</v>
      </c>
      <c r="E8" s="84" t="s">
        <v>85</v>
      </c>
    </row>
    <row r="9" spans="1:7" s="54" customFormat="1" ht="18" customHeight="1" x14ac:dyDescent="0.25">
      <c r="A9" s="44">
        <v>2013</v>
      </c>
      <c r="B9" s="95" t="s">
        <v>85</v>
      </c>
      <c r="C9" s="83" t="s">
        <v>85</v>
      </c>
      <c r="D9" s="83" t="s">
        <v>85</v>
      </c>
      <c r="E9" s="84" t="s">
        <v>85</v>
      </c>
    </row>
    <row r="10" spans="1:7" s="54" customFormat="1" ht="18" customHeight="1" x14ac:dyDescent="0.25">
      <c r="A10" s="44">
        <v>2014</v>
      </c>
      <c r="B10" s="95" t="s">
        <v>85</v>
      </c>
      <c r="C10" s="83" t="s">
        <v>85</v>
      </c>
      <c r="D10" s="83" t="s">
        <v>85</v>
      </c>
      <c r="E10" s="84" t="s">
        <v>85</v>
      </c>
      <c r="F10" s="59"/>
      <c r="G10" s="78"/>
    </row>
    <row r="11" spans="1:7" s="54" customFormat="1" ht="18" customHeight="1" x14ac:dyDescent="0.25">
      <c r="A11" s="44">
        <v>2015</v>
      </c>
      <c r="B11" s="95" t="s">
        <v>85</v>
      </c>
      <c r="C11" s="83" t="s">
        <v>85</v>
      </c>
      <c r="D11" s="83" t="s">
        <v>85</v>
      </c>
      <c r="E11" s="84" t="s">
        <v>85</v>
      </c>
    </row>
    <row r="12" spans="1:7" s="54" customFormat="1" ht="18" customHeight="1" x14ac:dyDescent="0.25">
      <c r="A12" s="44">
        <v>2016</v>
      </c>
      <c r="B12" s="45">
        <v>59455206</v>
      </c>
      <c r="C12" s="83" t="s">
        <v>85</v>
      </c>
      <c r="D12" s="83" t="s">
        <v>85</v>
      </c>
      <c r="E12" s="84" t="s">
        <v>85</v>
      </c>
    </row>
    <row r="13" spans="1:7" s="54" customFormat="1" ht="18" customHeight="1" x14ac:dyDescent="0.25">
      <c r="A13" s="44">
        <v>2017</v>
      </c>
      <c r="B13" s="45">
        <v>62379867</v>
      </c>
      <c r="C13" s="47">
        <v>4.9190999355043896E-2</v>
      </c>
      <c r="D13" s="47">
        <v>0</v>
      </c>
      <c r="E13" s="48">
        <v>0</v>
      </c>
    </row>
    <row r="14" spans="1:7" s="54" customFormat="1" ht="18" customHeight="1" x14ac:dyDescent="0.25">
      <c r="A14" s="44">
        <v>2018</v>
      </c>
      <c r="B14" s="45">
        <v>65652750</v>
      </c>
      <c r="C14" s="47">
        <v>5.2466976244114116E-2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2019</v>
      </c>
      <c r="B15" s="50">
        <v>69094328</v>
      </c>
      <c r="C15" s="56">
        <v>5.2420926770013532E-2</v>
      </c>
      <c r="D15" s="56">
        <v>0</v>
      </c>
      <c r="E15" s="85">
        <v>0</v>
      </c>
    </row>
    <row r="16" spans="1:7" s="54" customFormat="1" ht="18" customHeight="1" thickTop="1" x14ac:dyDescent="0.25">
      <c r="A16" s="44">
        <v>2020</v>
      </c>
      <c r="B16" s="45">
        <v>72489933.596374273</v>
      </c>
      <c r="C16" s="47">
        <v>4.9144491229066833E-2</v>
      </c>
      <c r="D16" s="47">
        <v>1.7813446287489043E-3</v>
      </c>
      <c r="E16" s="48">
        <v>128899.9386369288</v>
      </c>
    </row>
    <row r="17" spans="1:5" s="54" customFormat="1" ht="18" customHeight="1" x14ac:dyDescent="0.25">
      <c r="A17" s="44">
        <v>2021</v>
      </c>
      <c r="B17" s="45">
        <v>75864986.181202233</v>
      </c>
      <c r="C17" s="47">
        <v>4.6558914008948182E-2</v>
      </c>
      <c r="D17" s="47">
        <v>3.6921612282281302E-3</v>
      </c>
      <c r="E17" s="48">
        <v>279075.36930002272</v>
      </c>
    </row>
    <row r="18" spans="1:5" s="54" customFormat="1" ht="18" customHeight="1" x14ac:dyDescent="0.25">
      <c r="A18" s="44">
        <v>2022</v>
      </c>
      <c r="B18" s="95" t="s">
        <v>85</v>
      </c>
      <c r="C18" s="83" t="s">
        <v>85</v>
      </c>
      <c r="D18" s="83" t="s">
        <v>85</v>
      </c>
      <c r="E18" s="84" t="s">
        <v>85</v>
      </c>
    </row>
    <row r="19" spans="1:5" s="54" customFormat="1" ht="18" customHeight="1" x14ac:dyDescent="0.25">
      <c r="A19" s="44">
        <v>2023</v>
      </c>
      <c r="B19" s="95" t="s">
        <v>85</v>
      </c>
      <c r="C19" s="83" t="s">
        <v>85</v>
      </c>
      <c r="D19" s="83" t="s">
        <v>85</v>
      </c>
      <c r="E19" s="84" t="s">
        <v>85</v>
      </c>
    </row>
    <row r="20" spans="1:5" s="54" customFormat="1" ht="18" customHeight="1" x14ac:dyDescent="0.25">
      <c r="A20" s="44">
        <v>2024</v>
      </c>
      <c r="B20" s="95" t="s">
        <v>85</v>
      </c>
      <c r="C20" s="83" t="s">
        <v>85</v>
      </c>
      <c r="D20" s="83" t="s">
        <v>85</v>
      </c>
      <c r="E20" s="84" t="s">
        <v>85</v>
      </c>
    </row>
    <row r="21" spans="1:5" ht="18" customHeight="1" x14ac:dyDescent="0.3">
      <c r="A21" s="44">
        <v>2025</v>
      </c>
      <c r="B21" s="95" t="s">
        <v>85</v>
      </c>
      <c r="C21" s="83" t="s">
        <v>85</v>
      </c>
      <c r="D21" s="83" t="s">
        <v>85</v>
      </c>
      <c r="E21" s="84" t="s">
        <v>85</v>
      </c>
    </row>
    <row r="22" spans="1:5" s="156" customFormat="1" ht="18" customHeight="1" x14ac:dyDescent="0.3">
      <c r="A22" s="44">
        <v>2026</v>
      </c>
      <c r="B22" s="95" t="s">
        <v>85</v>
      </c>
      <c r="C22" s="83" t="s">
        <v>85</v>
      </c>
      <c r="D22" s="83" t="s">
        <v>85</v>
      </c>
      <c r="E22" s="84" t="s">
        <v>85</v>
      </c>
    </row>
    <row r="23" spans="1:5" s="193" customFormat="1" ht="18" customHeight="1" x14ac:dyDescent="0.3">
      <c r="A23" s="44">
        <v>2027</v>
      </c>
      <c r="B23" s="95" t="s">
        <v>85</v>
      </c>
      <c r="C23" s="83" t="s">
        <v>85</v>
      </c>
      <c r="D23" s="83" t="s">
        <v>85</v>
      </c>
      <c r="E23" s="84" t="s">
        <v>85</v>
      </c>
    </row>
    <row r="24" spans="1:5" s="195" customFormat="1" ht="18" customHeight="1" x14ac:dyDescent="0.3">
      <c r="A24" s="44">
        <v>2028</v>
      </c>
      <c r="B24" s="95" t="s">
        <v>85</v>
      </c>
      <c r="C24" s="83" t="s">
        <v>85</v>
      </c>
      <c r="D24" s="83" t="s">
        <v>85</v>
      </c>
      <c r="E24" s="84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209</v>
      </c>
      <c r="B27" s="3"/>
      <c r="C27" s="3"/>
    </row>
    <row r="28" spans="1:5" ht="21.75" customHeight="1" x14ac:dyDescent="0.3">
      <c r="A28" s="3"/>
      <c r="B28" s="101"/>
      <c r="C28" s="101"/>
    </row>
    <row r="29" spans="1:5" ht="21.75" customHeight="1" x14ac:dyDescent="0.3">
      <c r="A29" s="3"/>
      <c r="B29" s="101"/>
      <c r="C29" s="101"/>
    </row>
    <row r="30" spans="1:5" ht="21.75" customHeight="1" x14ac:dyDescent="0.3">
      <c r="A30" s="211" t="str">
        <f>Headings!F38</f>
        <v>Page 38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2.5" customHeight="1" x14ac:dyDescent="0.3">
      <c r="A1" s="223" t="str">
        <f>Headings!E39</f>
        <v>July 2019 Emergency Medical Services (EMS) Property Tax Forecast</v>
      </c>
      <c r="B1" s="226"/>
      <c r="C1" s="226"/>
      <c r="D1" s="226"/>
      <c r="E1" s="226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105583802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102097238</v>
      </c>
      <c r="C6" s="46">
        <v>-3.3021769759721264E-2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98589189</v>
      </c>
      <c r="C7" s="46">
        <v>-3.4359881508253975E-2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95268834</v>
      </c>
      <c r="C8" s="46">
        <v>-3.3678692701285984E-2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93870870</v>
      </c>
      <c r="C9" s="47">
        <v>-1.4673885900608363E-2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113541014.793615</v>
      </c>
      <c r="C10" s="47">
        <v>0.2095447159871322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116769207</v>
      </c>
      <c r="C11" s="47">
        <v>2.8431947805406921E-2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119879727</v>
      </c>
      <c r="C12" s="47">
        <v>2.6638187240579647E-2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123483769</v>
      </c>
      <c r="C13" s="47">
        <v>3.0063815544057793E-2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127489160</v>
      </c>
      <c r="C14" s="47">
        <v>3.2436578770121516E-2</v>
      </c>
      <c r="D14" s="47">
        <v>0</v>
      </c>
      <c r="E14" s="48">
        <v>0</v>
      </c>
    </row>
    <row r="15" spans="1:5" s="54" customFormat="1" ht="18" customHeight="1" thickBot="1" x14ac:dyDescent="0.3">
      <c r="A15" s="44">
        <v>2019</v>
      </c>
      <c r="B15" s="76">
        <v>131539324</v>
      </c>
      <c r="C15" s="57">
        <v>3.1768693118693347E-2</v>
      </c>
      <c r="D15" s="46">
        <v>0</v>
      </c>
      <c r="E15" s="48">
        <v>0</v>
      </c>
    </row>
    <row r="16" spans="1:5" s="54" customFormat="1" ht="18" customHeight="1" thickTop="1" x14ac:dyDescent="0.25">
      <c r="A16" s="164">
        <v>2020</v>
      </c>
      <c r="B16" s="161">
        <v>167889292.70764706</v>
      </c>
      <c r="C16" s="160">
        <v>0.27634297943972297</v>
      </c>
      <c r="D16" s="210" t="s">
        <v>226</v>
      </c>
      <c r="E16" s="209" t="s">
        <v>226</v>
      </c>
    </row>
    <row r="17" spans="1:5" s="54" customFormat="1" ht="18" customHeight="1" x14ac:dyDescent="0.25">
      <c r="A17" s="44">
        <v>2021</v>
      </c>
      <c r="B17" s="45">
        <v>172656810.73990726</v>
      </c>
      <c r="C17" s="57">
        <v>2.8396796218339571E-2</v>
      </c>
      <c r="D17" s="96" t="s">
        <v>226</v>
      </c>
      <c r="E17" s="84" t="s">
        <v>226</v>
      </c>
    </row>
    <row r="18" spans="1:5" s="54" customFormat="1" ht="18" customHeight="1" x14ac:dyDescent="0.25">
      <c r="A18" s="44">
        <v>2022</v>
      </c>
      <c r="B18" s="45">
        <v>176999675.93069756</v>
      </c>
      <c r="C18" s="57">
        <v>2.5153164663353156E-2</v>
      </c>
      <c r="D18" s="96" t="s">
        <v>226</v>
      </c>
      <c r="E18" s="84" t="s">
        <v>226</v>
      </c>
    </row>
    <row r="19" spans="1:5" s="54" customFormat="1" ht="18" customHeight="1" x14ac:dyDescent="0.25">
      <c r="A19" s="44">
        <v>2023</v>
      </c>
      <c r="B19" s="45">
        <v>181196978.45398667</v>
      </c>
      <c r="C19" s="57">
        <v>2.3713616995166387E-2</v>
      </c>
      <c r="D19" s="96" t="s">
        <v>226</v>
      </c>
      <c r="E19" s="84" t="s">
        <v>226</v>
      </c>
    </row>
    <row r="20" spans="1:5" s="54" customFormat="1" ht="18" customHeight="1" x14ac:dyDescent="0.25">
      <c r="A20" s="44">
        <v>2024</v>
      </c>
      <c r="B20" s="45">
        <v>185368803.00146288</v>
      </c>
      <c r="C20" s="57">
        <v>2.3023698204413412E-2</v>
      </c>
      <c r="D20" s="96" t="s">
        <v>226</v>
      </c>
      <c r="E20" s="84" t="s">
        <v>226</v>
      </c>
    </row>
    <row r="21" spans="1:5" ht="18" customHeight="1" x14ac:dyDescent="0.3">
      <c r="A21" s="44">
        <v>2025</v>
      </c>
      <c r="B21" s="45">
        <v>189522450.05191001</v>
      </c>
      <c r="C21" s="57">
        <v>2.2407476248386571E-2</v>
      </c>
      <c r="D21" s="96" t="s">
        <v>226</v>
      </c>
      <c r="E21" s="84" t="s">
        <v>226</v>
      </c>
    </row>
    <row r="22" spans="1:5" s="156" customFormat="1" ht="18" customHeight="1" x14ac:dyDescent="0.3">
      <c r="A22" s="44">
        <v>2026</v>
      </c>
      <c r="B22" s="194" t="s">
        <v>85</v>
      </c>
      <c r="C22" s="96" t="s">
        <v>85</v>
      </c>
      <c r="D22" s="204" t="s">
        <v>85</v>
      </c>
      <c r="E22" s="84" t="s">
        <v>85</v>
      </c>
    </row>
    <row r="23" spans="1:5" s="193" customFormat="1" ht="18" customHeight="1" x14ac:dyDescent="0.3">
      <c r="A23" s="44">
        <v>2027</v>
      </c>
      <c r="B23" s="194" t="s">
        <v>85</v>
      </c>
      <c r="C23" s="96" t="s">
        <v>85</v>
      </c>
      <c r="D23" s="204" t="s">
        <v>85</v>
      </c>
      <c r="E23" s="84" t="s">
        <v>85</v>
      </c>
    </row>
    <row r="24" spans="1:5" s="195" customFormat="1" ht="18" customHeight="1" x14ac:dyDescent="0.3">
      <c r="A24" s="44">
        <v>2028</v>
      </c>
      <c r="B24" s="194" t="s">
        <v>85</v>
      </c>
      <c r="C24" s="96" t="s">
        <v>85</v>
      </c>
      <c r="D24" s="204" t="s">
        <v>85</v>
      </c>
      <c r="E24" s="84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 t="s">
        <v>210</v>
      </c>
      <c r="B27" s="3"/>
      <c r="C27" s="3"/>
    </row>
    <row r="28" spans="1:5" ht="21.75" customHeight="1" x14ac:dyDescent="0.3">
      <c r="A28" s="30" t="s">
        <v>261</v>
      </c>
      <c r="B28" s="19"/>
      <c r="C28" s="19"/>
    </row>
    <row r="29" spans="1:5" ht="21.75" customHeight="1" x14ac:dyDescent="0.3">
      <c r="A29" s="30" t="s">
        <v>271</v>
      </c>
      <c r="B29" s="19"/>
      <c r="C29" s="19"/>
    </row>
    <row r="30" spans="1:5" ht="21.75" customHeight="1" x14ac:dyDescent="0.3">
      <c r="A30" s="211" t="str">
        <f>Headings!F39</f>
        <v>Page 39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Headings!E4</f>
        <v>July 2019 Countywide New Construction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  <c r="E4" s="36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8005200000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5205200000</v>
      </c>
      <c r="C6" s="46">
        <v>-0.34977264777894368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2457642885</v>
      </c>
      <c r="C7" s="46">
        <v>-0.52784851974948133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1925434669</v>
      </c>
      <c r="C8" s="46">
        <v>-0.21655229864692083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1983503613</v>
      </c>
      <c r="C9" s="47">
        <v>3.0158875258104123E-2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3406198290</v>
      </c>
      <c r="C10" s="46">
        <v>0.71726346636102645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4994659235</v>
      </c>
      <c r="C11" s="46">
        <v>0.46634423769850453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6111997054</v>
      </c>
      <c r="C12" s="46">
        <v>0.22370651658681173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8438451607.000001</v>
      </c>
      <c r="C13" s="46">
        <v>0.38063738127580593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9789738887</v>
      </c>
      <c r="C14" s="46">
        <v>0.16013450606021817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11561210136</v>
      </c>
      <c r="C15" s="51">
        <v>0.18095183839401208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11580985032.390299</v>
      </c>
      <c r="C16" s="46">
        <v>1.7104521202950806E-3</v>
      </c>
      <c r="D16" s="47">
        <v>0.10795676084504247</v>
      </c>
      <c r="E16" s="48">
        <v>1128424570.0510998</v>
      </c>
    </row>
    <row r="17" spans="1:5" s="54" customFormat="1" ht="18" customHeight="1" x14ac:dyDescent="0.25">
      <c r="A17" s="44">
        <v>2021</v>
      </c>
      <c r="B17" s="45">
        <v>10533121945.741798</v>
      </c>
      <c r="C17" s="46">
        <v>-9.0481343660991032E-2</v>
      </c>
      <c r="D17" s="47">
        <v>0.10153245017936974</v>
      </c>
      <c r="E17" s="48">
        <v>970878051.76788902</v>
      </c>
    </row>
    <row r="18" spans="1:5" s="54" customFormat="1" ht="18" customHeight="1" x14ac:dyDescent="0.25">
      <c r="A18" s="44">
        <v>2022</v>
      </c>
      <c r="B18" s="45">
        <v>9852195071.2187099</v>
      </c>
      <c r="C18" s="46">
        <v>-6.4646253791675212E-2</v>
      </c>
      <c r="D18" s="47">
        <v>6.8890478853117498E-2</v>
      </c>
      <c r="E18" s="48">
        <v>634978465.65049934</v>
      </c>
    </row>
    <row r="19" spans="1:5" s="54" customFormat="1" ht="18" customHeight="1" x14ac:dyDescent="0.25">
      <c r="A19" s="44">
        <v>2023</v>
      </c>
      <c r="B19" s="45">
        <v>9157774484.3655701</v>
      </c>
      <c r="C19" s="46">
        <v>-7.0483844649174232E-2</v>
      </c>
      <c r="D19" s="47">
        <v>3.8305969303582543E-2</v>
      </c>
      <c r="E19" s="48">
        <v>337855544.18272972</v>
      </c>
    </row>
    <row r="20" spans="1:5" s="54" customFormat="1" ht="18" customHeight="1" x14ac:dyDescent="0.25">
      <c r="A20" s="44">
        <v>2024</v>
      </c>
      <c r="B20" s="45">
        <v>9165240850.2159405</v>
      </c>
      <c r="C20" s="46">
        <v>8.1530352850656129E-4</v>
      </c>
      <c r="D20" s="47">
        <v>2.1240968496124113E-2</v>
      </c>
      <c r="E20" s="48">
        <v>190629438.26618004</v>
      </c>
    </row>
    <row r="21" spans="1:5" s="54" customFormat="1" ht="18" customHeight="1" x14ac:dyDescent="0.25">
      <c r="A21" s="44">
        <v>2025</v>
      </c>
      <c r="B21" s="45">
        <v>9170103330.8642502</v>
      </c>
      <c r="C21" s="46">
        <v>5.3053495568478048E-4</v>
      </c>
      <c r="D21" s="47">
        <v>-8.5879531808165099E-3</v>
      </c>
      <c r="E21" s="48">
        <v>-79434598.683139801</v>
      </c>
    </row>
    <row r="22" spans="1:5" s="54" customFormat="1" ht="18" customHeight="1" x14ac:dyDescent="0.25">
      <c r="A22" s="44">
        <v>2026</v>
      </c>
      <c r="B22" s="45">
        <v>9652774646.5311394</v>
      </c>
      <c r="C22" s="46">
        <v>5.2635319172722905E-2</v>
      </c>
      <c r="D22" s="47">
        <v>1.2578907641918269E-2</v>
      </c>
      <c r="E22" s="48">
        <v>119912986.38614845</v>
      </c>
    </row>
    <row r="23" spans="1:5" s="54" customFormat="1" ht="18" customHeight="1" x14ac:dyDescent="0.25">
      <c r="A23" s="44">
        <v>2027</v>
      </c>
      <c r="B23" s="45">
        <v>10227293723.511801</v>
      </c>
      <c r="C23" s="46">
        <v>5.9518542389997986E-2</v>
      </c>
      <c r="D23" s="47">
        <v>1.8431774168869763E-2</v>
      </c>
      <c r="E23" s="48">
        <v>185095529.27519989</v>
      </c>
    </row>
    <row r="24" spans="1:5" s="54" customFormat="1" ht="18" customHeight="1" x14ac:dyDescent="0.25">
      <c r="A24" s="44">
        <v>2028</v>
      </c>
      <c r="B24" s="45">
        <v>10600636244.2143</v>
      </c>
      <c r="C24" s="46">
        <v>3.6504527081706151E-2</v>
      </c>
      <c r="D24" s="47">
        <v>7.0650087907051518E-3</v>
      </c>
      <c r="E24" s="48">
        <v>74368176.432199478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167</v>
      </c>
      <c r="B26" s="3"/>
      <c r="C26" s="3"/>
    </row>
    <row r="27" spans="1:5" ht="21.75" customHeight="1" x14ac:dyDescent="0.3">
      <c r="A27" s="137" t="s">
        <v>196</v>
      </c>
      <c r="B27" s="3"/>
      <c r="C27" s="3"/>
    </row>
    <row r="28" spans="1:5" ht="21.75" customHeight="1" x14ac:dyDescent="0.3">
      <c r="A28" s="135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1" t="str">
        <f>Headings!F4</f>
        <v>Page 4</v>
      </c>
      <c r="B30" s="212"/>
      <c r="C30" s="212"/>
      <c r="D30" s="212"/>
      <c r="E30" s="219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Headings!E40</f>
        <v>July 2019 Conservation Futures Property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16360030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16738720</v>
      </c>
      <c r="C6" s="46">
        <v>2.3147268067356785E-2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17061273</v>
      </c>
      <c r="C7" s="46">
        <v>1.9269872487263084E-2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17416782</v>
      </c>
      <c r="C8" s="46">
        <v>2.0837190753585588E-2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17566647</v>
      </c>
      <c r="C9" s="47">
        <v>8.6046320152597389E-3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17955638</v>
      </c>
      <c r="C10" s="57">
        <v>2.2143724980640878E-2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18389600</v>
      </c>
      <c r="C11" s="47">
        <v>2.4168564770575163E-2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18877155</v>
      </c>
      <c r="C12" s="47">
        <v>2.6512539696350146E-2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19443654</v>
      </c>
      <c r="C13" s="47">
        <v>3.0009765772437635E-2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20072804</v>
      </c>
      <c r="C14" s="47">
        <v>3.2357601096995481E-2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20712946</v>
      </c>
      <c r="C15" s="56">
        <v>3.189101034414521E-2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21331374.726041656</v>
      </c>
      <c r="C16" s="47">
        <v>2.9857110912260287E-2</v>
      </c>
      <c r="D16" s="47">
        <v>1.7226553780469445E-3</v>
      </c>
      <c r="E16" s="48">
        <v>36683.414511658251</v>
      </c>
    </row>
    <row r="17" spans="1:5" s="54" customFormat="1" ht="18" customHeight="1" x14ac:dyDescent="0.25">
      <c r="A17" s="44">
        <v>2021</v>
      </c>
      <c r="B17" s="45">
        <v>21898360.421307754</v>
      </c>
      <c r="C17" s="47">
        <v>2.6579894758208544E-2</v>
      </c>
      <c r="D17" s="47">
        <v>3.5538320592911621E-3</v>
      </c>
      <c r="E17" s="48">
        <v>77547.504503533244</v>
      </c>
    </row>
    <row r="18" spans="1:5" s="54" customFormat="1" ht="18" customHeight="1" x14ac:dyDescent="0.25">
      <c r="A18" s="44">
        <v>2022</v>
      </c>
      <c r="B18" s="45">
        <v>22449156.713948488</v>
      </c>
      <c r="C18" s="47">
        <v>2.5152398720444502E-2</v>
      </c>
      <c r="D18" s="47">
        <v>5.3323814794519198E-3</v>
      </c>
      <c r="E18" s="48">
        <v>119072.52735121176</v>
      </c>
    </row>
    <row r="19" spans="1:5" s="54" customFormat="1" ht="18" customHeight="1" x14ac:dyDescent="0.25">
      <c r="A19" s="44">
        <v>2023</v>
      </c>
      <c r="B19" s="45">
        <v>22981467.800802406</v>
      </c>
      <c r="C19" s="47">
        <v>2.3711852237334741E-2</v>
      </c>
      <c r="D19" s="47">
        <v>6.5064016529574609E-3</v>
      </c>
      <c r="E19" s="48">
        <v>148560.06861056015</v>
      </c>
    </row>
    <row r="20" spans="1:5" s="54" customFormat="1" ht="18" customHeight="1" x14ac:dyDescent="0.25">
      <c r="A20" s="44">
        <v>2024</v>
      </c>
      <c r="B20" s="45">
        <v>23510542.280808304</v>
      </c>
      <c r="C20" s="47">
        <v>2.3021788015969324E-2</v>
      </c>
      <c r="D20" s="47">
        <v>7.4505328843899044E-3</v>
      </c>
      <c r="E20" s="48">
        <v>173870.63947595656</v>
      </c>
    </row>
    <row r="21" spans="1:5" ht="18" customHeight="1" x14ac:dyDescent="0.3">
      <c r="A21" s="44">
        <v>2025</v>
      </c>
      <c r="B21" s="45">
        <v>24037314.25317974</v>
      </c>
      <c r="C21" s="47">
        <v>2.2405777207505917E-2</v>
      </c>
      <c r="D21" s="47">
        <v>8.1670344501560965E-3</v>
      </c>
      <c r="E21" s="48">
        <v>194723.2620058991</v>
      </c>
    </row>
    <row r="22" spans="1:5" s="156" customFormat="1" ht="18" customHeight="1" x14ac:dyDescent="0.3">
      <c r="A22" s="44">
        <v>2026</v>
      </c>
      <c r="B22" s="45">
        <v>24577501.422402035</v>
      </c>
      <c r="C22" s="47">
        <v>2.247285880330141E-2</v>
      </c>
      <c r="D22" s="47">
        <v>8.6331772423915432E-3</v>
      </c>
      <c r="E22" s="48">
        <v>210365.80071144924</v>
      </c>
    </row>
    <row r="23" spans="1:5" s="193" customFormat="1" ht="18" customHeight="1" x14ac:dyDescent="0.3">
      <c r="A23" s="44">
        <v>2027</v>
      </c>
      <c r="B23" s="45">
        <v>25135021.506156158</v>
      </c>
      <c r="C23" s="47">
        <v>2.2684164438536047E-2</v>
      </c>
      <c r="D23" s="47">
        <v>9.462012969559952E-3</v>
      </c>
      <c r="E23" s="48">
        <v>235598.66188703105</v>
      </c>
    </row>
    <row r="24" spans="1:5" s="195" customFormat="1" ht="18" customHeight="1" x14ac:dyDescent="0.3">
      <c r="A24" s="44">
        <v>2028</v>
      </c>
      <c r="B24" s="45">
        <v>25698622.797557201</v>
      </c>
      <c r="C24" s="47">
        <v>2.2422948445180557E-2</v>
      </c>
      <c r="D24" s="47">
        <v>1.0249262606426557E-2</v>
      </c>
      <c r="E24" s="48">
        <v>260719.74850653857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1" t="str">
        <f>Headings!F40</f>
        <v>Page 40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Headings!E41</f>
        <v>July 2019 Unincorporated Area/Roads Property Tax Levy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2010</v>
      </c>
      <c r="B5" s="40">
        <v>84675096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2011</v>
      </c>
      <c r="B6" s="45">
        <v>86104033</v>
      </c>
      <c r="C6" s="46">
        <v>1.6875528549740393E-2</v>
      </c>
      <c r="D6" s="47">
        <v>0</v>
      </c>
      <c r="E6" s="48">
        <v>0</v>
      </c>
    </row>
    <row r="7" spans="1:5" s="54" customFormat="1" ht="18" customHeight="1" x14ac:dyDescent="0.25">
      <c r="A7" s="44">
        <v>2012</v>
      </c>
      <c r="B7" s="45">
        <v>73706592</v>
      </c>
      <c r="C7" s="46">
        <v>-0.14398211753914014</v>
      </c>
      <c r="D7" s="47">
        <v>0</v>
      </c>
      <c r="E7" s="48">
        <v>0</v>
      </c>
    </row>
    <row r="8" spans="1:5" s="54" customFormat="1" ht="18" customHeight="1" x14ac:dyDescent="0.25">
      <c r="A8" s="44">
        <v>2013</v>
      </c>
      <c r="B8" s="45">
        <v>67537651</v>
      </c>
      <c r="C8" s="46">
        <v>-8.3695919626836091E-2</v>
      </c>
      <c r="D8" s="47">
        <v>0</v>
      </c>
      <c r="E8" s="48">
        <v>0</v>
      </c>
    </row>
    <row r="9" spans="1:5" s="54" customFormat="1" ht="18" customHeight="1" x14ac:dyDescent="0.25">
      <c r="A9" s="44">
        <v>2014</v>
      </c>
      <c r="B9" s="45">
        <v>71721037.701000005</v>
      </c>
      <c r="C9" s="46">
        <v>6.1941548737014962E-2</v>
      </c>
      <c r="D9" s="47">
        <v>0</v>
      </c>
      <c r="E9" s="48">
        <v>0</v>
      </c>
    </row>
    <row r="10" spans="1:5" s="54" customFormat="1" ht="18" customHeight="1" x14ac:dyDescent="0.25">
      <c r="A10" s="44">
        <v>2015</v>
      </c>
      <c r="B10" s="45">
        <v>81182066</v>
      </c>
      <c r="C10" s="46">
        <v>0.13191426954030372</v>
      </c>
      <c r="D10" s="47">
        <v>0</v>
      </c>
      <c r="E10" s="48">
        <v>0</v>
      </c>
    </row>
    <row r="11" spans="1:5" s="54" customFormat="1" ht="18" customHeight="1" x14ac:dyDescent="0.25">
      <c r="A11" s="44">
        <v>2016</v>
      </c>
      <c r="B11" s="45">
        <v>82424494.000000134</v>
      </c>
      <c r="C11" s="46">
        <v>1.5304217559579447E-2</v>
      </c>
      <c r="D11" s="47">
        <v>0</v>
      </c>
      <c r="E11" s="48">
        <v>0</v>
      </c>
    </row>
    <row r="12" spans="1:5" s="54" customFormat="1" ht="18" customHeight="1" x14ac:dyDescent="0.25">
      <c r="A12" s="44">
        <v>2017</v>
      </c>
      <c r="B12" s="45">
        <v>87678035</v>
      </c>
      <c r="C12" s="46">
        <v>6.3737619062603557E-2</v>
      </c>
      <c r="D12" s="47">
        <v>0</v>
      </c>
      <c r="E12" s="48">
        <v>0</v>
      </c>
    </row>
    <row r="13" spans="1:5" s="54" customFormat="1" ht="18" customHeight="1" x14ac:dyDescent="0.25">
      <c r="A13" s="44">
        <v>2018</v>
      </c>
      <c r="B13" s="45">
        <v>89353349</v>
      </c>
      <c r="C13" s="46">
        <v>1.9107567819009574E-2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2019</v>
      </c>
      <c r="B14" s="50">
        <v>91211126</v>
      </c>
      <c r="C14" s="51">
        <v>2.0791352767314919E-2</v>
      </c>
      <c r="D14" s="56">
        <v>0</v>
      </c>
      <c r="E14" s="85">
        <v>0</v>
      </c>
    </row>
    <row r="15" spans="1:5" s="54" customFormat="1" ht="18" customHeight="1" thickTop="1" x14ac:dyDescent="0.25">
      <c r="A15" s="44">
        <v>2020</v>
      </c>
      <c r="B15" s="45">
        <v>92985919.86296916</v>
      </c>
      <c r="C15" s="46">
        <v>1.9458085222729959E-2</v>
      </c>
      <c r="D15" s="47">
        <v>8.4561775587266297E-4</v>
      </c>
      <c r="E15" s="48">
        <v>78564.109676152468</v>
      </c>
    </row>
    <row r="16" spans="1:5" s="54" customFormat="1" ht="18" customHeight="1" x14ac:dyDescent="0.25">
      <c r="A16" s="44">
        <v>2021</v>
      </c>
      <c r="B16" s="45">
        <v>94674722.33038643</v>
      </c>
      <c r="C16" s="46">
        <v>1.8161916018102575E-2</v>
      </c>
      <c r="D16" s="47">
        <v>1.8579111343572929E-3</v>
      </c>
      <c r="E16" s="48">
        <v>175571.02539685369</v>
      </c>
    </row>
    <row r="17" spans="1:5" s="54" customFormat="1" ht="18" customHeight="1" x14ac:dyDescent="0.25">
      <c r="A17" s="44">
        <v>2022</v>
      </c>
      <c r="B17" s="45">
        <v>96326108.997240618</v>
      </c>
      <c r="C17" s="46">
        <v>1.7442741063357303E-2</v>
      </c>
      <c r="D17" s="47">
        <v>3.06410837932658E-3</v>
      </c>
      <c r="E17" s="48">
        <v>294252.01765343547</v>
      </c>
    </row>
    <row r="18" spans="1:5" s="54" customFormat="1" ht="18" customHeight="1" x14ac:dyDescent="0.25">
      <c r="A18" s="44">
        <v>2023</v>
      </c>
      <c r="B18" s="45">
        <v>97915144.619156957</v>
      </c>
      <c r="C18" s="46">
        <v>1.6496416583813733E-2</v>
      </c>
      <c r="D18" s="47">
        <v>3.3485623438318513E-3</v>
      </c>
      <c r="E18" s="48">
        <v>326780.72054703534</v>
      </c>
    </row>
    <row r="19" spans="1:5" s="54" customFormat="1" ht="18" customHeight="1" x14ac:dyDescent="0.25">
      <c r="A19" s="44">
        <v>2024</v>
      </c>
      <c r="B19" s="45">
        <v>99529701.18521598</v>
      </c>
      <c r="C19" s="46">
        <v>1.648934464978713E-2</v>
      </c>
      <c r="D19" s="47">
        <v>3.7203406536383543E-3</v>
      </c>
      <c r="E19" s="48">
        <v>368911.91556674242</v>
      </c>
    </row>
    <row r="20" spans="1:5" s="54" customFormat="1" ht="18" customHeight="1" x14ac:dyDescent="0.25">
      <c r="A20" s="44">
        <v>2025</v>
      </c>
      <c r="B20" s="45">
        <v>101079735.4314796</v>
      </c>
      <c r="C20" s="46">
        <v>1.5573584847593747E-2</v>
      </c>
      <c r="D20" s="47">
        <v>3.8307130821484403E-3</v>
      </c>
      <c r="E20" s="48">
        <v>385729.84449598193</v>
      </c>
    </row>
    <row r="21" spans="1:5" s="54" customFormat="1" ht="18" customHeight="1" x14ac:dyDescent="0.25">
      <c r="A21" s="44">
        <v>2026</v>
      </c>
      <c r="B21" s="45">
        <v>102721678.44010061</v>
      </c>
      <c r="C21" s="46">
        <v>1.6244037458270411E-2</v>
      </c>
      <c r="D21" s="47">
        <v>4.1148201429883624E-3</v>
      </c>
      <c r="E21" s="48">
        <v>420949.10172395408</v>
      </c>
    </row>
    <row r="22" spans="1:5" s="54" customFormat="1" ht="18" customHeight="1" x14ac:dyDescent="0.25">
      <c r="A22" s="44">
        <v>2027</v>
      </c>
      <c r="B22" s="45">
        <v>104403785.84318237</v>
      </c>
      <c r="C22" s="46">
        <v>1.6375388609548791E-2</v>
      </c>
      <c r="D22" s="47">
        <v>4.5101373599418793E-3</v>
      </c>
      <c r="E22" s="48">
        <v>468761.23748065531</v>
      </c>
    </row>
    <row r="23" spans="1:5" s="54" customFormat="1" ht="18" customHeight="1" x14ac:dyDescent="0.25">
      <c r="A23" s="44">
        <v>2028</v>
      </c>
      <c r="B23" s="45">
        <v>106109448.86525963</v>
      </c>
      <c r="C23" s="46">
        <v>1.6337175977882756E-2</v>
      </c>
      <c r="D23" s="47">
        <v>4.8444116580701468E-3</v>
      </c>
      <c r="E23" s="48">
        <v>511559.64560331404</v>
      </c>
    </row>
    <row r="24" spans="1:5" ht="18" customHeight="1" x14ac:dyDescent="0.3">
      <c r="A24" s="25" t="s">
        <v>4</v>
      </c>
      <c r="B24" s="3"/>
      <c r="C24" s="3"/>
    </row>
    <row r="25" spans="1:5" ht="21.75" customHeight="1" x14ac:dyDescent="0.3">
      <c r="A25" s="30" t="s">
        <v>122</v>
      </c>
      <c r="B25" s="3"/>
      <c r="C25" s="3"/>
    </row>
    <row r="26" spans="1:5" ht="21.75" customHeight="1" x14ac:dyDescent="0.3">
      <c r="A26" s="30" t="s">
        <v>211</v>
      </c>
      <c r="B26" s="3"/>
      <c r="C26" s="3"/>
    </row>
    <row r="27" spans="1:5" ht="21.75" customHeight="1" x14ac:dyDescent="0.3">
      <c r="A27" s="30" t="s">
        <v>223</v>
      </c>
      <c r="B27" s="19"/>
      <c r="C27" s="19"/>
    </row>
    <row r="28" spans="1:5" ht="21.75" customHeight="1" x14ac:dyDescent="0.3">
      <c r="A28" s="79" t="s">
        <v>224</v>
      </c>
    </row>
    <row r="29" spans="1:5" ht="21.75" customHeight="1" x14ac:dyDescent="0.3">
      <c r="A29" s="79"/>
    </row>
    <row r="30" spans="1:5" ht="21.75" customHeight="1" x14ac:dyDescent="0.3">
      <c r="A30" s="211" t="str">
        <f>Headings!F41</f>
        <v>Page 41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="75" zoomScaleNormal="75" workbookViewId="0">
      <selection activeCell="A25" sqref="A25:E25"/>
    </sheetView>
  </sheetViews>
  <sheetFormatPr defaultColWidth="10.75" defaultRowHeight="21.75" customHeight="1" x14ac:dyDescent="0.3"/>
  <cols>
    <col min="1" max="1" width="7.75" style="109" customWidth="1"/>
    <col min="2" max="2" width="15.25" style="109" customWidth="1"/>
    <col min="3" max="3" width="15.75" style="109" customWidth="1"/>
    <col min="4" max="4" width="17.75" style="109" customWidth="1"/>
    <col min="5" max="5" width="17.75" style="110" customWidth="1"/>
    <col min="6" max="10" width="10.75" style="110"/>
    <col min="11" max="11" width="13.75" style="110" bestFit="1" customWidth="1"/>
    <col min="12" max="16384" width="10.75" style="110"/>
  </cols>
  <sheetData>
    <row r="1" spans="1:5" ht="23.25" x14ac:dyDescent="0.3">
      <c r="A1" s="218" t="s">
        <v>267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188</v>
      </c>
      <c r="C4" s="33" t="s">
        <v>186</v>
      </c>
      <c r="D4" s="122" t="s">
        <v>189</v>
      </c>
      <c r="E4" s="123" t="s">
        <v>187</v>
      </c>
    </row>
    <row r="5" spans="1:5" s="54" customFormat="1" ht="18" customHeight="1" x14ac:dyDescent="0.25">
      <c r="A5" s="39">
        <v>2011</v>
      </c>
      <c r="B5" s="40"/>
      <c r="C5" s="111"/>
      <c r="D5" s="42"/>
      <c r="E5" s="52"/>
    </row>
    <row r="6" spans="1:5" s="54" customFormat="1" ht="18" customHeight="1" x14ac:dyDescent="0.25">
      <c r="A6" s="44">
        <v>2012</v>
      </c>
      <c r="B6" s="45"/>
      <c r="C6" s="112"/>
      <c r="D6" s="57"/>
      <c r="E6" s="47"/>
    </row>
    <row r="7" spans="1:5" s="54" customFormat="1" ht="18" customHeight="1" x14ac:dyDescent="0.25">
      <c r="A7" s="44">
        <v>2013</v>
      </c>
      <c r="B7" s="45"/>
      <c r="C7" s="112"/>
      <c r="D7" s="57"/>
      <c r="E7" s="47"/>
    </row>
    <row r="8" spans="1:5" s="54" customFormat="1" ht="18" customHeight="1" x14ac:dyDescent="0.25">
      <c r="A8" s="44">
        <v>2014</v>
      </c>
      <c r="B8" s="45"/>
      <c r="C8" s="112"/>
      <c r="D8" s="57"/>
      <c r="E8" s="47"/>
    </row>
    <row r="9" spans="1:5" s="54" customFormat="1" ht="18" customHeight="1" x14ac:dyDescent="0.25">
      <c r="A9" s="44">
        <v>2015</v>
      </c>
      <c r="B9" s="45"/>
      <c r="C9" s="112"/>
      <c r="D9" s="57"/>
      <c r="E9" s="47"/>
    </row>
    <row r="10" spans="1:5" s="54" customFormat="1" ht="18" customHeight="1" x14ac:dyDescent="0.25">
      <c r="A10" s="44">
        <v>2016</v>
      </c>
      <c r="B10" s="64"/>
      <c r="C10" s="166"/>
      <c r="D10" s="45"/>
      <c r="E10" s="76"/>
    </row>
    <row r="11" spans="1:5" s="54" customFormat="1" ht="18" customHeight="1" x14ac:dyDescent="0.25">
      <c r="A11" s="44">
        <v>2017</v>
      </c>
      <c r="B11" s="64"/>
      <c r="C11" s="198"/>
      <c r="D11" s="45"/>
      <c r="E11" s="76"/>
    </row>
    <row r="12" spans="1:5" s="54" customFormat="1" ht="18" x14ac:dyDescent="0.25">
      <c r="A12" s="44">
        <v>2018</v>
      </c>
      <c r="B12" s="64"/>
      <c r="C12" s="165"/>
      <c r="D12" s="45"/>
      <c r="E12" s="76"/>
    </row>
    <row r="13" spans="1:5" s="54" customFormat="1" ht="18.75" thickBot="1" x14ac:dyDescent="0.3">
      <c r="A13" s="49">
        <v>2019</v>
      </c>
      <c r="B13" s="71"/>
      <c r="C13" s="199"/>
      <c r="D13" s="50"/>
      <c r="E13" s="75"/>
    </row>
    <row r="14" spans="1:5" s="54" customFormat="1" ht="18" customHeight="1" thickTop="1" x14ac:dyDescent="0.25">
      <c r="A14" s="44">
        <v>2020</v>
      </c>
      <c r="B14" s="64">
        <v>1.84</v>
      </c>
      <c r="C14" s="205"/>
      <c r="D14" s="45"/>
      <c r="E14" s="76"/>
    </row>
    <row r="15" spans="1:5" s="59" customFormat="1" ht="18" customHeight="1" x14ac:dyDescent="0.25">
      <c r="A15" s="44">
        <v>2021</v>
      </c>
      <c r="B15" s="64">
        <v>1.824176492511332</v>
      </c>
      <c r="C15" s="205"/>
      <c r="D15" s="45"/>
      <c r="E15" s="76"/>
    </row>
    <row r="16" spans="1:5" s="54" customFormat="1" ht="18" customHeight="1" x14ac:dyDescent="0.25">
      <c r="A16" s="44">
        <v>2022</v>
      </c>
      <c r="B16" s="64">
        <v>1.8230531563238681</v>
      </c>
      <c r="C16" s="205"/>
      <c r="D16" s="45"/>
      <c r="E16" s="76"/>
    </row>
    <row r="17" spans="1:5" s="54" customFormat="1" ht="54" customHeight="1" x14ac:dyDescent="0.25">
      <c r="A17" s="128">
        <v>2023</v>
      </c>
      <c r="B17" s="129">
        <v>1.8505075111613773</v>
      </c>
      <c r="C17" s="132" t="s">
        <v>225</v>
      </c>
      <c r="D17" s="130">
        <v>2938817935.401</v>
      </c>
      <c r="E17" s="131">
        <v>0</v>
      </c>
    </row>
    <row r="18" spans="1:5" s="54" customFormat="1" ht="18" customHeight="1" x14ac:dyDescent="0.25">
      <c r="A18" s="44">
        <v>2024</v>
      </c>
      <c r="B18" s="64">
        <v>1.7953418180118956</v>
      </c>
      <c r="C18" s="113"/>
      <c r="D18" s="45"/>
      <c r="E18" s="76"/>
    </row>
    <row r="19" spans="1:5" ht="36" customHeight="1" x14ac:dyDescent="0.3">
      <c r="A19" s="128">
        <v>2025</v>
      </c>
      <c r="B19" s="129">
        <v>1.9436248676888523</v>
      </c>
      <c r="C19" s="132" t="s">
        <v>217</v>
      </c>
      <c r="D19" s="130">
        <v>5868319211.5667934</v>
      </c>
      <c r="E19" s="131">
        <v>0</v>
      </c>
    </row>
    <row r="20" spans="1:5" ht="21.75" customHeight="1" x14ac:dyDescent="0.3">
      <c r="A20" s="44">
        <v>2026</v>
      </c>
      <c r="B20" s="64">
        <v>1.9011056358570582</v>
      </c>
      <c r="C20" s="113"/>
      <c r="D20" s="45"/>
      <c r="E20" s="114"/>
    </row>
    <row r="21" spans="1:5" ht="21.75" customHeight="1" x14ac:dyDescent="0.3">
      <c r="A21" s="44">
        <v>2027</v>
      </c>
      <c r="B21" s="64">
        <v>1.8528093305248308</v>
      </c>
      <c r="C21" s="113"/>
      <c r="D21" s="45"/>
      <c r="E21" s="114"/>
    </row>
    <row r="22" spans="1:5" ht="21.75" customHeight="1" x14ac:dyDescent="0.3">
      <c r="A22" s="44">
        <v>2028</v>
      </c>
      <c r="B22" s="64">
        <v>1.8079486548909254</v>
      </c>
      <c r="C22" s="113"/>
      <c r="D22" s="45"/>
      <c r="E22" s="114"/>
    </row>
    <row r="23" spans="1:5" ht="21.75" customHeight="1" x14ac:dyDescent="0.3">
      <c r="A23" s="97"/>
    </row>
    <row r="24" spans="1:5" ht="21.75" customHeight="1" x14ac:dyDescent="0.3">
      <c r="A24" s="110"/>
      <c r="B24" s="110"/>
      <c r="C24" s="110"/>
      <c r="D24" s="110"/>
    </row>
    <row r="25" spans="1:5" ht="21.75" customHeight="1" x14ac:dyDescent="0.3">
      <c r="A25" s="211" t="str">
        <f>Headings!F42</f>
        <v>Page 42</v>
      </c>
      <c r="B25" s="219"/>
      <c r="C25" s="219"/>
      <c r="D25" s="219"/>
      <c r="E25" s="219"/>
    </row>
    <row r="27" spans="1:5" ht="21.75" customHeight="1" x14ac:dyDescent="0.3">
      <c r="B27" s="7"/>
      <c r="C27" s="7"/>
    </row>
    <row r="29" spans="1:5" ht="21.75" customHeight="1" x14ac:dyDescent="0.3">
      <c r="A29" s="6"/>
      <c r="B29" s="6"/>
      <c r="C29" s="6"/>
    </row>
    <row r="30" spans="1:5" ht="21.75" customHeight="1" x14ac:dyDescent="0.3">
      <c r="A30" s="6"/>
      <c r="B30" s="6"/>
      <c r="C30" s="6"/>
    </row>
    <row r="31" spans="1:5" ht="21.75" customHeight="1" x14ac:dyDescent="0.3">
      <c r="A31" s="6"/>
      <c r="B31" s="6"/>
      <c r="C31" s="6"/>
    </row>
    <row r="32" spans="1:5" ht="21.75" customHeight="1" x14ac:dyDescent="0.3">
      <c r="A32" s="6"/>
      <c r="B32" s="6"/>
      <c r="C32" s="6"/>
    </row>
  </sheetData>
  <mergeCells count="3">
    <mergeCell ref="A1:E1"/>
    <mergeCell ref="A2:E2"/>
    <mergeCell ref="A25:E25"/>
  </mergeCells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Headings!E43</f>
        <v>July 2019 Flood District Property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 t="s">
        <v>85</v>
      </c>
      <c r="C5" s="41" t="s">
        <v>85</v>
      </c>
      <c r="D5" s="52" t="s">
        <v>85</v>
      </c>
      <c r="E5" s="43" t="s">
        <v>85</v>
      </c>
    </row>
    <row r="6" spans="1:5" s="54" customFormat="1" ht="18" customHeight="1" x14ac:dyDescent="0.25">
      <c r="A6" s="44">
        <v>2010</v>
      </c>
      <c r="B6" s="45" t="s">
        <v>85</v>
      </c>
      <c r="C6" s="46" t="s">
        <v>85</v>
      </c>
      <c r="D6" s="47" t="s">
        <v>85</v>
      </c>
      <c r="E6" s="48" t="s">
        <v>85</v>
      </c>
    </row>
    <row r="7" spans="1:5" s="54" customFormat="1" ht="18" customHeight="1" x14ac:dyDescent="0.25">
      <c r="A7" s="44">
        <v>2011</v>
      </c>
      <c r="B7" s="45">
        <v>36070313</v>
      </c>
      <c r="C7" s="46" t="s">
        <v>85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36896149</v>
      </c>
      <c r="C8" s="46">
        <v>2.2895171439183182E-2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41346031</v>
      </c>
      <c r="C9" s="47">
        <v>0.12060559490910561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52104009</v>
      </c>
      <c r="C10" s="47">
        <v>0.26019372935699692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53571768</v>
      </c>
      <c r="C11" s="47">
        <v>2.8169790159525032E-2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55124711</v>
      </c>
      <c r="C12" s="47">
        <v>2.8988085664822583E-2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55124711</v>
      </c>
      <c r="C13" s="47">
        <v>0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57037253</v>
      </c>
      <c r="C14" s="47">
        <v>3.4694821347907023E-2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58404026</v>
      </c>
      <c r="C15" s="56">
        <v>2.3962812514831233E-2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60115067.25999999</v>
      </c>
      <c r="C16" s="47">
        <v>2.9296632050673788E-2</v>
      </c>
      <c r="D16" s="47">
        <v>1.8300397110917466E-3</v>
      </c>
      <c r="E16" s="48">
        <v>109812</v>
      </c>
    </row>
    <row r="17" spans="1:5" s="54" customFormat="1" ht="18" customHeight="1" x14ac:dyDescent="0.25">
      <c r="A17" s="44">
        <v>2021</v>
      </c>
      <c r="B17" s="45">
        <v>61711674.932599984</v>
      </c>
      <c r="C17" s="47">
        <v>2.6559192983925284E-2</v>
      </c>
      <c r="D17" s="47">
        <v>3.7784069541633158E-3</v>
      </c>
      <c r="E17" s="48">
        <v>232294.11999998242</v>
      </c>
    </row>
    <row r="18" spans="1:5" s="54" customFormat="1" ht="18" customHeight="1" x14ac:dyDescent="0.25">
      <c r="A18" s="44">
        <v>2022</v>
      </c>
      <c r="B18" s="45">
        <v>63258066.681925982</v>
      </c>
      <c r="C18" s="47">
        <v>2.505833379202449E-2</v>
      </c>
      <c r="D18" s="47">
        <v>5.5152282239894213E-3</v>
      </c>
      <c r="E18" s="48">
        <v>346969.06119998544</v>
      </c>
    </row>
    <row r="19" spans="1:5" s="54" customFormat="1" ht="18" customHeight="1" x14ac:dyDescent="0.25">
      <c r="A19" s="44">
        <v>2023</v>
      </c>
      <c r="B19" s="45">
        <v>64749942.348745242</v>
      </c>
      <c r="C19" s="47">
        <v>2.358395924935075E-2</v>
      </c>
      <c r="D19" s="47">
        <v>6.7045455512344532E-3</v>
      </c>
      <c r="E19" s="48">
        <v>431227.75181198865</v>
      </c>
    </row>
    <row r="20" spans="1:5" s="54" customFormat="1" ht="18" customHeight="1" x14ac:dyDescent="0.25">
      <c r="A20" s="44">
        <v>2024</v>
      </c>
      <c r="B20" s="45">
        <v>66232789.772232696</v>
      </c>
      <c r="C20" s="47">
        <v>2.2901138899874107E-2</v>
      </c>
      <c r="D20" s="47">
        <v>7.6544590832472448E-3</v>
      </c>
      <c r="E20" s="48">
        <v>503125.02933011204</v>
      </c>
    </row>
    <row r="21" spans="1:5" ht="18" customHeight="1" x14ac:dyDescent="0.3">
      <c r="A21" s="44">
        <v>2025</v>
      </c>
      <c r="B21" s="45">
        <v>67709280.669955015</v>
      </c>
      <c r="C21" s="47">
        <v>2.2292446125247167E-2</v>
      </c>
      <c r="D21" s="47">
        <v>8.3408031620051393E-3</v>
      </c>
      <c r="E21" s="48">
        <v>560078.27962340415</v>
      </c>
    </row>
    <row r="22" spans="1:5" s="156" customFormat="1" ht="18" customHeight="1" x14ac:dyDescent="0.3">
      <c r="A22" s="44">
        <v>2026</v>
      </c>
      <c r="B22" s="45">
        <v>69223770.476654559</v>
      </c>
      <c r="C22" s="47">
        <v>2.2367536498900886E-2</v>
      </c>
      <c r="D22" s="47">
        <v>8.7628484394326467E-3</v>
      </c>
      <c r="E22" s="48">
        <v>601328.06241963804</v>
      </c>
    </row>
    <row r="23" spans="1:5" s="193" customFormat="1" ht="18" customHeight="1" x14ac:dyDescent="0.3">
      <c r="A23" s="44">
        <v>2027</v>
      </c>
      <c r="B23" s="45">
        <v>70785595.181421116</v>
      </c>
      <c r="C23" s="47">
        <v>2.2561971039894102E-2</v>
      </c>
      <c r="D23" s="47">
        <v>9.6161451960012911E-3</v>
      </c>
      <c r="E23" s="48">
        <v>674201.34304386377</v>
      </c>
    </row>
    <row r="24" spans="1:5" s="195" customFormat="1" ht="18" customHeight="1" x14ac:dyDescent="0.3">
      <c r="A24" s="44">
        <v>2028</v>
      </c>
      <c r="B24" s="45">
        <v>72373123.133235306</v>
      </c>
      <c r="C24" s="47">
        <v>2.2427274189690927E-2</v>
      </c>
      <c r="D24" s="47">
        <v>1.0571421693160277E-2</v>
      </c>
      <c r="E24" s="48">
        <v>757083.35647428036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1" t="str">
        <f>Headings!F43</f>
        <v>Page 43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41" customWidth="1"/>
    <col min="2" max="2" width="20.75" style="141" customWidth="1"/>
    <col min="3" max="3" width="10.75" style="141" customWidth="1"/>
    <col min="4" max="5" width="17.75" style="142" customWidth="1"/>
    <col min="6" max="16384" width="10.75" style="142"/>
  </cols>
  <sheetData>
    <row r="1" spans="1:5" ht="23.25" x14ac:dyDescent="0.3">
      <c r="A1" s="218" t="str">
        <f>Headings!E44</f>
        <v>July 2019 Marine Levy Property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 t="s">
        <v>85</v>
      </c>
      <c r="C5" s="41" t="s">
        <v>85</v>
      </c>
      <c r="D5" s="52" t="s">
        <v>85</v>
      </c>
      <c r="E5" s="43" t="s">
        <v>85</v>
      </c>
    </row>
    <row r="6" spans="1:5" s="54" customFormat="1" ht="18" customHeight="1" x14ac:dyDescent="0.25">
      <c r="A6" s="44">
        <v>2010</v>
      </c>
      <c r="B6" s="45" t="s">
        <v>85</v>
      </c>
      <c r="C6" s="46" t="s">
        <v>85</v>
      </c>
      <c r="D6" s="47" t="s">
        <v>85</v>
      </c>
      <c r="E6" s="48" t="s">
        <v>85</v>
      </c>
    </row>
    <row r="7" spans="1:5" s="54" customFormat="1" ht="18" customHeight="1" x14ac:dyDescent="0.25">
      <c r="A7" s="44">
        <v>2011</v>
      </c>
      <c r="B7" s="45">
        <v>1183252</v>
      </c>
      <c r="C7" s="46" t="s">
        <v>85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1183252</v>
      </c>
      <c r="C8" s="46">
        <v>0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1183252</v>
      </c>
      <c r="C9" s="47">
        <v>0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1183252</v>
      </c>
      <c r="C10" s="47">
        <v>0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1183252</v>
      </c>
      <c r="C11" s="47">
        <v>0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1183252</v>
      </c>
      <c r="C12" s="47">
        <v>0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5769754</v>
      </c>
      <c r="C13" s="47">
        <v>3.8761836024785925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5927796</v>
      </c>
      <c r="C14" s="47">
        <v>2.7391462443632886E-2</v>
      </c>
      <c r="D14" s="5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6117419</v>
      </c>
      <c r="C15" s="56">
        <v>3.1988786388735369E-2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6295721.1900000004</v>
      </c>
      <c r="C16" s="47">
        <v>2.9146636841452356E-2</v>
      </c>
      <c r="D16" s="47">
        <v>1.8161108040755103E-3</v>
      </c>
      <c r="E16" s="48">
        <v>11412.999999999069</v>
      </c>
    </row>
    <row r="17" spans="1:5" s="54" customFormat="1" ht="18" customHeight="1" x14ac:dyDescent="0.25">
      <c r="A17" s="44">
        <v>2021</v>
      </c>
      <c r="B17" s="45">
        <v>6462930.4019000009</v>
      </c>
      <c r="C17" s="47">
        <v>2.6559183110839157E-2</v>
      </c>
      <c r="D17" s="47">
        <v>3.7644492043487077E-3</v>
      </c>
      <c r="E17" s="48">
        <v>24238.129999999888</v>
      </c>
    </row>
    <row r="18" spans="1:5" s="54" customFormat="1" ht="18" customHeight="1" x14ac:dyDescent="0.25">
      <c r="A18" s="44">
        <v>2022</v>
      </c>
      <c r="B18" s="45">
        <v>6624880.7059190022</v>
      </c>
      <c r="C18" s="47">
        <v>2.5058339475757085E-2</v>
      </c>
      <c r="D18" s="47">
        <v>5.5012169029486913E-3</v>
      </c>
      <c r="E18" s="48">
        <v>36245.511300001293</v>
      </c>
    </row>
    <row r="19" spans="1:5" s="54" customFormat="1" ht="18" customHeight="1" x14ac:dyDescent="0.25">
      <c r="A19" s="44">
        <v>2023</v>
      </c>
      <c r="B19" s="45">
        <v>6781121.5129781915</v>
      </c>
      <c r="C19" s="47">
        <v>2.3583942714560324E-2</v>
      </c>
      <c r="D19" s="47">
        <v>6.6905594056601014E-3</v>
      </c>
      <c r="E19" s="48">
        <v>45067.96641300153</v>
      </c>
    </row>
    <row r="20" spans="1:5" s="54" customFormat="1" ht="18" customHeight="1" x14ac:dyDescent="0.25">
      <c r="A20" s="44">
        <v>2024</v>
      </c>
      <c r="B20" s="45">
        <v>6936416.728107973</v>
      </c>
      <c r="C20" s="47">
        <v>2.2901110801888169E-2</v>
      </c>
      <c r="D20" s="47">
        <v>7.6404725588268274E-3</v>
      </c>
      <c r="E20" s="48">
        <v>52595.64607712999</v>
      </c>
    </row>
    <row r="21" spans="1:5" ht="18" customHeight="1" x14ac:dyDescent="0.3">
      <c r="A21" s="44">
        <v>2025</v>
      </c>
      <c r="B21" s="45">
        <v>7091046.895389053</v>
      </c>
      <c r="C21" s="47">
        <v>2.2292514037468791E-2</v>
      </c>
      <c r="D21" s="47">
        <v>8.3268681154333724E-3</v>
      </c>
      <c r="E21" s="48">
        <v>58558.602537900209</v>
      </c>
    </row>
    <row r="22" spans="1:5" s="156" customFormat="1" ht="18" customHeight="1" x14ac:dyDescent="0.3">
      <c r="A22" s="44">
        <v>2026</v>
      </c>
      <c r="B22" s="45">
        <v>7249656.3643429438</v>
      </c>
      <c r="C22" s="47">
        <v>2.2367567341435413E-2</v>
      </c>
      <c r="D22" s="47">
        <v>8.7488676466243032E-3</v>
      </c>
      <c r="E22" s="48">
        <v>62876.188563279808</v>
      </c>
    </row>
    <row r="23" spans="1:5" s="193" customFormat="1" ht="18" customHeight="1" x14ac:dyDescent="0.3">
      <c r="A23" s="44">
        <v>2027</v>
      </c>
      <c r="B23" s="45">
        <v>7413222.9279863732</v>
      </c>
      <c r="C23" s="47">
        <v>2.2561974723094957E-2</v>
      </c>
      <c r="D23" s="47">
        <v>9.6021609800023278E-3</v>
      </c>
      <c r="E23" s="48">
        <v>70505.950448911637</v>
      </c>
    </row>
    <row r="24" spans="1:5" s="195" customFormat="1" ht="18" customHeight="1" x14ac:dyDescent="0.3">
      <c r="A24" s="44">
        <v>2028</v>
      </c>
      <c r="B24" s="45">
        <v>7579481.1572662368</v>
      </c>
      <c r="C24" s="47">
        <v>2.242725342201779E-2</v>
      </c>
      <c r="D24" s="47">
        <v>1.0557449711411815E-2</v>
      </c>
      <c r="E24" s="48">
        <v>79184.009953401051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42"/>
      <c r="C28" s="142"/>
    </row>
    <row r="29" spans="1:5" ht="21.75" customHeight="1" x14ac:dyDescent="0.3">
      <c r="A29" s="3"/>
      <c r="B29" s="142"/>
      <c r="C29" s="142"/>
    </row>
    <row r="30" spans="1:5" ht="21.75" customHeight="1" x14ac:dyDescent="0.3">
      <c r="A30" s="211" t="str">
        <f>Headings!F44</f>
        <v>Page 44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7" ht="23.25" x14ac:dyDescent="0.3">
      <c r="A1" s="218" t="str">
        <f>Headings!E45</f>
        <v>July 2019 Transit Property Tax Forecast</v>
      </c>
      <c r="B1" s="219"/>
      <c r="C1" s="219"/>
      <c r="D1" s="219"/>
      <c r="E1" s="219"/>
    </row>
    <row r="2" spans="1:7" ht="21.75" customHeight="1" x14ac:dyDescent="0.3">
      <c r="A2" s="218" t="s">
        <v>91</v>
      </c>
      <c r="B2" s="219"/>
      <c r="C2" s="219"/>
      <c r="D2" s="219"/>
      <c r="E2" s="219"/>
    </row>
    <row r="4" spans="1:7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7" s="54" customFormat="1" ht="18" customHeight="1" x14ac:dyDescent="0.25">
      <c r="A5" s="39">
        <v>2009</v>
      </c>
      <c r="B5" s="40" t="s">
        <v>85</v>
      </c>
      <c r="C5" s="41" t="s">
        <v>85</v>
      </c>
      <c r="D5" s="52" t="s">
        <v>85</v>
      </c>
      <c r="E5" s="43" t="s">
        <v>85</v>
      </c>
    </row>
    <row r="6" spans="1:7" s="54" customFormat="1" ht="18" customHeight="1" x14ac:dyDescent="0.25">
      <c r="A6" s="44">
        <v>2010</v>
      </c>
      <c r="B6" s="45">
        <v>22122922</v>
      </c>
      <c r="C6" s="46" t="s">
        <v>85</v>
      </c>
      <c r="D6" s="47">
        <v>0</v>
      </c>
      <c r="E6" s="48">
        <v>0</v>
      </c>
    </row>
    <row r="7" spans="1:7" s="54" customFormat="1" ht="18" customHeight="1" x14ac:dyDescent="0.25">
      <c r="A7" s="44">
        <v>2011</v>
      </c>
      <c r="B7" s="45">
        <v>22623470</v>
      </c>
      <c r="C7" s="46">
        <v>2.2625763450234926E-2</v>
      </c>
      <c r="D7" s="47">
        <v>0</v>
      </c>
      <c r="E7" s="48">
        <v>0</v>
      </c>
    </row>
    <row r="8" spans="1:7" s="54" customFormat="1" ht="18" customHeight="1" x14ac:dyDescent="0.25">
      <c r="A8" s="44">
        <v>2012</v>
      </c>
      <c r="B8" s="45">
        <v>23823382</v>
      </c>
      <c r="C8" s="46">
        <v>5.3038371213611324E-2</v>
      </c>
      <c r="D8" s="47">
        <v>0</v>
      </c>
      <c r="E8" s="48">
        <v>0</v>
      </c>
    </row>
    <row r="9" spans="1:7" s="54" customFormat="1" ht="18" customHeight="1" x14ac:dyDescent="0.25">
      <c r="A9" s="44">
        <v>2013</v>
      </c>
      <c r="B9" s="45">
        <v>23473405</v>
      </c>
      <c r="C9" s="47">
        <v>-1.4690483492226236E-2</v>
      </c>
      <c r="D9" s="47">
        <v>0</v>
      </c>
      <c r="E9" s="48">
        <v>0</v>
      </c>
    </row>
    <row r="10" spans="1:7" s="54" customFormat="1" ht="18" customHeight="1" x14ac:dyDescent="0.25">
      <c r="A10" s="44">
        <v>2014</v>
      </c>
      <c r="B10" s="45">
        <v>25426081.857224997</v>
      </c>
      <c r="C10" s="47">
        <v>8.3186774872456626E-2</v>
      </c>
      <c r="D10" s="47">
        <v>0</v>
      </c>
      <c r="E10" s="48">
        <v>0</v>
      </c>
      <c r="F10" s="59"/>
      <c r="G10" s="78"/>
    </row>
    <row r="11" spans="1:7" s="54" customFormat="1" ht="18" customHeight="1" x14ac:dyDescent="0.25">
      <c r="A11" s="44">
        <v>2015</v>
      </c>
      <c r="B11" s="45">
        <v>26253065</v>
      </c>
      <c r="C11" s="47">
        <v>3.2524993328455265E-2</v>
      </c>
      <c r="D11" s="47">
        <v>0</v>
      </c>
      <c r="E11" s="48">
        <v>0</v>
      </c>
    </row>
    <row r="12" spans="1:7" s="54" customFormat="1" ht="18" customHeight="1" x14ac:dyDescent="0.25">
      <c r="A12" s="44">
        <v>2016</v>
      </c>
      <c r="B12" s="45">
        <v>26951390</v>
      </c>
      <c r="C12" s="47">
        <v>2.6599751305228514E-2</v>
      </c>
      <c r="D12" s="47">
        <v>0</v>
      </c>
      <c r="E12" s="48">
        <v>0</v>
      </c>
    </row>
    <row r="13" spans="1:7" s="54" customFormat="1" ht="18" customHeight="1" x14ac:dyDescent="0.25">
      <c r="A13" s="44">
        <v>2017</v>
      </c>
      <c r="B13" s="45">
        <v>23315897</v>
      </c>
      <c r="C13" s="47">
        <v>-0.13489074218435482</v>
      </c>
      <c r="D13" s="47">
        <v>0</v>
      </c>
      <c r="E13" s="48">
        <v>0</v>
      </c>
    </row>
    <row r="14" spans="1:7" s="54" customFormat="1" ht="18" customHeight="1" x14ac:dyDescent="0.25">
      <c r="A14" s="44">
        <v>2018</v>
      </c>
      <c r="B14" s="45">
        <v>23641990</v>
      </c>
      <c r="C14" s="47">
        <v>1.3985865523423735E-2</v>
      </c>
      <c r="D14" s="47">
        <v>0</v>
      </c>
      <c r="E14" s="48">
        <v>0</v>
      </c>
    </row>
    <row r="15" spans="1:7" s="54" customFormat="1" ht="18" customHeight="1" thickBot="1" x14ac:dyDescent="0.3">
      <c r="A15" s="49">
        <v>2019</v>
      </c>
      <c r="B15" s="50">
        <v>29355710</v>
      </c>
      <c r="C15" s="56">
        <v>0.2416767793235679</v>
      </c>
      <c r="D15" s="56">
        <v>0</v>
      </c>
      <c r="E15" s="85">
        <v>0</v>
      </c>
    </row>
    <row r="16" spans="1:7" s="54" customFormat="1" ht="18" customHeight="1" thickTop="1" x14ac:dyDescent="0.25">
      <c r="A16" s="44">
        <v>2020</v>
      </c>
      <c r="B16" s="45">
        <v>30220234.613619901</v>
      </c>
      <c r="C16" s="47">
        <v>2.9449964372175064E-2</v>
      </c>
      <c r="D16" s="47">
        <v>1.7444559593875475E-3</v>
      </c>
      <c r="E16" s="48">
        <v>52626.064513955265</v>
      </c>
    </row>
    <row r="17" spans="1:5" s="54" customFormat="1" ht="18" customHeight="1" x14ac:dyDescent="0.25">
      <c r="A17" s="44">
        <v>2021</v>
      </c>
      <c r="B17" s="45">
        <v>31024108.125308886</v>
      </c>
      <c r="C17" s="47">
        <v>2.660050532257241E-2</v>
      </c>
      <c r="D17" s="47">
        <v>3.627893580073982E-3</v>
      </c>
      <c r="E17" s="48">
        <v>112145.31143992022</v>
      </c>
    </row>
    <row r="18" spans="1:5" s="54" customFormat="1" ht="18" customHeight="1" x14ac:dyDescent="0.25">
      <c r="A18" s="44">
        <v>2022</v>
      </c>
      <c r="B18" s="45">
        <v>31802931.616003152</v>
      </c>
      <c r="C18" s="47">
        <v>2.5103815637456339E-2</v>
      </c>
      <c r="D18" s="47">
        <v>5.3683184534367712E-3</v>
      </c>
      <c r="E18" s="48">
        <v>169816.63489278406</v>
      </c>
    </row>
    <row r="19" spans="1:5" s="54" customFormat="1" ht="18" customHeight="1" x14ac:dyDescent="0.25">
      <c r="A19" s="44">
        <v>2023</v>
      </c>
      <c r="B19" s="45">
        <v>32556089.201511715</v>
      </c>
      <c r="C19" s="47">
        <v>2.3682017576315939E-2</v>
      </c>
      <c r="D19" s="47">
        <v>6.5487756154967158E-3</v>
      </c>
      <c r="E19" s="48">
        <v>211815.39162711799</v>
      </c>
    </row>
    <row r="20" spans="1:5" s="54" customFormat="1" ht="18" customHeight="1" x14ac:dyDescent="0.25">
      <c r="A20" s="44">
        <v>2024</v>
      </c>
      <c r="B20" s="45">
        <v>33304668.304937471</v>
      </c>
      <c r="C20" s="47">
        <v>2.2993520468391981E-2</v>
      </c>
      <c r="D20" s="47">
        <v>7.4941466492188802E-3</v>
      </c>
      <c r="E20" s="48">
        <v>247733.51707391813</v>
      </c>
    </row>
    <row r="21" spans="1:5" ht="18" customHeight="1" x14ac:dyDescent="0.3">
      <c r="A21" s="44">
        <v>2025</v>
      </c>
      <c r="B21" s="45">
        <v>34049967.682353981</v>
      </c>
      <c r="C21" s="47">
        <v>2.2378225496574533E-2</v>
      </c>
      <c r="D21" s="47">
        <v>8.1544814580800651E-3</v>
      </c>
      <c r="E21" s="48">
        <v>275413.97198612243</v>
      </c>
    </row>
    <row r="22" spans="1:5" s="156" customFormat="1" ht="18" customHeight="1" x14ac:dyDescent="0.3">
      <c r="A22" s="44">
        <v>2026</v>
      </c>
      <c r="B22" s="45">
        <v>34814312.040956289</v>
      </c>
      <c r="C22" s="47">
        <v>2.244772640411119E-2</v>
      </c>
      <c r="D22" s="47">
        <v>8.5464699116251097E-3</v>
      </c>
      <c r="E22" s="48">
        <v>295018.10697729141</v>
      </c>
    </row>
    <row r="23" spans="1:5" s="193" customFormat="1" ht="18" customHeight="1" x14ac:dyDescent="0.3">
      <c r="A23" s="44">
        <v>2027</v>
      </c>
      <c r="B23" s="45">
        <v>35603036.939631775</v>
      </c>
      <c r="C23" s="47">
        <v>2.2655191283045051E-2</v>
      </c>
      <c r="D23" s="47">
        <v>9.3883886833632246E-3</v>
      </c>
      <c r="E23" s="48">
        <v>331146.21967605501</v>
      </c>
    </row>
    <row r="24" spans="1:5" s="195" customFormat="1" ht="18" customHeight="1" x14ac:dyDescent="0.3">
      <c r="A24" s="44">
        <v>2028</v>
      </c>
      <c r="B24" s="45">
        <v>36404832.148792803</v>
      </c>
      <c r="C24" s="47">
        <v>2.2520416180241698E-2</v>
      </c>
      <c r="D24" s="47">
        <v>1.0331243204343199E-2</v>
      </c>
      <c r="E24" s="48">
        <v>372261.25320010632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122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1" t="str">
        <f>Headings!F45</f>
        <v>Page 45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+Headings!E46</f>
        <v>July 2019 UTGO Bond Property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s="22" customFormat="1" ht="66" customHeight="1" x14ac:dyDescent="0.3">
      <c r="A4" s="21" t="s">
        <v>115</v>
      </c>
      <c r="B4" s="32" t="s">
        <v>87</v>
      </c>
      <c r="C4" s="32" t="s">
        <v>33</v>
      </c>
      <c r="D4" s="21" t="str">
        <f>Headings!E50</f>
        <v>% Change from March 2019 Forecast</v>
      </c>
      <c r="E4" s="33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39300000</v>
      </c>
      <c r="C5" s="86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25050000</v>
      </c>
      <c r="C6" s="57">
        <v>-0.36259541984732824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23500000</v>
      </c>
      <c r="C7" s="57">
        <v>-6.187624750498999E-2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22460000</v>
      </c>
      <c r="C8" s="57">
        <v>-4.4255319148936212E-2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21040000</v>
      </c>
      <c r="C9" s="57">
        <v>-6.3223508459483546E-2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19630000</v>
      </c>
      <c r="C10" s="57">
        <v>-6.7015209125475317E-2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11620000</v>
      </c>
      <c r="C11" s="57">
        <v>-0.40804890473764643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16820000</v>
      </c>
      <c r="C12" s="57">
        <v>0.44750430292598975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16880000</v>
      </c>
      <c r="C13" s="57">
        <v>3.5671819262781401E-3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17300000</v>
      </c>
      <c r="C14" s="57">
        <v>2.4881516587677677E-2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17910000</v>
      </c>
      <c r="C15" s="58">
        <v>3.5260115606936315E-2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13620000</v>
      </c>
      <c r="C16" s="57">
        <v>-0.23953098827470687</v>
      </c>
      <c r="D16" s="47">
        <v>0</v>
      </c>
      <c r="E16" s="48">
        <v>0</v>
      </c>
    </row>
    <row r="17" spans="1:5" s="54" customFormat="1" ht="18" customHeight="1" x14ac:dyDescent="0.25">
      <c r="A17" s="44">
        <v>2021</v>
      </c>
      <c r="B17" s="45">
        <v>13950000</v>
      </c>
      <c r="C17" s="57">
        <v>2.4229074889867919E-2</v>
      </c>
      <c r="D17" s="47">
        <v>0</v>
      </c>
      <c r="E17" s="48">
        <v>0</v>
      </c>
    </row>
    <row r="18" spans="1:5" s="54" customFormat="1" ht="18" customHeight="1" x14ac:dyDescent="0.25">
      <c r="A18" s="44">
        <v>2022</v>
      </c>
      <c r="B18" s="45">
        <v>14270000</v>
      </c>
      <c r="C18" s="57">
        <v>2.2939068100358506E-2</v>
      </c>
      <c r="D18" s="47">
        <v>0</v>
      </c>
      <c r="E18" s="48">
        <v>0</v>
      </c>
    </row>
    <row r="19" spans="1:5" s="54" customFormat="1" ht="18" customHeight="1" x14ac:dyDescent="0.25">
      <c r="A19" s="44">
        <v>2023</v>
      </c>
      <c r="B19" s="45">
        <v>14610000</v>
      </c>
      <c r="C19" s="57">
        <v>2.3826208829712758E-2</v>
      </c>
      <c r="D19" s="47">
        <v>0</v>
      </c>
      <c r="E19" s="48">
        <v>0</v>
      </c>
    </row>
    <row r="20" spans="1:5" s="54" customFormat="1" ht="18" customHeight="1" x14ac:dyDescent="0.25">
      <c r="A20" s="44">
        <v>2024</v>
      </c>
      <c r="B20" s="95" t="s">
        <v>85</v>
      </c>
      <c r="C20" s="96" t="s">
        <v>85</v>
      </c>
      <c r="D20" s="83" t="s">
        <v>85</v>
      </c>
      <c r="E20" s="84" t="s">
        <v>85</v>
      </c>
    </row>
    <row r="21" spans="1:5" ht="18" customHeight="1" x14ac:dyDescent="0.3">
      <c r="A21" s="44">
        <v>2025</v>
      </c>
      <c r="B21" s="95" t="s">
        <v>85</v>
      </c>
      <c r="C21" s="96" t="s">
        <v>85</v>
      </c>
      <c r="D21" s="83" t="s">
        <v>85</v>
      </c>
      <c r="E21" s="84" t="s">
        <v>85</v>
      </c>
    </row>
    <row r="22" spans="1:5" s="156" customFormat="1" ht="18" customHeight="1" x14ac:dyDescent="0.3">
      <c r="A22" s="44">
        <v>2026</v>
      </c>
      <c r="B22" s="95" t="s">
        <v>85</v>
      </c>
      <c r="C22" s="96" t="s">
        <v>85</v>
      </c>
      <c r="D22" s="83" t="s">
        <v>85</v>
      </c>
      <c r="E22" s="84" t="s">
        <v>85</v>
      </c>
    </row>
    <row r="23" spans="1:5" s="193" customFormat="1" ht="18" customHeight="1" x14ac:dyDescent="0.3">
      <c r="A23" s="44">
        <v>2027</v>
      </c>
      <c r="B23" s="95" t="s">
        <v>85</v>
      </c>
      <c r="C23" s="96" t="s">
        <v>85</v>
      </c>
      <c r="D23" s="83" t="s">
        <v>85</v>
      </c>
      <c r="E23" s="84" t="s">
        <v>85</v>
      </c>
    </row>
    <row r="24" spans="1:5" s="195" customFormat="1" ht="18" customHeight="1" x14ac:dyDescent="0.3">
      <c r="A24" s="44">
        <v>2028</v>
      </c>
      <c r="B24" s="95" t="s">
        <v>85</v>
      </c>
      <c r="C24" s="96" t="s">
        <v>85</v>
      </c>
      <c r="D24" s="83" t="s">
        <v>85</v>
      </c>
      <c r="E24" s="84" t="s">
        <v>85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30" t="s">
        <v>133</v>
      </c>
      <c r="B26" s="3"/>
      <c r="C26" s="3"/>
    </row>
    <row r="27" spans="1:5" ht="21.75" customHeight="1" x14ac:dyDescent="0.3">
      <c r="A27" s="30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211" t="str">
        <f>+Headings!F46</f>
        <v>Page 46</v>
      </c>
      <c r="B30" s="212"/>
      <c r="C30" s="212"/>
      <c r="D30" s="212"/>
      <c r="E30" s="219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01" customWidth="1"/>
    <col min="2" max="2" width="22.75" style="201" customWidth="1"/>
    <col min="3" max="3" width="15.25" style="201" customWidth="1"/>
    <col min="4" max="4" width="20.625" style="202" customWidth="1"/>
    <col min="5" max="16384" width="10.75" style="202"/>
  </cols>
  <sheetData>
    <row r="1" spans="1:4" ht="23.25" x14ac:dyDescent="0.3">
      <c r="A1" s="218" t="str">
        <f>Headings!E47</f>
        <v>July 2019 King County Inflation + Population Index Forecast</v>
      </c>
      <c r="B1" s="220"/>
      <c r="C1" s="220"/>
      <c r="D1" s="220"/>
    </row>
    <row r="2" spans="1:4" ht="21.75" customHeight="1" x14ac:dyDescent="0.3">
      <c r="A2" s="218" t="s">
        <v>91</v>
      </c>
      <c r="B2" s="219"/>
      <c r="C2" s="219"/>
      <c r="D2" s="219"/>
    </row>
    <row r="4" spans="1:4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</row>
    <row r="5" spans="1:4" s="54" customFormat="1" ht="18" customHeight="1" x14ac:dyDescent="0.25">
      <c r="A5" s="39">
        <v>2009</v>
      </c>
      <c r="B5" s="86" t="s">
        <v>85</v>
      </c>
      <c r="C5" s="82" t="s">
        <v>85</v>
      </c>
      <c r="D5" s="92" t="s">
        <v>85</v>
      </c>
    </row>
    <row r="6" spans="1:4" s="54" customFormat="1" ht="18" customHeight="1" x14ac:dyDescent="0.25">
      <c r="A6" s="44">
        <v>2010</v>
      </c>
      <c r="B6" s="96" t="s">
        <v>85</v>
      </c>
      <c r="C6" s="133" t="s">
        <v>85</v>
      </c>
      <c r="D6" s="83" t="s">
        <v>85</v>
      </c>
    </row>
    <row r="7" spans="1:4" s="54" customFormat="1" ht="18" customHeight="1" x14ac:dyDescent="0.25">
      <c r="A7" s="44">
        <v>2011</v>
      </c>
      <c r="B7" s="96" t="s">
        <v>85</v>
      </c>
      <c r="C7" s="207" t="s">
        <v>85</v>
      </c>
      <c r="D7" s="83" t="s">
        <v>85</v>
      </c>
    </row>
    <row r="8" spans="1:4" s="54" customFormat="1" ht="18" customHeight="1" x14ac:dyDescent="0.25">
      <c r="A8" s="44">
        <v>2012</v>
      </c>
      <c r="B8" s="96" t="s">
        <v>85</v>
      </c>
      <c r="C8" s="133" t="s">
        <v>85</v>
      </c>
      <c r="D8" s="83" t="s">
        <v>85</v>
      </c>
    </row>
    <row r="9" spans="1:4" s="54" customFormat="1" ht="18" customHeight="1" x14ac:dyDescent="0.25">
      <c r="A9" s="44">
        <v>2013</v>
      </c>
      <c r="B9" s="96" t="s">
        <v>85</v>
      </c>
      <c r="C9" s="133" t="s">
        <v>85</v>
      </c>
      <c r="D9" s="83" t="s">
        <v>85</v>
      </c>
    </row>
    <row r="10" spans="1:4" s="54" customFormat="1" ht="18" customHeight="1" x14ac:dyDescent="0.25">
      <c r="A10" s="44">
        <v>2014</v>
      </c>
      <c r="B10" s="96" t="s">
        <v>85</v>
      </c>
      <c r="C10" s="133" t="s">
        <v>85</v>
      </c>
      <c r="D10" s="83" t="s">
        <v>85</v>
      </c>
    </row>
    <row r="11" spans="1:4" s="54" customFormat="1" ht="18" customHeight="1" x14ac:dyDescent="0.25">
      <c r="A11" s="44">
        <v>2015</v>
      </c>
      <c r="B11" s="57">
        <v>1.040051713251938</v>
      </c>
      <c r="C11" s="133" t="s">
        <v>85</v>
      </c>
      <c r="D11" s="83">
        <v>9.8390035008222299E-8</v>
      </c>
    </row>
    <row r="12" spans="1:4" s="54" customFormat="1" ht="18" customHeight="1" x14ac:dyDescent="0.25">
      <c r="A12" s="44">
        <v>2016</v>
      </c>
      <c r="B12" s="57">
        <v>1.0301740202728205</v>
      </c>
      <c r="C12" s="46">
        <v>-9.8776929791175583E-3</v>
      </c>
      <c r="D12" s="83">
        <v>6.6720621649807299E-7</v>
      </c>
    </row>
    <row r="13" spans="1:4" s="54" customFormat="1" ht="18" customHeight="1" x14ac:dyDescent="0.25">
      <c r="A13" s="44">
        <v>2017</v>
      </c>
      <c r="B13" s="57">
        <v>1.0457324391027216</v>
      </c>
      <c r="C13" s="46">
        <v>1.5558418829901166E-2</v>
      </c>
      <c r="D13" s="83">
        <v>-5.584995797836001E-6</v>
      </c>
    </row>
    <row r="14" spans="1:4" s="54" customFormat="1" ht="18" customHeight="1" x14ac:dyDescent="0.25">
      <c r="A14" s="44">
        <v>2018</v>
      </c>
      <c r="B14" s="57">
        <v>1.0520476499674039</v>
      </c>
      <c r="C14" s="46">
        <v>6.3152108646822303E-3</v>
      </c>
      <c r="D14" s="83">
        <v>4.8336622171518684E-6</v>
      </c>
    </row>
    <row r="15" spans="1:4" s="54" customFormat="1" ht="18" customHeight="1" thickBot="1" x14ac:dyDescent="0.3">
      <c r="A15" s="49">
        <v>2019</v>
      </c>
      <c r="B15" s="58">
        <v>1.0519236640592236</v>
      </c>
      <c r="C15" s="51">
        <v>-1.2398590818030186E-4</v>
      </c>
      <c r="D15" s="83">
        <v>3.1439821990275618E-7</v>
      </c>
    </row>
    <row r="16" spans="1:4" s="54" customFormat="1" ht="18" customHeight="1" thickTop="1" x14ac:dyDescent="0.25">
      <c r="A16" s="44">
        <v>2020</v>
      </c>
      <c r="B16" s="57">
        <v>1.032</v>
      </c>
      <c r="C16" s="46">
        <v>-1.9923664059223523E-2</v>
      </c>
      <c r="D16" s="203">
        <v>-7.1798064886912094E-3</v>
      </c>
    </row>
    <row r="17" spans="1:4" s="54" customFormat="1" ht="18" customHeight="1" x14ac:dyDescent="0.25">
      <c r="A17" s="44">
        <v>2021</v>
      </c>
      <c r="B17" s="57">
        <v>1.0343266668279287</v>
      </c>
      <c r="C17" s="46">
        <v>2.3266668279287028E-3</v>
      </c>
      <c r="D17" s="83">
        <v>-1.1264825185839378E-3</v>
      </c>
    </row>
    <row r="18" spans="1:4" s="54" customFormat="1" ht="18" customHeight="1" x14ac:dyDescent="0.25">
      <c r="A18" s="44">
        <v>2022</v>
      </c>
      <c r="B18" s="57">
        <v>1.0334019202982199</v>
      </c>
      <c r="C18" s="46">
        <v>-9.2474652970886417E-4</v>
      </c>
      <c r="D18" s="83">
        <v>1.021636108108126E-3</v>
      </c>
    </row>
    <row r="19" spans="1:4" s="54" customFormat="1" ht="18" customHeight="1" x14ac:dyDescent="0.25">
      <c r="A19" s="44">
        <v>2023</v>
      </c>
      <c r="B19" s="57">
        <v>1.0337726119552939</v>
      </c>
      <c r="C19" s="46">
        <v>3.7069165707404039E-4</v>
      </c>
      <c r="D19" s="83">
        <v>1.0971994239030725E-3</v>
      </c>
    </row>
    <row r="20" spans="1:4" s="54" customFormat="1" ht="18" customHeight="1" x14ac:dyDescent="0.25">
      <c r="A20" s="44">
        <v>2024</v>
      </c>
      <c r="B20" s="57">
        <v>1.0328619211366927</v>
      </c>
      <c r="C20" s="46">
        <v>-9.1069081860117862E-4</v>
      </c>
      <c r="D20" s="83">
        <v>6.3476232533177246E-4</v>
      </c>
    </row>
    <row r="21" spans="1:4" ht="18" customHeight="1" x14ac:dyDescent="0.3">
      <c r="A21" s="44">
        <v>2025</v>
      </c>
      <c r="B21" s="57">
        <v>1.0340658250841139</v>
      </c>
      <c r="C21" s="46">
        <v>1.2039039474212032E-3</v>
      </c>
      <c r="D21" s="83">
        <v>-3.7096668872438343E-4</v>
      </c>
    </row>
    <row r="22" spans="1:4" ht="18" customHeight="1" x14ac:dyDescent="0.3">
      <c r="A22" s="44">
        <v>2026</v>
      </c>
      <c r="B22" s="57">
        <v>1.0343681619046872</v>
      </c>
      <c r="C22" s="46">
        <v>3.0233682057323463E-4</v>
      </c>
      <c r="D22" s="83">
        <v>4.8371511382327981E-4</v>
      </c>
    </row>
    <row r="23" spans="1:4" ht="18" customHeight="1" x14ac:dyDescent="0.3">
      <c r="A23" s="44">
        <v>2027</v>
      </c>
      <c r="B23" s="57">
        <v>1.0345272637047402</v>
      </c>
      <c r="C23" s="46">
        <v>1.5910180005307417E-4</v>
      </c>
      <c r="D23" s="83">
        <v>8.0441588871704717E-4</v>
      </c>
    </row>
    <row r="24" spans="1:4" ht="18" customHeight="1" x14ac:dyDescent="0.3">
      <c r="A24" s="44">
        <v>2028</v>
      </c>
      <c r="B24" s="57">
        <v>1.0353315385942587</v>
      </c>
      <c r="C24" s="46">
        <v>8.0427488951850812E-4</v>
      </c>
      <c r="D24" s="83">
        <v>1.5176457264030052E-3</v>
      </c>
    </row>
    <row r="25" spans="1:4" ht="21.75" customHeight="1" x14ac:dyDescent="0.3">
      <c r="A25" s="25" t="s">
        <v>4</v>
      </c>
      <c r="B25" s="3"/>
      <c r="C25" s="3"/>
    </row>
    <row r="26" spans="1:4" ht="21.75" customHeight="1" x14ac:dyDescent="0.3">
      <c r="A26" s="30" t="s">
        <v>255</v>
      </c>
      <c r="B26" s="3"/>
      <c r="C26" s="3"/>
    </row>
    <row r="27" spans="1:4" ht="21.75" customHeight="1" x14ac:dyDescent="0.3">
      <c r="A27" s="79" t="s">
        <v>256</v>
      </c>
      <c r="B27" s="3"/>
      <c r="C27" s="3"/>
    </row>
    <row r="28" spans="1:4" ht="21.75" customHeight="1" x14ac:dyDescent="0.3">
      <c r="A28" s="79" t="s">
        <v>260</v>
      </c>
      <c r="B28" s="3"/>
      <c r="C28" s="3"/>
    </row>
    <row r="29" spans="1:4" ht="21.75" customHeight="1" x14ac:dyDescent="0.3">
      <c r="A29" s="3"/>
      <c r="B29" s="202"/>
      <c r="C29" s="202"/>
    </row>
    <row r="30" spans="1:4" ht="21.75" customHeight="1" x14ac:dyDescent="0.3">
      <c r="A30" s="211" t="str">
        <f>Headings!H47</f>
        <v>Page 47</v>
      </c>
      <c r="B30" s="212"/>
      <c r="C30" s="212"/>
      <c r="D30" s="212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="75" zoomScaleNormal="75" workbookViewId="0">
      <selection activeCell="A30" sqref="A30:C30"/>
    </sheetView>
  </sheetViews>
  <sheetFormatPr defaultColWidth="10.75" defaultRowHeight="21.75" customHeight="1" x14ac:dyDescent="0.3"/>
  <cols>
    <col min="1" max="1" width="29.125" style="174" customWidth="1"/>
    <col min="2" max="3" width="22.5" style="174" customWidth="1"/>
    <col min="4" max="16384" width="10.75" style="175"/>
  </cols>
  <sheetData>
    <row r="1" spans="1:4" ht="21.75" customHeight="1" x14ac:dyDescent="0.3">
      <c r="A1" s="228"/>
      <c r="B1" s="228"/>
      <c r="C1" s="228"/>
    </row>
    <row r="2" spans="1:4" ht="22.5" customHeight="1" x14ac:dyDescent="0.3">
      <c r="A2" s="228" t="s">
        <v>227</v>
      </c>
      <c r="B2" s="228"/>
      <c r="C2" s="228"/>
    </row>
    <row r="4" spans="1:4" s="22" customFormat="1" ht="21.75" customHeight="1" x14ac:dyDescent="0.3">
      <c r="A4" s="189" t="s">
        <v>28</v>
      </c>
      <c r="B4" s="190" t="s">
        <v>88</v>
      </c>
      <c r="C4" s="191" t="s">
        <v>254</v>
      </c>
      <c r="D4" s="176"/>
    </row>
    <row r="5" spans="1:4" s="54" customFormat="1" ht="18" customHeight="1" x14ac:dyDescent="0.25">
      <c r="A5" s="184" t="s">
        <v>25</v>
      </c>
      <c r="B5" s="185">
        <v>43465</v>
      </c>
      <c r="C5" s="186">
        <v>177</v>
      </c>
      <c r="D5" s="59"/>
    </row>
    <row r="6" spans="1:4" s="54" customFormat="1" ht="18" customHeight="1" x14ac:dyDescent="0.25">
      <c r="A6" s="181" t="s">
        <v>26</v>
      </c>
      <c r="B6" s="182">
        <v>43465</v>
      </c>
      <c r="C6" s="183">
        <v>19141.566363044869</v>
      </c>
      <c r="D6" s="59"/>
    </row>
    <row r="7" spans="1:4" s="54" customFormat="1" ht="18" customHeight="1" x14ac:dyDescent="0.25">
      <c r="A7" s="181" t="s">
        <v>131</v>
      </c>
      <c r="B7" s="182">
        <v>44196</v>
      </c>
      <c r="C7" s="183">
        <v>17015.398706896485</v>
      </c>
      <c r="D7" s="59"/>
    </row>
    <row r="8" spans="1:4" s="54" customFormat="1" ht="18" customHeight="1" x14ac:dyDescent="0.25">
      <c r="A8" s="181" t="s">
        <v>191</v>
      </c>
      <c r="B8" s="182">
        <v>44196</v>
      </c>
      <c r="C8" s="183">
        <v>22651.863105888078</v>
      </c>
      <c r="D8" s="59"/>
    </row>
    <row r="9" spans="1:4" s="54" customFormat="1" ht="18" customHeight="1" x14ac:dyDescent="0.25">
      <c r="A9" s="44"/>
      <c r="B9" s="112"/>
      <c r="C9" s="46"/>
      <c r="D9" s="59"/>
    </row>
    <row r="10" spans="1:4" s="54" customFormat="1" ht="21.75" customHeight="1" x14ac:dyDescent="0.25">
      <c r="A10" s="188" t="s">
        <v>108</v>
      </c>
      <c r="B10" s="112"/>
      <c r="C10" s="46"/>
      <c r="D10" s="59"/>
    </row>
    <row r="11" spans="1:4" s="54" customFormat="1" ht="18" customHeight="1" x14ac:dyDescent="0.25">
      <c r="A11" s="180" t="s">
        <v>67</v>
      </c>
      <c r="B11" s="112"/>
      <c r="C11" s="46"/>
      <c r="D11" s="59"/>
    </row>
    <row r="12" spans="1:4" s="54" customFormat="1" ht="18" customHeight="1" x14ac:dyDescent="0.25">
      <c r="A12" s="180" t="s">
        <v>218</v>
      </c>
      <c r="B12" s="112"/>
      <c r="C12" s="46"/>
      <c r="D12" s="59"/>
    </row>
    <row r="13" spans="1:4" s="54" customFormat="1" ht="18" customHeight="1" x14ac:dyDescent="0.25">
      <c r="A13" s="44"/>
      <c r="B13" s="112"/>
      <c r="C13" s="46"/>
      <c r="D13" s="59"/>
    </row>
    <row r="14" spans="1:4" s="54" customFormat="1" ht="21.75" customHeight="1" x14ac:dyDescent="0.25">
      <c r="A14" s="188" t="s">
        <v>127</v>
      </c>
      <c r="B14" s="112"/>
      <c r="C14" s="46"/>
      <c r="D14" s="59"/>
    </row>
    <row r="15" spans="1:4" s="54" customFormat="1" ht="18" customHeight="1" x14ac:dyDescent="0.25">
      <c r="A15" s="180" t="s">
        <v>34</v>
      </c>
      <c r="B15" s="112"/>
      <c r="C15" s="46"/>
      <c r="D15" s="59"/>
    </row>
    <row r="16" spans="1:4" s="54" customFormat="1" ht="18" customHeight="1" x14ac:dyDescent="0.25">
      <c r="A16" s="180" t="s">
        <v>219</v>
      </c>
      <c r="B16" s="112"/>
      <c r="C16" s="46"/>
      <c r="D16" s="59"/>
    </row>
    <row r="17" spans="1:4" s="54" customFormat="1" ht="18" customHeight="1" x14ac:dyDescent="0.25">
      <c r="A17" s="192" t="s">
        <v>228</v>
      </c>
      <c r="B17" s="112"/>
      <c r="C17" s="46"/>
      <c r="D17" s="59"/>
    </row>
    <row r="18" spans="1:4" s="54" customFormat="1" ht="18" customHeight="1" x14ac:dyDescent="0.25">
      <c r="A18" s="192" t="s">
        <v>229</v>
      </c>
      <c r="B18" s="112"/>
      <c r="C18" s="46"/>
      <c r="D18" s="59"/>
    </row>
    <row r="19" spans="1:4" s="54" customFormat="1" ht="18" customHeight="1" x14ac:dyDescent="0.25">
      <c r="A19" s="180" t="s">
        <v>220</v>
      </c>
      <c r="B19" s="112"/>
      <c r="C19" s="46"/>
      <c r="D19" s="59"/>
    </row>
    <row r="20" spans="1:4" s="54" customFormat="1" ht="18" customHeight="1" x14ac:dyDescent="0.25">
      <c r="A20" s="44"/>
      <c r="B20" s="112"/>
      <c r="C20" s="46"/>
      <c r="D20" s="59"/>
    </row>
    <row r="21" spans="1:4" s="54" customFormat="1" ht="21.75" customHeight="1" x14ac:dyDescent="0.25">
      <c r="A21" s="188" t="s">
        <v>149</v>
      </c>
      <c r="B21" s="112"/>
      <c r="C21" s="46"/>
      <c r="D21" s="59"/>
    </row>
    <row r="22" spans="1:4" s="54" customFormat="1" ht="18" customHeight="1" x14ac:dyDescent="0.25">
      <c r="A22" s="44" t="s">
        <v>221</v>
      </c>
      <c r="B22" s="177"/>
      <c r="C22" s="133"/>
      <c r="D22" s="59"/>
    </row>
    <row r="23" spans="1:4" ht="18" customHeight="1" x14ac:dyDescent="0.3">
      <c r="A23" s="180" t="s">
        <v>151</v>
      </c>
      <c r="B23" s="177"/>
      <c r="C23" s="133"/>
      <c r="D23" s="10"/>
    </row>
    <row r="24" spans="1:4" ht="18" customHeight="1" x14ac:dyDescent="0.3">
      <c r="A24" s="44"/>
      <c r="B24" s="177"/>
      <c r="C24" s="133"/>
      <c r="D24" s="10"/>
    </row>
    <row r="25" spans="1:4" ht="21.75" customHeight="1" x14ac:dyDescent="0.3">
      <c r="A25" s="187" t="s">
        <v>74</v>
      </c>
      <c r="B25" s="178"/>
      <c r="C25" s="178"/>
      <c r="D25" s="10"/>
    </row>
    <row r="26" spans="1:4" ht="18" customHeight="1" x14ac:dyDescent="0.3">
      <c r="A26" s="179" t="s">
        <v>9</v>
      </c>
      <c r="B26" s="178"/>
      <c r="C26" s="178"/>
      <c r="D26" s="10"/>
    </row>
    <row r="27" spans="1:4" ht="18" customHeight="1" x14ac:dyDescent="0.3">
      <c r="A27" s="179" t="s">
        <v>242</v>
      </c>
      <c r="B27" s="178"/>
      <c r="C27" s="178"/>
      <c r="D27" s="10"/>
    </row>
    <row r="28" spans="1:4" ht="66" customHeight="1" x14ac:dyDescent="0.3">
      <c r="A28" s="3"/>
      <c r="B28" s="175"/>
      <c r="C28" s="175"/>
    </row>
    <row r="29" spans="1:4" ht="18" customHeight="1" x14ac:dyDescent="0.3">
      <c r="A29" s="3"/>
      <c r="B29" s="175"/>
      <c r="C29" s="175"/>
    </row>
    <row r="30" spans="1:4" ht="21.75" customHeight="1" x14ac:dyDescent="0.3">
      <c r="A30" s="211" t="str">
        <f>Headings!H48</f>
        <v>Page 48</v>
      </c>
      <c r="B30" s="211"/>
      <c r="C30" s="211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23"/>
      <c r="B38" s="6"/>
    </row>
    <row r="39" spans="1:2" ht="21.75" customHeight="1" x14ac:dyDescent="0.3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7" zoomScale="75" zoomScaleNormal="75" workbookViewId="0">
      <selection activeCell="C36" sqref="C36"/>
    </sheetView>
  </sheetViews>
  <sheetFormatPr defaultColWidth="10.75" defaultRowHeight="20.25" x14ac:dyDescent="0.3"/>
  <cols>
    <col min="1" max="2" width="10.75" style="12"/>
    <col min="3" max="3" width="34.75" style="12" bestFit="1" customWidth="1"/>
    <col min="4" max="4" width="10.75" style="12"/>
    <col min="5" max="5" width="57.25" style="12" bestFit="1" customWidth="1"/>
    <col min="6" max="6" width="10.75" style="12"/>
    <col min="7" max="7" width="30.625" style="12" bestFit="1" customWidth="1"/>
    <col min="8" max="8" width="9.5" style="12" bestFit="1" customWidth="1"/>
    <col min="9" max="16384" width="10.75" style="12"/>
  </cols>
  <sheetData>
    <row r="1" spans="1:8" x14ac:dyDescent="0.3">
      <c r="A1" s="12" t="s">
        <v>265</v>
      </c>
      <c r="B1" s="20" t="s">
        <v>95</v>
      </c>
      <c r="C1" s="20" t="s">
        <v>94</v>
      </c>
      <c r="D1" s="20" t="s">
        <v>96</v>
      </c>
      <c r="E1" s="20" t="s">
        <v>97</v>
      </c>
    </row>
    <row r="2" spans="1:8" x14ac:dyDescent="0.3">
      <c r="A2" s="12" t="s">
        <v>265</v>
      </c>
      <c r="B2" s="12">
        <v>2019</v>
      </c>
      <c r="C2" s="10" t="s">
        <v>66</v>
      </c>
      <c r="D2" s="12" t="s">
        <v>95</v>
      </c>
      <c r="E2" s="12" t="str">
        <f>CONCATENATE(Headings!A2," ",Headings!B2," ",Headings!C2," ",Headings!D2)</f>
        <v>July 2019 Countywide Assessed Value Forecast</v>
      </c>
      <c r="F2" s="12" t="str">
        <f>H2</f>
        <v>Page 2</v>
      </c>
      <c r="G2" s="12" t="str">
        <f>CONCATENATE(A2," ",B2," ",D2," ",H2)</f>
        <v>July 2019 Forecast Page 2</v>
      </c>
      <c r="H2" s="12" t="s">
        <v>68</v>
      </c>
    </row>
    <row r="3" spans="1:8" x14ac:dyDescent="0.3">
      <c r="A3" s="12" t="s">
        <v>265</v>
      </c>
      <c r="B3" s="12">
        <v>2019</v>
      </c>
      <c r="C3" s="10" t="s">
        <v>81</v>
      </c>
      <c r="D3" s="12" t="s">
        <v>95</v>
      </c>
      <c r="E3" s="12" t="str">
        <f>CONCATENATE(Headings!A3," ",Headings!B3," ",Headings!C3," ",Headings!D3)</f>
        <v>July 2019 Unincorporated Assessed Value Forecast</v>
      </c>
      <c r="F3" s="12" t="str">
        <f t="shared" ref="F3:F45" si="0">H3</f>
        <v>Page 3</v>
      </c>
      <c r="G3" s="12" t="str">
        <f t="shared" ref="G3:G45" si="1">CONCATENATE(A3," ",B3," ",D3," ",H3)</f>
        <v>July 2019 Forecast Page 3</v>
      </c>
      <c r="H3" s="12" t="s">
        <v>69</v>
      </c>
    </row>
    <row r="4" spans="1:8" x14ac:dyDescent="0.3">
      <c r="A4" s="12" t="s">
        <v>265</v>
      </c>
      <c r="B4" s="12">
        <v>2019</v>
      </c>
      <c r="C4" s="10" t="s">
        <v>102</v>
      </c>
      <c r="D4" s="12" t="s">
        <v>95</v>
      </c>
      <c r="E4" s="12" t="str">
        <f>CONCATENATE(Headings!A4," ",Headings!B4," ",Headings!C4," ",Headings!D4)</f>
        <v>July 2019 Countywide New Construction Forecast</v>
      </c>
      <c r="F4" s="12" t="str">
        <f t="shared" si="0"/>
        <v>Page 4</v>
      </c>
      <c r="G4" s="12" t="str">
        <f t="shared" si="1"/>
        <v>July 2019 Forecast Page 4</v>
      </c>
      <c r="H4" s="12" t="s">
        <v>70</v>
      </c>
    </row>
    <row r="5" spans="1:8" x14ac:dyDescent="0.3">
      <c r="A5" s="12" t="s">
        <v>265</v>
      </c>
      <c r="B5" s="12">
        <v>2019</v>
      </c>
      <c r="C5" s="10" t="s">
        <v>80</v>
      </c>
      <c r="D5" s="12" t="s">
        <v>95</v>
      </c>
      <c r="E5" s="12" t="str">
        <f>CONCATENATE(Headings!A5," ",Headings!B5," ",Headings!C5," ",Headings!D5)</f>
        <v>July 2019 Unincorporated New Construction Forecast</v>
      </c>
      <c r="F5" s="12" t="str">
        <f t="shared" si="0"/>
        <v>Page 5</v>
      </c>
      <c r="G5" s="12" t="str">
        <f t="shared" si="1"/>
        <v>July 2019 Forecast Page 5</v>
      </c>
      <c r="H5" s="12" t="s">
        <v>71</v>
      </c>
    </row>
    <row r="6" spans="1:8" x14ac:dyDescent="0.3">
      <c r="A6" s="12" t="s">
        <v>265</v>
      </c>
      <c r="B6" s="12">
        <v>2019</v>
      </c>
      <c r="C6" s="10" t="s">
        <v>27</v>
      </c>
      <c r="D6" s="12" t="s">
        <v>95</v>
      </c>
      <c r="E6" s="12" t="str">
        <f>CONCATENATE(Headings!A6," ",Headings!B6," ",Headings!C6," ",Headings!D6)</f>
        <v>July 2019 King County Sales and Use Taxbase Forecast</v>
      </c>
      <c r="F6" s="12" t="str">
        <f t="shared" si="0"/>
        <v>Page 6</v>
      </c>
      <c r="G6" s="12" t="str">
        <f t="shared" si="1"/>
        <v>July 2019 Forecast Page 6</v>
      </c>
      <c r="H6" s="12" t="s">
        <v>16</v>
      </c>
    </row>
    <row r="7" spans="1:8" x14ac:dyDescent="0.3">
      <c r="A7" s="12" t="s">
        <v>265</v>
      </c>
      <c r="B7" s="12">
        <v>2019</v>
      </c>
      <c r="C7" s="10" t="s">
        <v>93</v>
      </c>
      <c r="D7" s="12" t="s">
        <v>95</v>
      </c>
      <c r="E7" s="12" t="str">
        <f>CONCATENATE(Headings!A7," ",Headings!B7," ",Headings!C7," ",Headings!D7)</f>
        <v>July 2019 Local and Option Sales Tax Forecast</v>
      </c>
      <c r="F7" s="12" t="str">
        <f t="shared" si="0"/>
        <v>Page 7</v>
      </c>
      <c r="G7" s="12" t="str">
        <f t="shared" si="1"/>
        <v>July 2019 Forecast Page 7</v>
      </c>
      <c r="H7" s="12" t="s">
        <v>123</v>
      </c>
    </row>
    <row r="8" spans="1:8" x14ac:dyDescent="0.3">
      <c r="A8" s="12" t="s">
        <v>265</v>
      </c>
      <c r="B8" s="12">
        <v>2019</v>
      </c>
      <c r="C8" s="10" t="s">
        <v>49</v>
      </c>
      <c r="D8" s="12" t="s">
        <v>95</v>
      </c>
      <c r="E8" s="12" t="str">
        <f>CONCATENATE(Headings!A8," ",Headings!B8," ",Headings!C8," ",Headings!D8)</f>
        <v>July 2019 Metro Transit Sales Tax Forecast</v>
      </c>
      <c r="F8" s="12" t="str">
        <f t="shared" si="0"/>
        <v>Page 8</v>
      </c>
      <c r="G8" s="12" t="str">
        <f t="shared" si="1"/>
        <v>July 2019 Forecast Page 8</v>
      </c>
      <c r="H8" s="12" t="s">
        <v>124</v>
      </c>
    </row>
    <row r="9" spans="1:8" x14ac:dyDescent="0.3">
      <c r="A9" s="12" t="s">
        <v>265</v>
      </c>
      <c r="B9" s="12">
        <v>2019</v>
      </c>
      <c r="C9" s="10" t="s">
        <v>37</v>
      </c>
      <c r="D9" s="12" t="s">
        <v>95</v>
      </c>
      <c r="E9" s="12" t="str">
        <f>CONCATENATE(Headings!A9," ",Headings!B9," ",Headings!C9," ",Headings!D9)</f>
        <v>July 2019 Mental Health Sales Tax Forecast</v>
      </c>
      <c r="F9" s="12" t="str">
        <f t="shared" si="0"/>
        <v>Page 9</v>
      </c>
      <c r="G9" s="12" t="str">
        <f t="shared" si="1"/>
        <v>July 2019 Forecast Page 9</v>
      </c>
      <c r="H9" s="12" t="s">
        <v>125</v>
      </c>
    </row>
    <row r="10" spans="1:8" x14ac:dyDescent="0.3">
      <c r="A10" s="12" t="s">
        <v>265</v>
      </c>
      <c r="B10" s="12">
        <v>2019</v>
      </c>
      <c r="C10" s="10" t="s">
        <v>92</v>
      </c>
      <c r="D10" s="12" t="s">
        <v>95</v>
      </c>
      <c r="E10" s="12" t="str">
        <f>CONCATENATE(Headings!A10," ",Headings!B10," ",Headings!C10," ",Headings!D10)</f>
        <v>July 2019 Criminal Justice Sales Tax Forecast</v>
      </c>
      <c r="F10" s="12" t="str">
        <f t="shared" si="0"/>
        <v>Page 10</v>
      </c>
      <c r="G10" s="12" t="str">
        <f t="shared" si="1"/>
        <v>July 2019 Forecast Page 10</v>
      </c>
      <c r="H10" s="12" t="s">
        <v>89</v>
      </c>
    </row>
    <row r="11" spans="1:8" x14ac:dyDescent="0.3">
      <c r="A11" s="12" t="s">
        <v>265</v>
      </c>
      <c r="B11" s="12">
        <v>2019</v>
      </c>
      <c r="C11" s="10" t="s">
        <v>106</v>
      </c>
      <c r="D11" s="12" t="s">
        <v>95</v>
      </c>
      <c r="E11" s="12" t="str">
        <f>CONCATENATE(Headings!A11," ",Headings!B11," ",Headings!C11," ",Headings!D11)</f>
        <v>July 2019 Hotel Sales Tax Forecast</v>
      </c>
      <c r="F11" s="12" t="str">
        <f t="shared" si="0"/>
        <v>Page 11</v>
      </c>
      <c r="G11" s="12" t="str">
        <f t="shared" si="1"/>
        <v>July 2019 Forecast Page 11</v>
      </c>
      <c r="H11" s="12" t="s">
        <v>75</v>
      </c>
    </row>
    <row r="12" spans="1:8" x14ac:dyDescent="0.3">
      <c r="A12" s="12" t="s">
        <v>265</v>
      </c>
      <c r="B12" s="12">
        <v>2019</v>
      </c>
      <c r="C12" s="10" t="s">
        <v>101</v>
      </c>
      <c r="D12" s="12" t="s">
        <v>95</v>
      </c>
      <c r="E12" s="12" t="str">
        <f>CONCATENATE(Headings!A12," ",Headings!B12," ",Headings!C12," ",Headings!D12)</f>
        <v>July 2019 Rental Car Sales Tax Forecast</v>
      </c>
      <c r="F12" s="12" t="str">
        <f t="shared" si="0"/>
        <v>Page 12</v>
      </c>
      <c r="G12" s="12" t="str">
        <f t="shared" si="1"/>
        <v>July 2019 Forecast Page 12</v>
      </c>
      <c r="H12" s="12" t="s">
        <v>76</v>
      </c>
    </row>
    <row r="13" spans="1:8" x14ac:dyDescent="0.3">
      <c r="A13" s="12" t="s">
        <v>265</v>
      </c>
      <c r="B13" s="12">
        <v>2019</v>
      </c>
      <c r="C13" s="10" t="s">
        <v>113</v>
      </c>
      <c r="D13" s="12" t="s">
        <v>95</v>
      </c>
      <c r="E13" s="12" t="str">
        <f>CONCATENATE(Headings!A13," ",Headings!B13," ",Headings!C13," ",Headings!D13)</f>
        <v>July 2019 Real Estate Excise Tax (REET 1) Forecast</v>
      </c>
      <c r="F13" s="12" t="str">
        <f t="shared" si="0"/>
        <v>Page 13</v>
      </c>
      <c r="G13" s="12" t="str">
        <f t="shared" si="1"/>
        <v>July 2019 Forecast Page 13</v>
      </c>
      <c r="H13" s="12" t="s">
        <v>77</v>
      </c>
    </row>
    <row r="14" spans="1:8" x14ac:dyDescent="0.3">
      <c r="A14" s="12" t="s">
        <v>265</v>
      </c>
      <c r="B14" s="12">
        <v>2019</v>
      </c>
      <c r="C14" s="10" t="s">
        <v>112</v>
      </c>
      <c r="D14" s="12" t="s">
        <v>95</v>
      </c>
      <c r="E14" s="12" t="str">
        <f>CONCATENATE(Headings!A14," ",Headings!B14," ",Headings!C14," ",Headings!D14)</f>
        <v>July 2019 Investment Pool Nominal Rate of Return Forecast</v>
      </c>
      <c r="F14" s="12" t="str">
        <f t="shared" si="0"/>
        <v>Page 14</v>
      </c>
      <c r="G14" s="12" t="str">
        <f t="shared" si="1"/>
        <v>July 2019 Forecast Page 14</v>
      </c>
      <c r="H14" s="12" t="s">
        <v>78</v>
      </c>
    </row>
    <row r="15" spans="1:8" x14ac:dyDescent="0.3">
      <c r="A15" s="12" t="s">
        <v>265</v>
      </c>
      <c r="B15" s="12">
        <v>2019</v>
      </c>
      <c r="C15" s="10" t="s">
        <v>60</v>
      </c>
      <c r="D15" s="12" t="s">
        <v>95</v>
      </c>
      <c r="E15" s="12" t="str">
        <f>CONCATENATE(Headings!A15," ",Headings!B15," ",Headings!C15," ",Headings!D15)</f>
        <v>July 2019 Investment Pool Real Rate of Return Forecast</v>
      </c>
      <c r="F15" s="12" t="str">
        <f t="shared" si="0"/>
        <v>Page 15</v>
      </c>
      <c r="G15" s="12" t="str">
        <f t="shared" si="1"/>
        <v>July 2019 Forecast Page 15</v>
      </c>
      <c r="H15" s="12" t="s">
        <v>79</v>
      </c>
    </row>
    <row r="16" spans="1:8" x14ac:dyDescent="0.3">
      <c r="A16" s="12" t="s">
        <v>265</v>
      </c>
      <c r="B16" s="12">
        <v>2019</v>
      </c>
      <c r="C16" s="10" t="s">
        <v>62</v>
      </c>
      <c r="D16" s="12" t="s">
        <v>95</v>
      </c>
      <c r="E16" s="12" t="str">
        <f>CONCATENATE(Headings!A16," ",Headings!B16," ",Headings!C16," ",Headings!D16)</f>
        <v>July 2019 National CPI-U Forecast</v>
      </c>
      <c r="F16" s="12" t="str">
        <f t="shared" si="0"/>
        <v>Page 16</v>
      </c>
      <c r="G16" s="12" t="str">
        <f t="shared" si="1"/>
        <v>July 2019 Forecast Page 16</v>
      </c>
      <c r="H16" s="12" t="s">
        <v>55</v>
      </c>
    </row>
    <row r="17" spans="1:8" x14ac:dyDescent="0.3">
      <c r="A17" s="12" t="s">
        <v>265</v>
      </c>
      <c r="B17" s="12">
        <v>2019</v>
      </c>
      <c r="C17" s="10" t="s">
        <v>10</v>
      </c>
      <c r="D17" s="12" t="s">
        <v>95</v>
      </c>
      <c r="E17" s="12" t="str">
        <f>CONCATENATE(Headings!A17," ",Headings!B17," ",Headings!C17," ",Headings!D17)</f>
        <v>July 2019 National CPI-W Forecast</v>
      </c>
      <c r="F17" s="12" t="str">
        <f t="shared" si="0"/>
        <v>Page 17</v>
      </c>
      <c r="G17" s="12" t="str">
        <f t="shared" si="1"/>
        <v>July 2019 Forecast Page 17</v>
      </c>
      <c r="H17" s="12" t="s">
        <v>56</v>
      </c>
    </row>
    <row r="18" spans="1:8" x14ac:dyDescent="0.3">
      <c r="A18" s="12" t="s">
        <v>265</v>
      </c>
      <c r="B18" s="12">
        <v>2019</v>
      </c>
      <c r="C18" s="10" t="s">
        <v>5</v>
      </c>
      <c r="D18" s="12" t="s">
        <v>95</v>
      </c>
      <c r="E18" s="12" t="str">
        <f>CONCATENATE(Headings!A18," ",Headings!B18," ",Headings!C18," ",Headings!D18)</f>
        <v>July 2019 Seattle Annual CPI-U Forecast</v>
      </c>
      <c r="F18" s="12" t="str">
        <f t="shared" si="0"/>
        <v>Page 18</v>
      </c>
      <c r="G18" s="12" t="str">
        <f t="shared" si="1"/>
        <v>July 2019 Forecast Page 18</v>
      </c>
      <c r="H18" s="12" t="s">
        <v>50</v>
      </c>
    </row>
    <row r="19" spans="1:8" x14ac:dyDescent="0.3">
      <c r="A19" s="12" t="s">
        <v>265</v>
      </c>
      <c r="B19" s="12">
        <v>2019</v>
      </c>
      <c r="C19" s="10" t="s">
        <v>179</v>
      </c>
      <c r="D19" s="12" t="s">
        <v>95</v>
      </c>
      <c r="E19" s="12" t="str">
        <f>CONCATENATE(Headings!A19," ",Headings!B19," ",Headings!C19," ",Headings!D19)</f>
        <v>July 2019 June-June Seattle CPI-W Forecast</v>
      </c>
      <c r="F19" s="12" t="str">
        <f t="shared" si="0"/>
        <v>Page 19</v>
      </c>
      <c r="G19" s="12" t="str">
        <f t="shared" si="1"/>
        <v>July 2019 Forecast Page 19</v>
      </c>
      <c r="H19" s="12" t="s">
        <v>51</v>
      </c>
    </row>
    <row r="20" spans="1:8" x14ac:dyDescent="0.3">
      <c r="A20" s="12" t="s">
        <v>265</v>
      </c>
      <c r="B20" s="12">
        <v>2019</v>
      </c>
      <c r="C20" s="10" t="s">
        <v>35</v>
      </c>
      <c r="D20" s="12" t="s">
        <v>95</v>
      </c>
      <c r="E20" s="12" t="str">
        <f>CONCATENATE(Headings!A20," ",Headings!B20," ",Headings!C20," ",Headings!D20)</f>
        <v>July 2019 Outyear COLA Comparison Forecast</v>
      </c>
      <c r="F20" s="12" t="str">
        <f t="shared" si="0"/>
        <v>Page 20</v>
      </c>
      <c r="G20" s="12" t="str">
        <f t="shared" si="1"/>
        <v>July 2019 Forecast Page 20</v>
      </c>
      <c r="H20" s="12" t="s">
        <v>52</v>
      </c>
    </row>
    <row r="21" spans="1:8" x14ac:dyDescent="0.3">
      <c r="A21" s="12" t="s">
        <v>265</v>
      </c>
      <c r="B21" s="12">
        <v>2019</v>
      </c>
      <c r="C21" s="10" t="s">
        <v>104</v>
      </c>
      <c r="D21" s="12" t="s">
        <v>95</v>
      </c>
      <c r="E21" s="12" t="str">
        <f>CONCATENATE(Headings!A21," ",Headings!B21," ",Headings!C21," ",Headings!D21)</f>
        <v>July 2019 Pharmaceuticals PPI Forecast</v>
      </c>
      <c r="F21" s="12" t="str">
        <f t="shared" si="0"/>
        <v>Page 21</v>
      </c>
      <c r="G21" s="12" t="str">
        <f t="shared" si="1"/>
        <v>July 2019 Forecast Page 21</v>
      </c>
      <c r="H21" s="12" t="s">
        <v>57</v>
      </c>
    </row>
    <row r="22" spans="1:8" x14ac:dyDescent="0.3">
      <c r="A22" s="12" t="s">
        <v>265</v>
      </c>
      <c r="B22" s="12">
        <v>2019</v>
      </c>
      <c r="C22" s="10" t="s">
        <v>105</v>
      </c>
      <c r="D22" s="12" t="s">
        <v>95</v>
      </c>
      <c r="E22" s="12" t="str">
        <f>CONCATENATE(Headings!A22," ",Headings!B22," ",Headings!C22," ",Headings!D22)</f>
        <v>July 2019 Transportation CPI Forecast</v>
      </c>
      <c r="F22" s="12" t="str">
        <f t="shared" si="0"/>
        <v>Page 22</v>
      </c>
      <c r="G22" s="12" t="str">
        <f t="shared" si="1"/>
        <v>July 2019 Forecast Page 22</v>
      </c>
      <c r="H22" s="12" t="s">
        <v>58</v>
      </c>
    </row>
    <row r="23" spans="1:8" x14ac:dyDescent="0.3">
      <c r="A23" s="12" t="s">
        <v>265</v>
      </c>
      <c r="B23" s="12">
        <v>2019</v>
      </c>
      <c r="C23" s="10" t="s">
        <v>11</v>
      </c>
      <c r="D23" s="12" t="s">
        <v>95</v>
      </c>
      <c r="E23" s="12" t="str">
        <f>CONCATENATE(Headings!A23," ",Headings!B23," ",Headings!C23," ",Headings!D23)</f>
        <v>July 2019 Retail Gas Forecast</v>
      </c>
      <c r="F23" s="12" t="str">
        <f t="shared" si="0"/>
        <v>Page 23</v>
      </c>
      <c r="G23" s="12" t="str">
        <f t="shared" si="1"/>
        <v>July 2019 Forecast Page 23</v>
      </c>
      <c r="H23" s="12" t="s">
        <v>135</v>
      </c>
    </row>
    <row r="24" spans="1:8" x14ac:dyDescent="0.3">
      <c r="A24" s="12" t="s">
        <v>265</v>
      </c>
      <c r="B24" s="12">
        <v>2019</v>
      </c>
      <c r="C24" s="10" t="s">
        <v>17</v>
      </c>
      <c r="D24" s="12" t="s">
        <v>95</v>
      </c>
      <c r="E24" s="12" t="str">
        <f>CONCATENATE(Headings!A24," ",Headings!B24," ",Headings!C24," ",Headings!D24)</f>
        <v>July 2019 Diesel and Gasoline Forecast</v>
      </c>
      <c r="F24" s="12" t="str">
        <f t="shared" si="0"/>
        <v>Page 24</v>
      </c>
      <c r="G24" s="12" t="str">
        <f t="shared" si="1"/>
        <v>July 2019 Forecast Page 24</v>
      </c>
      <c r="H24" s="12" t="s">
        <v>136</v>
      </c>
    </row>
    <row r="25" spans="1:8" x14ac:dyDescent="0.3">
      <c r="A25" s="12" t="s">
        <v>265</v>
      </c>
      <c r="B25" s="12">
        <v>2019</v>
      </c>
      <c r="C25" s="10" t="s">
        <v>7</v>
      </c>
      <c r="D25" s="12" t="s">
        <v>95</v>
      </c>
      <c r="E25" s="12" t="str">
        <f>CONCATENATE(Headings!A25," ",Headings!B25," ",Headings!C25," ",Headings!D25)</f>
        <v>July 2019 Recorded Documents Forecast</v>
      </c>
      <c r="F25" s="12" t="str">
        <f t="shared" si="0"/>
        <v>Page 25</v>
      </c>
      <c r="G25" s="12" t="str">
        <f t="shared" si="1"/>
        <v>July 2019 Forecast Page 25</v>
      </c>
      <c r="H25" s="12" t="s">
        <v>150</v>
      </c>
    </row>
    <row r="26" spans="1:8" x14ac:dyDescent="0.3">
      <c r="A26" s="12" t="s">
        <v>265</v>
      </c>
      <c r="B26" s="12">
        <v>2019</v>
      </c>
      <c r="C26" s="10" t="s">
        <v>139</v>
      </c>
      <c r="D26" s="12" t="s">
        <v>95</v>
      </c>
      <c r="E26" s="12" t="str">
        <f>CONCATENATE(Headings!A26," ",Headings!B26," ",Headings!C26," ",Headings!D26)</f>
        <v>July 2019 Gambling Tax Forecast</v>
      </c>
      <c r="F26" s="12" t="str">
        <f t="shared" si="0"/>
        <v>Page 26</v>
      </c>
      <c r="G26" s="12" t="str">
        <f t="shared" si="1"/>
        <v>July 2019 Forecast Page 26</v>
      </c>
      <c r="H26" s="12" t="s">
        <v>31</v>
      </c>
    </row>
    <row r="27" spans="1:8" x14ac:dyDescent="0.3">
      <c r="A27" s="12" t="s">
        <v>265</v>
      </c>
      <c r="B27" s="12">
        <v>2019</v>
      </c>
      <c r="C27" s="10" t="s">
        <v>140</v>
      </c>
      <c r="D27" s="12" t="s">
        <v>95</v>
      </c>
      <c r="E27" s="12" t="str">
        <f>CONCATENATE(Headings!A27," ",Headings!B27," ",Headings!C27," ",Headings!D27)</f>
        <v>July 2019 E-911 Tax Forecast</v>
      </c>
      <c r="F27" s="12" t="str">
        <f t="shared" si="0"/>
        <v>Page 27</v>
      </c>
      <c r="G27" s="12" t="str">
        <f t="shared" si="1"/>
        <v>July 2019 Forecast Page 27</v>
      </c>
      <c r="H27" s="12" t="s">
        <v>43</v>
      </c>
    </row>
    <row r="28" spans="1:8" x14ac:dyDescent="0.3">
      <c r="A28" s="12" t="s">
        <v>265</v>
      </c>
      <c r="B28" s="12">
        <v>2019</v>
      </c>
      <c r="C28" s="12" t="s">
        <v>215</v>
      </c>
      <c r="D28" s="12" t="s">
        <v>95</v>
      </c>
      <c r="E28" s="12" t="str">
        <f>CONCATENATE(Headings!A28," ",Headings!B28," ",Headings!C28," ",Headings!D28)</f>
        <v>July 2019 Penalties and Interest on Delinquent Property Taxes Forecast</v>
      </c>
      <c r="F28" s="12" t="str">
        <f t="shared" si="0"/>
        <v>Page 28</v>
      </c>
      <c r="G28" s="12" t="str">
        <f>CONCATENATE(A28," ",B28," ",D28," ",H28)</f>
        <v>July 2019 Forecast Page 28</v>
      </c>
      <c r="H28" s="12" t="s">
        <v>44</v>
      </c>
    </row>
    <row r="29" spans="1:8" x14ac:dyDescent="0.3">
      <c r="A29" s="12" t="s">
        <v>265</v>
      </c>
      <c r="B29" s="12">
        <v>2019</v>
      </c>
      <c r="C29" s="10" t="s">
        <v>121</v>
      </c>
      <c r="D29" s="12" t="s">
        <v>95</v>
      </c>
      <c r="E29" s="12" t="str">
        <f>CONCATENATE(Headings!A29," ",Headings!B29," ",Headings!C29," ",Headings!D29)</f>
        <v>July 2019 Current Expense Property Tax Forecast</v>
      </c>
      <c r="F29" s="12" t="str">
        <f t="shared" si="0"/>
        <v>Page 29</v>
      </c>
      <c r="G29" s="12" t="str">
        <f t="shared" si="1"/>
        <v>July 2019 Forecast Page 29</v>
      </c>
      <c r="H29" s="12" t="s">
        <v>45</v>
      </c>
    </row>
    <row r="30" spans="1:8" x14ac:dyDescent="0.3">
      <c r="A30" s="12" t="s">
        <v>265</v>
      </c>
      <c r="B30" s="12">
        <v>2019</v>
      </c>
      <c r="C30" s="77" t="s">
        <v>159</v>
      </c>
      <c r="D30" s="12" t="s">
        <v>95</v>
      </c>
      <c r="E30" s="12" t="str">
        <f>CONCATENATE(Headings!A30," ",Headings!B30," ",Headings!C30," ",Headings!D30)</f>
        <v>July 2019 Dev. Disabilities &amp; Mental Health Property Tax Forecast</v>
      </c>
      <c r="F30" s="12" t="str">
        <f t="shared" si="0"/>
        <v>Page 30</v>
      </c>
      <c r="G30" s="12" t="str">
        <f t="shared" si="1"/>
        <v>July 2019 Forecast Page 30</v>
      </c>
      <c r="H30" s="12" t="s">
        <v>46</v>
      </c>
    </row>
    <row r="31" spans="1:8" x14ac:dyDescent="0.3">
      <c r="A31" s="12" t="s">
        <v>265</v>
      </c>
      <c r="B31" s="12">
        <v>2019</v>
      </c>
      <c r="C31" s="10" t="s">
        <v>19</v>
      </c>
      <c r="D31" s="12" t="s">
        <v>95</v>
      </c>
      <c r="E31" s="12" t="str">
        <f>CONCATENATE(Headings!A31," ",Headings!B31," ",Headings!C31," ",Headings!D31)</f>
        <v>July 2019 Veterans Aid Property Tax Forecast</v>
      </c>
      <c r="F31" s="12" t="str">
        <f t="shared" si="0"/>
        <v>Page 31</v>
      </c>
      <c r="G31" s="12" t="str">
        <f t="shared" si="1"/>
        <v>July 2019 Forecast Page 31</v>
      </c>
      <c r="H31" s="12" t="s">
        <v>47</v>
      </c>
    </row>
    <row r="32" spans="1:8" x14ac:dyDescent="0.3">
      <c r="A32" s="12" t="s">
        <v>265</v>
      </c>
      <c r="B32" s="12">
        <v>2019</v>
      </c>
      <c r="C32" s="35" t="s">
        <v>116</v>
      </c>
      <c r="D32" s="12" t="s">
        <v>95</v>
      </c>
      <c r="E32" s="12" t="str">
        <f>CONCATENATE(Headings!A32," ",Headings!B32," ",Headings!C32," ",Headings!D32)</f>
        <v>July 2019 Inter County River Improvement Property Tax Forecast</v>
      </c>
      <c r="F32" s="12" t="str">
        <f t="shared" si="0"/>
        <v>Page 32</v>
      </c>
      <c r="G32" s="12" t="str">
        <f t="shared" si="1"/>
        <v>July 2019 Forecast Page 32</v>
      </c>
      <c r="H32" s="12" t="s">
        <v>48</v>
      </c>
    </row>
    <row r="33" spans="1:8" x14ac:dyDescent="0.3">
      <c r="A33" s="12" t="s">
        <v>265</v>
      </c>
      <c r="B33" s="12">
        <v>2019</v>
      </c>
      <c r="C33" s="10" t="s">
        <v>23</v>
      </c>
      <c r="D33" s="12" t="s">
        <v>95</v>
      </c>
      <c r="E33" s="12" t="str">
        <f>CONCATENATE(Headings!A33," ",Headings!B33," ",Headings!C33," ",Headings!D33)</f>
        <v>July 2019 AFIS Lid Lift Forecast</v>
      </c>
      <c r="F33" s="12" t="str">
        <f t="shared" si="0"/>
        <v>Page 33</v>
      </c>
      <c r="G33" s="12" t="str">
        <f t="shared" si="1"/>
        <v>July 2019 Forecast Page 33</v>
      </c>
      <c r="H33" s="12" t="s">
        <v>146</v>
      </c>
    </row>
    <row r="34" spans="1:8" x14ac:dyDescent="0.3">
      <c r="A34" s="12" t="s">
        <v>265</v>
      </c>
      <c r="B34" s="12">
        <v>2019</v>
      </c>
      <c r="C34" s="10" t="s">
        <v>138</v>
      </c>
      <c r="D34" s="12" t="s">
        <v>95</v>
      </c>
      <c r="E34" s="12" t="str">
        <f>CONCATENATE(Headings!A34," ",Headings!B34," ",Headings!C34," ",Headings!D34)</f>
        <v>July 2019 Parks Lid Lift Forecast</v>
      </c>
      <c r="F34" s="12" t="str">
        <f t="shared" si="0"/>
        <v>Page 34</v>
      </c>
      <c r="G34" s="12" t="str">
        <f t="shared" si="1"/>
        <v>July 2019 Forecast Page 34</v>
      </c>
      <c r="H34" s="12" t="s">
        <v>147</v>
      </c>
    </row>
    <row r="35" spans="1:8" x14ac:dyDescent="0.3">
      <c r="A35" s="12" t="s">
        <v>265</v>
      </c>
      <c r="B35" s="12">
        <v>2019</v>
      </c>
      <c r="C35" s="10" t="s">
        <v>24</v>
      </c>
      <c r="D35" s="12" t="s">
        <v>95</v>
      </c>
      <c r="E35" s="12" t="str">
        <f>CONCATENATE(Headings!A35," ",Headings!B35," ",Headings!C35," ",Headings!D35)</f>
        <v>July 2019 Children and Family Justice Center Lid Lift Forecast</v>
      </c>
      <c r="F35" s="12" t="str">
        <f t="shared" si="0"/>
        <v>Page 35</v>
      </c>
      <c r="G35" s="12" t="str">
        <f t="shared" si="1"/>
        <v>July 2019 Forecast Page 35</v>
      </c>
      <c r="H35" s="12" t="s">
        <v>118</v>
      </c>
    </row>
    <row r="36" spans="1:8" x14ac:dyDescent="0.3">
      <c r="A36" s="12" t="s">
        <v>265</v>
      </c>
      <c r="B36" s="12">
        <v>2019</v>
      </c>
      <c r="C36" s="10" t="s">
        <v>272</v>
      </c>
      <c r="D36" s="12" t="s">
        <v>95</v>
      </c>
      <c r="E36" s="12" t="str">
        <f>CONCATENATE(Headings!A36," ",Headings!B36," ",Headings!C36," ",Headings!D36)</f>
        <v>July 2019 Veterans, Seniors, and Human Services Lid Lift Forecast</v>
      </c>
      <c r="F36" s="12" t="str">
        <f t="shared" si="0"/>
        <v>Page 36</v>
      </c>
      <c r="G36" s="12" t="str">
        <f t="shared" si="1"/>
        <v>July 2019 Forecast Page 36</v>
      </c>
      <c r="H36" s="12" t="s">
        <v>119</v>
      </c>
    </row>
    <row r="37" spans="1:8" x14ac:dyDescent="0.3">
      <c r="A37" s="12" t="s">
        <v>265</v>
      </c>
      <c r="B37" s="12">
        <v>2019</v>
      </c>
      <c r="C37" s="10" t="s">
        <v>175</v>
      </c>
      <c r="D37" s="12" t="s">
        <v>95</v>
      </c>
      <c r="E37" s="12" t="str">
        <f>CONCATENATE(Headings!A37," ",Headings!B37," ",Headings!C37," ",Headings!D37)</f>
        <v>July 2019 PSERN Forecast</v>
      </c>
      <c r="F37" s="12" t="str">
        <f t="shared" si="0"/>
        <v>Page 37</v>
      </c>
      <c r="G37" s="12" t="str">
        <f t="shared" si="1"/>
        <v>July 2019 Forecast Page 37</v>
      </c>
      <c r="H37" s="12" t="s">
        <v>0</v>
      </c>
    </row>
    <row r="38" spans="1:8" x14ac:dyDescent="0.3">
      <c r="A38" s="12" t="s">
        <v>265</v>
      </c>
      <c r="B38" s="12">
        <v>2019</v>
      </c>
      <c r="C38" s="10" t="s">
        <v>190</v>
      </c>
      <c r="D38" s="12" t="s">
        <v>95</v>
      </c>
      <c r="E38" s="12" t="str">
        <f>CONCATENATE(Headings!A38," ",Headings!B38," ",Headings!C38," ",Headings!D38)</f>
        <v>July 2019 Best Start For Kids Forecast</v>
      </c>
      <c r="F38" s="12" t="str">
        <f t="shared" si="0"/>
        <v>Page 38</v>
      </c>
      <c r="G38" s="12" t="str">
        <f t="shared" si="1"/>
        <v>July 2019 Forecast Page 38</v>
      </c>
      <c r="H38" s="12" t="s">
        <v>1</v>
      </c>
    </row>
    <row r="39" spans="1:8" x14ac:dyDescent="0.3">
      <c r="A39" s="12" t="s">
        <v>265</v>
      </c>
      <c r="B39" s="12">
        <v>2019</v>
      </c>
      <c r="C39" s="10" t="s">
        <v>53</v>
      </c>
      <c r="D39" s="12" t="s">
        <v>95</v>
      </c>
      <c r="E39" s="12" t="str">
        <f>CONCATENATE(Headings!A39," ",Headings!B39," ",Headings!C39," ",Headings!D39)</f>
        <v>July 2019 Emergency Medical Services (EMS) Property Tax Forecast</v>
      </c>
      <c r="F39" s="12" t="str">
        <f t="shared" si="0"/>
        <v>Page 39</v>
      </c>
      <c r="G39" s="12" t="str">
        <f t="shared" si="1"/>
        <v>July 2019 Forecast Page 39</v>
      </c>
      <c r="H39" s="12" t="s">
        <v>2</v>
      </c>
    </row>
    <row r="40" spans="1:8" x14ac:dyDescent="0.3">
      <c r="A40" s="12" t="s">
        <v>265</v>
      </c>
      <c r="B40" s="12">
        <v>2019</v>
      </c>
      <c r="C40" s="10" t="s">
        <v>72</v>
      </c>
      <c r="D40" s="12" t="s">
        <v>95</v>
      </c>
      <c r="E40" s="12" t="str">
        <f>CONCATENATE(Headings!A40," ",Headings!B40," ",Headings!C40," ",Headings!D40)</f>
        <v>July 2019 Conservation Futures Property Tax Forecast</v>
      </c>
      <c r="F40" s="12" t="str">
        <f t="shared" si="0"/>
        <v>Page 40</v>
      </c>
      <c r="G40" s="12" t="str">
        <f t="shared" si="1"/>
        <v>July 2019 Forecast Page 40</v>
      </c>
      <c r="H40" s="12" t="s">
        <v>3</v>
      </c>
    </row>
    <row r="41" spans="1:8" x14ac:dyDescent="0.3">
      <c r="A41" s="12" t="s">
        <v>265</v>
      </c>
      <c r="B41" s="12">
        <v>2019</v>
      </c>
      <c r="C41" s="10" t="s">
        <v>22</v>
      </c>
      <c r="D41" s="12" t="s">
        <v>95</v>
      </c>
      <c r="E41" s="12" t="str">
        <f>CONCATENATE(Headings!A41," ",Headings!B41," ",Headings!C41," ",Headings!D41)</f>
        <v>July 2019 Unincorporated Area/Roads Property Tax Levy Forecast</v>
      </c>
      <c r="F41" s="12" t="str">
        <f t="shared" si="0"/>
        <v>Page 41</v>
      </c>
      <c r="G41" s="12" t="str">
        <f>CONCATENATE(A41," ",B41," ",D41," ",H41)</f>
        <v>July 2019 Forecast Page 41</v>
      </c>
      <c r="H41" s="12" t="s">
        <v>110</v>
      </c>
    </row>
    <row r="42" spans="1:8" x14ac:dyDescent="0.3">
      <c r="A42" s="12" t="s">
        <v>265</v>
      </c>
      <c r="B42" s="12">
        <v>2019</v>
      </c>
      <c r="C42" s="10"/>
      <c r="F42" s="12" t="str">
        <f>H42</f>
        <v>Page 42</v>
      </c>
      <c r="G42" s="12" t="str">
        <f>CONCATENATE(A42," ",B42," ",D42," ",H42)</f>
        <v>July 2019  Page 42</v>
      </c>
      <c r="H42" s="12" t="s">
        <v>141</v>
      </c>
    </row>
    <row r="43" spans="1:8" x14ac:dyDescent="0.3">
      <c r="A43" s="12" t="s">
        <v>265</v>
      </c>
      <c r="B43" s="12">
        <v>2019</v>
      </c>
      <c r="C43" s="10" t="s">
        <v>73</v>
      </c>
      <c r="D43" s="12" t="s">
        <v>95</v>
      </c>
      <c r="E43" s="12" t="str">
        <f>CONCATENATE(Headings!A43," ",Headings!B43," ",Headings!C43," ",Headings!D43)</f>
        <v>July 2019 Flood District Property Tax Forecast</v>
      </c>
      <c r="F43" s="12" t="str">
        <f t="shared" si="0"/>
        <v>Page 43</v>
      </c>
      <c r="G43" s="12" t="str">
        <f t="shared" si="1"/>
        <v>July 2019 Forecast Page 43</v>
      </c>
      <c r="H43" s="12" t="s">
        <v>120</v>
      </c>
    </row>
    <row r="44" spans="1:8" x14ac:dyDescent="0.3">
      <c r="A44" s="12" t="s">
        <v>265</v>
      </c>
      <c r="B44" s="12">
        <v>2019</v>
      </c>
      <c r="C44" s="10" t="s">
        <v>213</v>
      </c>
      <c r="D44" s="12" t="s">
        <v>95</v>
      </c>
      <c r="E44" s="12" t="str">
        <f>CONCATENATE(Headings!A44," ",Headings!B44," ",Headings!C44," ",Headings!D44)</f>
        <v>July 2019 Marine Levy Property Tax Forecast</v>
      </c>
      <c r="F44" s="12" t="str">
        <f t="shared" si="0"/>
        <v>Page 44</v>
      </c>
      <c r="G44" s="12" t="str">
        <f>CONCATENATE(A44," ",B44," ",D44," ",H44)</f>
        <v>July 2019 Forecast Page 44</v>
      </c>
      <c r="H44" s="12" t="s">
        <v>176</v>
      </c>
    </row>
    <row r="45" spans="1:8" x14ac:dyDescent="0.3">
      <c r="A45" s="12" t="s">
        <v>265</v>
      </c>
      <c r="B45" s="12">
        <v>2019</v>
      </c>
      <c r="C45" s="10" t="s">
        <v>21</v>
      </c>
      <c r="D45" s="12" t="s">
        <v>95</v>
      </c>
      <c r="E45" s="12" t="str">
        <f>CONCATENATE(Headings!A45," ",Headings!B45," ",Headings!C45," ",Headings!D45)</f>
        <v>July 2019 Transit Property Tax Forecast</v>
      </c>
      <c r="F45" s="12" t="str">
        <f t="shared" si="0"/>
        <v>Page 45</v>
      </c>
      <c r="G45" s="12" t="str">
        <f t="shared" si="1"/>
        <v>July 2019 Forecast Page 45</v>
      </c>
      <c r="H45" s="12" t="s">
        <v>181</v>
      </c>
    </row>
    <row r="46" spans="1:8" x14ac:dyDescent="0.3">
      <c r="A46" s="12" t="s">
        <v>265</v>
      </c>
      <c r="B46" s="12">
        <v>2019</v>
      </c>
      <c r="C46" s="10" t="s">
        <v>64</v>
      </c>
      <c r="D46" s="12" t="s">
        <v>95</v>
      </c>
      <c r="E46" s="12" t="str">
        <f>CONCATENATE(Headings!A46," ",Headings!B46," ",Headings!C46," ",Headings!D46)</f>
        <v>July 2019 UTGO Bond Property Tax Forecast</v>
      </c>
      <c r="F46" s="12" t="str">
        <f>H46</f>
        <v>Page 46</v>
      </c>
      <c r="G46" s="12" t="str">
        <f>CONCATENATE(A46," ",B46," ",D46," ",H46)</f>
        <v>July 2019 Forecast Page 46</v>
      </c>
      <c r="H46" s="12" t="s">
        <v>184</v>
      </c>
    </row>
    <row r="47" spans="1:8" x14ac:dyDescent="0.3">
      <c r="A47" s="12" t="s">
        <v>265</v>
      </c>
      <c r="B47" s="12">
        <v>2019</v>
      </c>
      <c r="C47" s="12" t="s">
        <v>259</v>
      </c>
      <c r="D47" s="12" t="s">
        <v>95</v>
      </c>
      <c r="E47" s="12" t="str">
        <f>CONCATENATE(Headings!A47," ",Headings!B47," ",Headings!C47," ",Headings!D47)</f>
        <v>July 2019 King County Inflation + Population Index Forecast</v>
      </c>
      <c r="F47" s="12" t="str">
        <f t="shared" ref="F47" si="2">H47</f>
        <v>Page 47</v>
      </c>
      <c r="G47" s="12" t="str">
        <f t="shared" ref="G47" si="3">CONCATENATE(A47," ",B47," ",D47," ",H47)</f>
        <v>July 2019 Forecast Page 47</v>
      </c>
      <c r="H47" s="12" t="s">
        <v>192</v>
      </c>
    </row>
    <row r="48" spans="1:8" x14ac:dyDescent="0.3">
      <c r="A48" s="12" t="s">
        <v>265</v>
      </c>
      <c r="B48" s="12">
        <v>2019</v>
      </c>
      <c r="C48" s="10" t="s">
        <v>227</v>
      </c>
      <c r="D48" s="12" t="s">
        <v>148</v>
      </c>
      <c r="E48" s="12" t="str">
        <f>CONCATENATE(Headings!A48," ",Headings!B48," ",Headings!C48," ",Headings!D48)</f>
        <v>July 2019 Annexation Assumptions Appendix</v>
      </c>
      <c r="F48" s="12" t="str">
        <f>H48</f>
        <v>Page 48</v>
      </c>
      <c r="G48" s="12" t="str">
        <f>CONCATENATE(A48," ",B48," ",D48," ",H48)</f>
        <v>July 2019 Appendix Page 48</v>
      </c>
      <c r="H48" s="12" t="s">
        <v>253</v>
      </c>
    </row>
    <row r="49" spans="3:6" x14ac:dyDescent="0.3">
      <c r="C49" s="10"/>
    </row>
    <row r="50" spans="3:6" x14ac:dyDescent="0.3">
      <c r="C50" s="10"/>
      <c r="E50" s="12" t="s">
        <v>262</v>
      </c>
      <c r="F50" s="12" t="s">
        <v>263</v>
      </c>
    </row>
    <row r="51" spans="3:6" x14ac:dyDescent="0.3">
      <c r="F51" s="12" t="s">
        <v>264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Headings!E5</f>
        <v>July 2019 Unincorporated New Construction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  <c r="E4" s="36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821583000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304665097</v>
      </c>
      <c r="C6" s="46">
        <v>-0.62917307563569347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267511475.00000003</v>
      </c>
      <c r="C7" s="46">
        <v>-0.1219490593633703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180324673</v>
      </c>
      <c r="C8" s="46">
        <v>-0.32591798912551329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198251903</v>
      </c>
      <c r="C9" s="47">
        <v>9.9416400993556753E-2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299208000</v>
      </c>
      <c r="C10" s="46">
        <v>0.50923141454031851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251120765</v>
      </c>
      <c r="C11" s="46">
        <v>-0.16071507112109307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311033282</v>
      </c>
      <c r="C12" s="46">
        <v>0.23858049731570397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333644251</v>
      </c>
      <c r="C13" s="46">
        <v>7.2696300712925099E-2</v>
      </c>
      <c r="D13" s="47">
        <v>0</v>
      </c>
      <c r="E13" s="48">
        <v>0</v>
      </c>
    </row>
    <row r="14" spans="1:5" s="54" customFormat="1" ht="18" customHeight="1" x14ac:dyDescent="0.25">
      <c r="A14" s="44">
        <v>2018</v>
      </c>
      <c r="B14" s="45">
        <v>368351577</v>
      </c>
      <c r="C14" s="46">
        <v>0.10402494841728882</v>
      </c>
      <c r="D14" s="47">
        <v>0</v>
      </c>
      <c r="E14" s="48">
        <v>0</v>
      </c>
    </row>
    <row r="15" spans="1:5" s="54" customFormat="1" ht="18" customHeight="1" thickBot="1" x14ac:dyDescent="0.3">
      <c r="A15" s="49">
        <v>2019</v>
      </c>
      <c r="B15" s="50">
        <v>451503571</v>
      </c>
      <c r="C15" s="51">
        <v>0.22574083889425012</v>
      </c>
      <c r="D15" s="56">
        <v>0</v>
      </c>
      <c r="E15" s="85">
        <v>0</v>
      </c>
    </row>
    <row r="16" spans="1:5" s="54" customFormat="1" ht="18" customHeight="1" thickTop="1" x14ac:dyDescent="0.25">
      <c r="A16" s="44">
        <v>2020</v>
      </c>
      <c r="B16" s="45">
        <v>452275846.24033993</v>
      </c>
      <c r="C16" s="46">
        <v>1.7104521202999656E-3</v>
      </c>
      <c r="D16" s="47">
        <v>0.10795676084504358</v>
      </c>
      <c r="E16" s="48">
        <v>44068719.190194845</v>
      </c>
    </row>
    <row r="17" spans="1:5" s="54" customFormat="1" ht="18" customHeight="1" x14ac:dyDescent="0.25">
      <c r="A17" s="44">
        <v>2021</v>
      </c>
      <c r="B17" s="45">
        <v>411353319.96710098</v>
      </c>
      <c r="C17" s="46">
        <v>-9.0481343660993696E-2</v>
      </c>
      <c r="D17" s="47">
        <v>0.10153245017937196</v>
      </c>
      <c r="E17" s="48">
        <v>37916005.523829877</v>
      </c>
    </row>
    <row r="18" spans="1:5" s="54" customFormat="1" ht="18" customHeight="1" x14ac:dyDescent="0.25">
      <c r="A18" s="44">
        <v>2022</v>
      </c>
      <c r="B18" s="45">
        <v>384760868.84645903</v>
      </c>
      <c r="C18" s="46">
        <v>-6.4646253791676545E-2</v>
      </c>
      <c r="D18" s="47">
        <v>0.12462693200078068</v>
      </c>
      <c r="E18" s="48">
        <v>42637754.15104115</v>
      </c>
    </row>
    <row r="19" spans="1:5" s="54" customFormat="1" ht="18" customHeight="1" x14ac:dyDescent="0.25">
      <c r="A19" s="44">
        <v>2023</v>
      </c>
      <c r="B19" s="45">
        <v>339916751.91582656</v>
      </c>
      <c r="C19" s="46">
        <v>-0.11655061769945152</v>
      </c>
      <c r="D19" s="47">
        <v>3.8305969303581211E-2</v>
      </c>
      <c r="E19" s="48">
        <v>12540465.960524261</v>
      </c>
    </row>
    <row r="20" spans="1:5" s="54" customFormat="1" ht="18" customHeight="1" x14ac:dyDescent="0.25">
      <c r="A20" s="44">
        <v>2024</v>
      </c>
      <c r="B20" s="45">
        <v>340193887.24306208</v>
      </c>
      <c r="C20" s="46">
        <v>8.1530352850678334E-4</v>
      </c>
      <c r="D20" s="47">
        <v>2.1240968496124113E-2</v>
      </c>
      <c r="E20" s="48">
        <v>7075751.8200086951</v>
      </c>
    </row>
    <row r="21" spans="1:5" ht="18" customHeight="1" x14ac:dyDescent="0.3">
      <c r="A21" s="44">
        <v>2025</v>
      </c>
      <c r="B21" s="45">
        <v>305881018.66517621</v>
      </c>
      <c r="C21" s="46">
        <v>-0.10086268408864729</v>
      </c>
      <c r="D21" s="47">
        <v>-1.1583284071934208E-2</v>
      </c>
      <c r="E21" s="48">
        <v>-3584628.5016381741</v>
      </c>
    </row>
    <row r="22" spans="1:5" s="156" customFormat="1" ht="18" customHeight="1" x14ac:dyDescent="0.3">
      <c r="A22" s="44">
        <v>2026</v>
      </c>
      <c r="B22" s="45">
        <v>321981163.71149504</v>
      </c>
      <c r="C22" s="46">
        <v>5.2635319172721795E-2</v>
      </c>
      <c r="D22" s="47">
        <v>8.1882386834915E-3</v>
      </c>
      <c r="E22" s="48">
        <v>2615045.9992479086</v>
      </c>
    </row>
    <row r="23" spans="1:5" s="193" customFormat="1" ht="18" customHeight="1" x14ac:dyDescent="0.3">
      <c r="A23" s="44">
        <v>2027</v>
      </c>
      <c r="B23" s="45">
        <v>341145013.25263917</v>
      </c>
      <c r="C23" s="46">
        <v>5.9518542389999984E-2</v>
      </c>
      <c r="D23" s="47">
        <v>1.6330954731176739E-2</v>
      </c>
      <c r="E23" s="48">
        <v>5481702.3355046511</v>
      </c>
    </row>
    <row r="24" spans="1:5" s="195" customFormat="1" ht="18" customHeight="1" x14ac:dyDescent="0.3">
      <c r="A24" s="44">
        <v>2028</v>
      </c>
      <c r="B24" s="45">
        <v>353598350.62771171</v>
      </c>
      <c r="C24" s="46">
        <v>3.65045270817137E-2</v>
      </c>
      <c r="D24" s="47">
        <v>7.0650087907098147E-3</v>
      </c>
      <c r="E24" s="48">
        <v>2480649.6440235972</v>
      </c>
    </row>
    <row r="25" spans="1:5" s="115" customFormat="1" ht="21.75" customHeight="1" x14ac:dyDescent="0.3">
      <c r="A25" s="25" t="s">
        <v>4</v>
      </c>
      <c r="B25" s="3"/>
      <c r="C25" s="3"/>
    </row>
    <row r="26" spans="1:5" ht="21.75" customHeight="1" x14ac:dyDescent="0.3">
      <c r="A26" s="136" t="s">
        <v>117</v>
      </c>
      <c r="B26" s="3"/>
      <c r="C26" s="3"/>
    </row>
    <row r="27" spans="1:5" ht="21.75" customHeight="1" x14ac:dyDescent="0.3">
      <c r="A27" s="137" t="s">
        <v>197</v>
      </c>
      <c r="B27" s="3"/>
      <c r="C27" s="3"/>
    </row>
    <row r="28" spans="1:5" ht="21.75" customHeight="1" x14ac:dyDescent="0.3">
      <c r="A28" s="135"/>
      <c r="B28" s="3"/>
      <c r="C28" s="3"/>
    </row>
    <row r="29" spans="1:5" ht="21.75" customHeight="1" x14ac:dyDescent="0.3">
      <c r="A29" s="138"/>
      <c r="B29" s="3"/>
      <c r="C29" s="3"/>
    </row>
    <row r="30" spans="1:5" ht="21.75" customHeight="1" x14ac:dyDescent="0.3">
      <c r="A30" s="211" t="str">
        <f>Headings!F5</f>
        <v>Page 5</v>
      </c>
      <c r="B30" s="212"/>
      <c r="C30" s="212"/>
      <c r="D30" s="212"/>
      <c r="E30" s="219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Headings!E6</f>
        <v>July 2019 King County Sales and Use Taxbase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  <c r="E4" s="36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40783082660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40506885020</v>
      </c>
      <c r="C6" s="46">
        <v>-6.772358095208264E-3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42349096619</v>
      </c>
      <c r="C7" s="46">
        <v>4.5478974699990404E-2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45178847087</v>
      </c>
      <c r="C8" s="46">
        <v>6.6819618218973531E-2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48553937855.999901</v>
      </c>
      <c r="C9" s="47">
        <v>7.4705110612950154E-2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52335343480</v>
      </c>
      <c r="C10" s="46">
        <v>7.788051373330207E-2</v>
      </c>
      <c r="D10" s="47">
        <v>0</v>
      </c>
      <c r="E10" s="48">
        <v>0</v>
      </c>
    </row>
    <row r="11" spans="1:5" s="59" customFormat="1" ht="18" customHeight="1" x14ac:dyDescent="0.25">
      <c r="A11" s="44">
        <v>2015</v>
      </c>
      <c r="B11" s="45">
        <v>57615757460</v>
      </c>
      <c r="C11" s="46">
        <v>0.10089575474015788</v>
      </c>
      <c r="D11" s="47">
        <v>0</v>
      </c>
      <c r="E11" s="48">
        <v>0</v>
      </c>
    </row>
    <row r="12" spans="1:5" s="59" customFormat="1" ht="18" customHeight="1" x14ac:dyDescent="0.25">
      <c r="A12" s="44">
        <v>2016</v>
      </c>
      <c r="B12" s="45">
        <v>62234630016.999901</v>
      </c>
      <c r="C12" s="46">
        <v>8.0166828670204859E-2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65826124662</v>
      </c>
      <c r="C13" s="46">
        <v>5.7708941854704543E-2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2018</v>
      </c>
      <c r="B14" s="50">
        <v>72726583625.999908</v>
      </c>
      <c r="C14" s="51">
        <v>0.10482857679123558</v>
      </c>
      <c r="D14" s="56">
        <v>3.1252913931036908E-3</v>
      </c>
      <c r="E14" s="85">
        <v>226583626.00001526</v>
      </c>
    </row>
    <row r="15" spans="1:5" s="54" customFormat="1" ht="18" customHeight="1" thickTop="1" x14ac:dyDescent="0.25">
      <c r="A15" s="44">
        <v>2019</v>
      </c>
      <c r="B15" s="45">
        <v>75740712611.253891</v>
      </c>
      <c r="C15" s="46">
        <v>4.1444666241360784E-2</v>
      </c>
      <c r="D15" s="47">
        <v>9.9770534489340701E-3</v>
      </c>
      <c r="E15" s="48">
        <v>748204264.04968262</v>
      </c>
    </row>
    <row r="16" spans="1:5" s="54" customFormat="1" ht="18" customHeight="1" x14ac:dyDescent="0.25">
      <c r="A16" s="44">
        <v>2020</v>
      </c>
      <c r="B16" s="45">
        <v>77193372834.374405</v>
      </c>
      <c r="C16" s="46">
        <v>1.9179384152040235E-2</v>
      </c>
      <c r="D16" s="47">
        <v>1.0114389905993004E-2</v>
      </c>
      <c r="E16" s="48">
        <v>772945993.84750366</v>
      </c>
    </row>
    <row r="17" spans="1:5" s="54" customFormat="1" ht="18" customHeight="1" x14ac:dyDescent="0.25">
      <c r="A17" s="44">
        <v>2021</v>
      </c>
      <c r="B17" s="45">
        <v>79948527665.221603</v>
      </c>
      <c r="C17" s="46">
        <v>3.5691597991949875E-2</v>
      </c>
      <c r="D17" s="47">
        <v>8.7378974817144961E-3</v>
      </c>
      <c r="E17" s="48">
        <v>692530775.63230896</v>
      </c>
    </row>
    <row r="18" spans="1:5" s="54" customFormat="1" ht="18" customHeight="1" x14ac:dyDescent="0.25">
      <c r="A18" s="44">
        <v>2022</v>
      </c>
      <c r="B18" s="45">
        <v>82713678510.865601</v>
      </c>
      <c r="C18" s="46">
        <v>3.458663875866308E-2</v>
      </c>
      <c r="D18" s="47">
        <v>7.8556355673642386E-3</v>
      </c>
      <c r="E18" s="48">
        <v>644703955.49429321</v>
      </c>
    </row>
    <row r="19" spans="1:5" s="54" customFormat="1" ht="18" customHeight="1" x14ac:dyDescent="0.25">
      <c r="A19" s="44">
        <v>2023</v>
      </c>
      <c r="B19" s="45">
        <v>86208825926.118011</v>
      </c>
      <c r="C19" s="46">
        <v>4.2255978432796715E-2</v>
      </c>
      <c r="D19" s="47">
        <v>9.4257101407100308E-3</v>
      </c>
      <c r="E19" s="48">
        <v>804991785.51460266</v>
      </c>
    </row>
    <row r="20" spans="1:5" s="54" customFormat="1" ht="18" customHeight="1" x14ac:dyDescent="0.25">
      <c r="A20" s="44">
        <v>2024</v>
      </c>
      <c r="B20" s="45">
        <v>90460160951.661194</v>
      </c>
      <c r="C20" s="46">
        <v>4.9314382603779183E-2</v>
      </c>
      <c r="D20" s="47">
        <v>1.371445583857378E-2</v>
      </c>
      <c r="E20" s="48">
        <v>1223827750.8783875</v>
      </c>
    </row>
    <row r="21" spans="1:5" s="54" customFormat="1" ht="18" customHeight="1" x14ac:dyDescent="0.25">
      <c r="A21" s="44">
        <v>2025</v>
      </c>
      <c r="B21" s="45">
        <v>93624522533.198898</v>
      </c>
      <c r="C21" s="46">
        <v>3.4980720222558936E-2</v>
      </c>
      <c r="D21" s="47">
        <v>1.3102483613947724E-2</v>
      </c>
      <c r="E21" s="48">
        <v>1210848647.7882996</v>
      </c>
    </row>
    <row r="22" spans="1:5" s="54" customFormat="1" ht="18" customHeight="1" x14ac:dyDescent="0.25">
      <c r="A22" s="44">
        <v>2026</v>
      </c>
      <c r="B22" s="45">
        <v>96875498911.218292</v>
      </c>
      <c r="C22" s="46">
        <v>3.4723556286939683E-2</v>
      </c>
      <c r="D22" s="47">
        <v>1.1517769413320611E-2</v>
      </c>
      <c r="E22" s="48">
        <v>1103084584.3735962</v>
      </c>
    </row>
    <row r="23" spans="1:5" s="54" customFormat="1" ht="18" customHeight="1" x14ac:dyDescent="0.25">
      <c r="A23" s="44">
        <v>2027</v>
      </c>
      <c r="B23" s="45">
        <v>100368548347.92799</v>
      </c>
      <c r="C23" s="46">
        <v>3.6057098812062982E-2</v>
      </c>
      <c r="D23" s="47">
        <v>7.9392662386528201E-3</v>
      </c>
      <c r="E23" s="48">
        <v>790576033.70779419</v>
      </c>
    </row>
    <row r="24" spans="1:5" s="54" customFormat="1" ht="18" customHeight="1" x14ac:dyDescent="0.25">
      <c r="A24" s="44">
        <v>2028</v>
      </c>
      <c r="B24" s="45">
        <v>104168415878.427</v>
      </c>
      <c r="C24" s="46">
        <v>3.7859146047691583E-2</v>
      </c>
      <c r="D24" s="47">
        <v>8.5591026556697258E-3</v>
      </c>
      <c r="E24" s="48">
        <v>884021732.22599792</v>
      </c>
    </row>
    <row r="25" spans="1:5" ht="21.75" customHeight="1" x14ac:dyDescent="0.3">
      <c r="A25" s="25" t="s">
        <v>4</v>
      </c>
      <c r="B25" s="31"/>
      <c r="C25" s="5"/>
      <c r="D25" s="5"/>
    </row>
    <row r="26" spans="1:5" ht="21.75" customHeight="1" x14ac:dyDescent="0.3">
      <c r="A26" s="139" t="s">
        <v>157</v>
      </c>
      <c r="B26" s="31"/>
      <c r="C26" s="5"/>
      <c r="D26" s="5"/>
    </row>
    <row r="27" spans="1:5" ht="21.75" customHeight="1" x14ac:dyDescent="0.3">
      <c r="A27" s="137" t="s">
        <v>244</v>
      </c>
      <c r="B27" s="3"/>
      <c r="C27" s="3"/>
    </row>
    <row r="28" spans="1:5" ht="21.75" customHeight="1" x14ac:dyDescent="0.3">
      <c r="A28" s="137" t="s">
        <v>243</v>
      </c>
      <c r="B28" s="3"/>
      <c r="C28" s="3"/>
    </row>
    <row r="29" spans="1:5" ht="21.75" customHeight="1" x14ac:dyDescent="0.3">
      <c r="A29" s="137"/>
    </row>
    <row r="30" spans="1:5" ht="21.75" customHeight="1" x14ac:dyDescent="0.3">
      <c r="A30" s="211" t="str">
        <f>Headings!F6</f>
        <v>Page 6</v>
      </c>
      <c r="B30" s="212"/>
      <c r="C30" s="212"/>
      <c r="D30" s="212"/>
      <c r="E30" s="219"/>
    </row>
    <row r="32" spans="1:5" ht="21.75" customHeight="1" x14ac:dyDescent="0.3">
      <c r="A32" s="206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Headings!E7</f>
        <v>July 2019 Local and Option Sales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  <c r="E4" s="36" t="str">
        <f>Headings!F50</f>
        <v>$ Change from March 2019 Forecast</v>
      </c>
    </row>
    <row r="5" spans="1:5" s="54" customFormat="1" ht="18" customHeight="1" x14ac:dyDescent="0.25">
      <c r="A5" s="39">
        <v>2010</v>
      </c>
      <c r="B5" s="40">
        <v>76040263.195849806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2011</v>
      </c>
      <c r="B6" s="45">
        <v>81032753.428631201</v>
      </c>
      <c r="C6" s="46">
        <v>6.5655877859374323E-2</v>
      </c>
      <c r="D6" s="47">
        <v>0</v>
      </c>
      <c r="E6" s="48">
        <v>0</v>
      </c>
    </row>
    <row r="7" spans="1:5" s="54" customFormat="1" ht="18" customHeight="1" x14ac:dyDescent="0.25">
      <c r="A7" s="44">
        <v>2012</v>
      </c>
      <c r="B7" s="45">
        <v>83194188.868622601</v>
      </c>
      <c r="C7" s="46">
        <v>2.6673602321745982E-2</v>
      </c>
      <c r="D7" s="47">
        <v>0</v>
      </c>
      <c r="E7" s="48">
        <v>0</v>
      </c>
    </row>
    <row r="8" spans="1:5" s="54" customFormat="1" ht="18" customHeight="1" x14ac:dyDescent="0.25">
      <c r="A8" s="44">
        <v>2013</v>
      </c>
      <c r="B8" s="45">
        <v>89323495.415051565</v>
      </c>
      <c r="C8" s="47">
        <v>7.3674695670248758E-2</v>
      </c>
      <c r="D8" s="47">
        <v>0</v>
      </c>
      <c r="E8" s="48">
        <v>0</v>
      </c>
    </row>
    <row r="9" spans="1:5" s="54" customFormat="1" ht="18" customHeight="1" x14ac:dyDescent="0.25">
      <c r="A9" s="44">
        <v>2014</v>
      </c>
      <c r="B9" s="45">
        <v>96310935</v>
      </c>
      <c r="C9" s="46">
        <v>7.8226222031286596E-2</v>
      </c>
      <c r="D9" s="47">
        <v>0</v>
      </c>
      <c r="E9" s="48">
        <v>0</v>
      </c>
    </row>
    <row r="10" spans="1:5" s="54" customFormat="1" ht="18" customHeight="1" x14ac:dyDescent="0.25">
      <c r="A10" s="44">
        <v>2015</v>
      </c>
      <c r="B10" s="45">
        <v>104719894.34955275</v>
      </c>
      <c r="C10" s="46">
        <v>8.7310535917367593E-2</v>
      </c>
      <c r="D10" s="47">
        <v>0</v>
      </c>
      <c r="E10" s="48">
        <v>0</v>
      </c>
    </row>
    <row r="11" spans="1:5" s="54" customFormat="1" ht="18" customHeight="1" x14ac:dyDescent="0.25">
      <c r="A11" s="44">
        <v>2016</v>
      </c>
      <c r="B11" s="45">
        <v>112704885.56955276</v>
      </c>
      <c r="C11" s="46">
        <v>7.6250948013242725E-2</v>
      </c>
      <c r="D11" s="47">
        <v>0</v>
      </c>
      <c r="E11" s="48">
        <v>0</v>
      </c>
    </row>
    <row r="12" spans="1:5" s="54" customFormat="1" ht="18" customHeight="1" x14ac:dyDescent="0.25">
      <c r="A12" s="44">
        <v>2017</v>
      </c>
      <c r="B12" s="45">
        <v>118621545.57999998</v>
      </c>
      <c r="C12" s="46">
        <v>5.2496925759229152E-2</v>
      </c>
      <c r="D12" s="47">
        <v>0</v>
      </c>
      <c r="E12" s="48">
        <v>0</v>
      </c>
    </row>
    <row r="13" spans="1:5" s="54" customFormat="1" ht="18" customHeight="1" thickBot="1" x14ac:dyDescent="0.3">
      <c r="A13" s="49">
        <v>2018</v>
      </c>
      <c r="B13" s="50">
        <v>131938848.67999999</v>
      </c>
      <c r="C13" s="51">
        <v>0.11226715210027871</v>
      </c>
      <c r="D13" s="56">
        <v>0</v>
      </c>
      <c r="E13" s="85">
        <v>0</v>
      </c>
    </row>
    <row r="14" spans="1:5" s="54" customFormat="1" ht="18" customHeight="1" thickTop="1" x14ac:dyDescent="0.25">
      <c r="A14" s="44">
        <v>2019</v>
      </c>
      <c r="B14" s="45">
        <v>137478141</v>
      </c>
      <c r="C14" s="46">
        <v>4.1983785484098091E-2</v>
      </c>
      <c r="D14" s="47">
        <v>9.8373339066823995E-3</v>
      </c>
      <c r="E14" s="48">
        <v>1339243.7895467281</v>
      </c>
    </row>
    <row r="15" spans="1:5" s="54" customFormat="1" ht="18" customHeight="1" x14ac:dyDescent="0.25">
      <c r="A15" s="44">
        <v>2020</v>
      </c>
      <c r="B15" s="45">
        <v>139995477.33565664</v>
      </c>
      <c r="C15" s="46">
        <v>1.8310811575904529E-2</v>
      </c>
      <c r="D15" s="47">
        <v>9.1139233138786135E-3</v>
      </c>
      <c r="E15" s="48">
        <v>1264384.5409812629</v>
      </c>
    </row>
    <row r="16" spans="1:5" s="54" customFormat="1" ht="18" customHeight="1" x14ac:dyDescent="0.25">
      <c r="A16" s="44">
        <v>2021</v>
      </c>
      <c r="B16" s="45">
        <v>144992139.63341203</v>
      </c>
      <c r="C16" s="46">
        <v>3.5691597991949875E-2</v>
      </c>
      <c r="D16" s="47">
        <v>7.7387942348787764E-3</v>
      </c>
      <c r="E16" s="48">
        <v>1113447.5924881995</v>
      </c>
    </row>
    <row r="17" spans="1:5" s="54" customFormat="1" ht="18" customHeight="1" x14ac:dyDescent="0.25">
      <c r="A17" s="44">
        <v>2022</v>
      </c>
      <c r="B17" s="45">
        <v>150006930.3897585</v>
      </c>
      <c r="C17" s="46">
        <v>3.458663875866308E-2</v>
      </c>
      <c r="D17" s="47">
        <v>3.0949582797219488E-2</v>
      </c>
      <c r="E17" s="48">
        <v>4503277.3568401933</v>
      </c>
    </row>
    <row r="18" spans="1:5" s="54" customFormat="1" ht="18" customHeight="1" x14ac:dyDescent="0.25">
      <c r="A18" s="44">
        <v>2023</v>
      </c>
      <c r="B18" s="45">
        <v>152710240.51380101</v>
      </c>
      <c r="C18" s="46">
        <v>1.802123486573981E-2</v>
      </c>
      <c r="D18" s="47">
        <v>8.546444744962578E-3</v>
      </c>
      <c r="E18" s="48">
        <v>1294069.9353426099</v>
      </c>
    </row>
    <row r="19" spans="1:5" s="54" customFormat="1" ht="18" customHeight="1" x14ac:dyDescent="0.25">
      <c r="A19" s="44">
        <v>2024</v>
      </c>
      <c r="B19" s="45">
        <v>160241051.74201375</v>
      </c>
      <c r="C19" s="46">
        <v>4.9314382603779405E-2</v>
      </c>
      <c r="D19" s="47">
        <v>1.2831454709086643E-2</v>
      </c>
      <c r="E19" s="48">
        <v>2030076.9574288428</v>
      </c>
    </row>
    <row r="20" spans="1:5" s="54" customFormat="1" ht="18" customHeight="1" x14ac:dyDescent="0.25">
      <c r="A20" s="44">
        <v>2025</v>
      </c>
      <c r="B20" s="45">
        <v>161783630.57856402</v>
      </c>
      <c r="C20" s="46">
        <v>9.6266145271799441E-3</v>
      </c>
      <c r="D20" s="47">
        <v>1.2350682663040624E-2</v>
      </c>
      <c r="E20" s="48">
        <v>1973760.9857625961</v>
      </c>
    </row>
    <row r="21" spans="1:5" s="54" customFormat="1" ht="18" customHeight="1" x14ac:dyDescent="0.25">
      <c r="A21" s="44">
        <v>2026</v>
      </c>
      <c r="B21" s="45">
        <v>167401333.58126423</v>
      </c>
      <c r="C21" s="46">
        <v>3.4723556286939683E-2</v>
      </c>
      <c r="D21" s="47">
        <v>1.0767144443779575E-2</v>
      </c>
      <c r="E21" s="48">
        <v>1783234.0006883144</v>
      </c>
    </row>
    <row r="22" spans="1:5" s="54" customFormat="1" ht="18" customHeight="1" x14ac:dyDescent="0.25">
      <c r="A22" s="44">
        <v>2027</v>
      </c>
      <c r="B22" s="45">
        <v>173437340.00747499</v>
      </c>
      <c r="C22" s="46">
        <v>3.6057098812062982E-2</v>
      </c>
      <c r="D22" s="47">
        <v>7.1912967971878849E-3</v>
      </c>
      <c r="E22" s="48">
        <v>1238334.159235388</v>
      </c>
    </row>
    <row r="23" spans="1:5" s="54" customFormat="1" ht="18" customHeight="1" x14ac:dyDescent="0.25">
      <c r="A23" s="44">
        <v>2028</v>
      </c>
      <c r="B23" s="45">
        <v>180003529.59294119</v>
      </c>
      <c r="C23" s="46">
        <v>3.7859146047692027E-2</v>
      </c>
      <c r="D23" s="47">
        <v>7.8106732473064433E-3</v>
      </c>
      <c r="E23" s="48">
        <v>1395052.4541302621</v>
      </c>
    </row>
    <row r="24" spans="1:5" s="54" customFormat="1" ht="18" customHeight="1" x14ac:dyDescent="0.25">
      <c r="A24" s="25" t="s">
        <v>4</v>
      </c>
      <c r="B24" s="112"/>
      <c r="C24" s="46"/>
      <c r="D24" s="133"/>
      <c r="E24" s="134"/>
    </row>
    <row r="25" spans="1:5" ht="21.75" customHeight="1" x14ac:dyDescent="0.3">
      <c r="A25" s="30" t="s">
        <v>59</v>
      </c>
      <c r="B25" s="3"/>
      <c r="C25" s="3"/>
    </row>
    <row r="26" spans="1:5" s="29" customFormat="1" ht="21.75" customHeight="1" x14ac:dyDescent="0.25">
      <c r="A26" s="79" t="s">
        <v>169</v>
      </c>
      <c r="B26" s="30"/>
      <c r="C26" s="30"/>
    </row>
    <row r="27" spans="1:5" ht="21.75" customHeight="1" x14ac:dyDescent="0.3">
      <c r="A27" s="137" t="s">
        <v>238</v>
      </c>
      <c r="B27" s="3"/>
      <c r="C27" s="3"/>
      <c r="D27" s="127"/>
      <c r="E27" s="127"/>
    </row>
    <row r="28" spans="1:5" ht="21.75" customHeight="1" x14ac:dyDescent="0.3">
      <c r="A28" s="137" t="s">
        <v>247</v>
      </c>
      <c r="B28" s="3"/>
      <c r="C28" s="3"/>
      <c r="D28" s="127"/>
      <c r="E28" s="127"/>
    </row>
    <row r="29" spans="1:5" ht="21.75" customHeight="1" x14ac:dyDescent="0.3">
      <c r="A29" s="137"/>
    </row>
    <row r="30" spans="1:5" ht="21.75" customHeight="1" x14ac:dyDescent="0.3">
      <c r="A30" s="211" t="str">
        <f>Headings!F7</f>
        <v>Page 7</v>
      </c>
      <c r="B30" s="211"/>
      <c r="C30" s="211"/>
      <c r="D30" s="211"/>
      <c r="E30" s="211"/>
    </row>
    <row r="32" spans="1:5" ht="21.75" customHeight="1" x14ac:dyDescent="0.3">
      <c r="A32" s="206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Headings!E8</f>
        <v>July 2019 Metro Transit Sales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  <c r="E4" s="36" t="str">
        <f>Headings!F50</f>
        <v>$ Change from March 2019 Forecast</v>
      </c>
    </row>
    <row r="5" spans="1:5" s="54" customFormat="1" ht="18" customHeight="1" x14ac:dyDescent="0.25">
      <c r="A5" s="39">
        <v>2009</v>
      </c>
      <c r="B5" s="40">
        <v>376904265.79065436</v>
      </c>
      <c r="C5" s="82" t="s">
        <v>85</v>
      </c>
      <c r="D5" s="52">
        <v>0</v>
      </c>
      <c r="E5" s="43">
        <v>0</v>
      </c>
    </row>
    <row r="6" spans="1:5" s="54" customFormat="1" ht="18" customHeight="1" x14ac:dyDescent="0.25">
      <c r="A6" s="44">
        <v>2010</v>
      </c>
      <c r="B6" s="45">
        <v>375199113.66660088</v>
      </c>
      <c r="C6" s="46">
        <v>-4.5240987667689581E-3</v>
      </c>
      <c r="D6" s="47">
        <v>0</v>
      </c>
      <c r="E6" s="48">
        <v>0</v>
      </c>
    </row>
    <row r="7" spans="1:5" s="54" customFormat="1" ht="18" customHeight="1" x14ac:dyDescent="0.25">
      <c r="A7" s="44">
        <v>2011</v>
      </c>
      <c r="B7" s="45">
        <v>399483215.29509997</v>
      </c>
      <c r="C7" s="46">
        <v>6.4723238259239979E-2</v>
      </c>
      <c r="D7" s="47">
        <v>0</v>
      </c>
      <c r="E7" s="48">
        <v>0</v>
      </c>
    </row>
    <row r="8" spans="1:5" s="54" customFormat="1" ht="18" customHeight="1" x14ac:dyDescent="0.25">
      <c r="A8" s="44">
        <v>2012</v>
      </c>
      <c r="B8" s="45">
        <v>412549491.71823603</v>
      </c>
      <c r="C8" s="46">
        <v>3.2707948476593529E-2</v>
      </c>
      <c r="D8" s="47">
        <v>0</v>
      </c>
      <c r="E8" s="48">
        <v>0</v>
      </c>
    </row>
    <row r="9" spans="1:5" s="54" customFormat="1" ht="18" customHeight="1" x14ac:dyDescent="0.25">
      <c r="A9" s="44">
        <v>2013</v>
      </c>
      <c r="B9" s="45">
        <v>442835694.9931376</v>
      </c>
      <c r="C9" s="47">
        <v>7.3412290847243433E-2</v>
      </c>
      <c r="D9" s="47">
        <v>0</v>
      </c>
      <c r="E9" s="48">
        <v>0</v>
      </c>
    </row>
    <row r="10" spans="1:5" s="54" customFormat="1" ht="18" customHeight="1" x14ac:dyDescent="0.25">
      <c r="A10" s="44">
        <v>2014</v>
      </c>
      <c r="B10" s="45">
        <v>479433577.19999999</v>
      </c>
      <c r="C10" s="46">
        <v>8.2644381698791403E-2</v>
      </c>
      <c r="D10" s="47">
        <v>0</v>
      </c>
      <c r="E10" s="48">
        <v>0</v>
      </c>
    </row>
    <row r="11" spans="1:5" s="54" customFormat="1" ht="18" customHeight="1" x14ac:dyDescent="0.25">
      <c r="A11" s="44">
        <v>2015</v>
      </c>
      <c r="B11" s="45">
        <v>526663507.63999999</v>
      </c>
      <c r="C11" s="46">
        <v>9.8511937181858356E-2</v>
      </c>
      <c r="D11" s="47">
        <v>0</v>
      </c>
      <c r="E11" s="48">
        <v>0</v>
      </c>
    </row>
    <row r="12" spans="1:5" s="54" customFormat="1" ht="18" customHeight="1" x14ac:dyDescent="0.25">
      <c r="A12" s="44">
        <v>2016</v>
      </c>
      <c r="B12" s="45">
        <v>566774755.12</v>
      </c>
      <c r="C12" s="46">
        <v>7.6161053306579296E-2</v>
      </c>
      <c r="D12" s="47">
        <v>0</v>
      </c>
      <c r="E12" s="48">
        <v>0</v>
      </c>
    </row>
    <row r="13" spans="1:5" s="54" customFormat="1" ht="18" customHeight="1" x14ac:dyDescent="0.25">
      <c r="A13" s="44">
        <v>2017</v>
      </c>
      <c r="B13" s="45">
        <v>590585094.28999996</v>
      </c>
      <c r="C13" s="46">
        <v>4.2010232380513823E-2</v>
      </c>
      <c r="D13" s="47">
        <v>0</v>
      </c>
      <c r="E13" s="48">
        <v>0</v>
      </c>
    </row>
    <row r="14" spans="1:5" s="54" customFormat="1" ht="18" customHeight="1" thickBot="1" x14ac:dyDescent="0.3">
      <c r="A14" s="49">
        <v>2018</v>
      </c>
      <c r="B14" s="50">
        <v>651379306.70000005</v>
      </c>
      <c r="C14" s="51">
        <v>0.10293895494109395</v>
      </c>
      <c r="D14" s="56">
        <v>0</v>
      </c>
      <c r="E14" s="85">
        <v>0</v>
      </c>
    </row>
    <row r="15" spans="1:5" s="54" customFormat="1" ht="18" customHeight="1" thickTop="1" x14ac:dyDescent="0.25">
      <c r="A15" s="44">
        <v>2019</v>
      </c>
      <c r="B15" s="45">
        <v>682577238.46681499</v>
      </c>
      <c r="C15" s="46">
        <v>4.7895184028594828E-2</v>
      </c>
      <c r="D15" s="47">
        <v>1.3561867912047942E-2</v>
      </c>
      <c r="E15" s="48">
        <v>9133159.6431572437</v>
      </c>
    </row>
    <row r="16" spans="1:5" s="54" customFormat="1" ht="18" customHeight="1" x14ac:dyDescent="0.25">
      <c r="A16" s="44">
        <v>2020</v>
      </c>
      <c r="B16" s="45">
        <v>695668649.53680897</v>
      </c>
      <c r="C16" s="46">
        <v>1.9179384152040457E-2</v>
      </c>
      <c r="D16" s="47">
        <v>1.3699691831387861E-2</v>
      </c>
      <c r="E16" s="48">
        <v>9401646.456253767</v>
      </c>
    </row>
    <row r="17" spans="1:5" s="54" customFormat="1" ht="18" customHeight="1" x14ac:dyDescent="0.25">
      <c r="A17" s="44">
        <v>2021</v>
      </c>
      <c r="B17" s="45">
        <v>720498175.31167901</v>
      </c>
      <c r="C17" s="46">
        <v>3.5691597991949209E-2</v>
      </c>
      <c r="D17" s="47">
        <v>1.2318313682295301E-2</v>
      </c>
      <c r="E17" s="48">
        <v>8767323.8852380514</v>
      </c>
    </row>
    <row r="18" spans="1:5" s="54" customFormat="1" ht="18" customHeight="1" x14ac:dyDescent="0.25">
      <c r="A18" s="44">
        <v>2022</v>
      </c>
      <c r="B18" s="45">
        <v>745417785.42746007</v>
      </c>
      <c r="C18" s="46">
        <v>3.4586638758663302E-2</v>
      </c>
      <c r="D18" s="47">
        <v>1.1432920265838531E-2</v>
      </c>
      <c r="E18" s="48">
        <v>8425968.6774779558</v>
      </c>
    </row>
    <row r="19" spans="1:5" s="54" customFormat="1" ht="18" customHeight="1" x14ac:dyDescent="0.25">
      <c r="A19" s="44">
        <v>2023</v>
      </c>
      <c r="B19" s="45">
        <v>776916143.29190588</v>
      </c>
      <c r="C19" s="46">
        <v>4.2255978432796715E-2</v>
      </c>
      <c r="D19" s="47">
        <v>1.300856766484304E-2</v>
      </c>
      <c r="E19" s="48">
        <v>9976782.5687980652</v>
      </c>
    </row>
    <row r="20" spans="1:5" s="54" customFormat="1" ht="18" customHeight="1" x14ac:dyDescent="0.25">
      <c r="A20" s="44">
        <v>2024</v>
      </c>
      <c r="B20" s="45">
        <v>815229283.23325539</v>
      </c>
      <c r="C20" s="46">
        <v>4.9314382603779183E-2</v>
      </c>
      <c r="D20" s="47">
        <v>1.731253584479564E-2</v>
      </c>
      <c r="E20" s="48">
        <v>13873500.709378839</v>
      </c>
    </row>
    <row r="21" spans="1:5" s="54" customFormat="1" ht="18" customHeight="1" x14ac:dyDescent="0.25">
      <c r="A21" s="44">
        <v>2025</v>
      </c>
      <c r="B21" s="45">
        <v>843746590.70727503</v>
      </c>
      <c r="C21" s="46">
        <v>3.4980720222558714E-2</v>
      </c>
      <c r="D21" s="47">
        <v>1.669839148479868E-2</v>
      </c>
      <c r="E21" s="48">
        <v>13857807.786061525</v>
      </c>
    </row>
    <row r="22" spans="1:5" s="54" customFormat="1" ht="18" customHeight="1" x14ac:dyDescent="0.25">
      <c r="A22" s="44">
        <v>2026</v>
      </c>
      <c r="B22" s="45">
        <v>873044472.94161272</v>
      </c>
      <c r="C22" s="46">
        <v>3.4723556286939905E-2</v>
      </c>
      <c r="D22" s="47">
        <v>1.5108052496591418E-2</v>
      </c>
      <c r="E22" s="48">
        <v>12993692.343018055</v>
      </c>
    </row>
    <row r="23" spans="1:5" s="54" customFormat="1" ht="18" customHeight="1" x14ac:dyDescent="0.25">
      <c r="A23" s="44">
        <v>2027</v>
      </c>
      <c r="B23" s="45">
        <v>904523923.76979387</v>
      </c>
      <c r="C23" s="46">
        <v>3.6057098812062982E-2</v>
      </c>
      <c r="D23" s="47">
        <v>1.1516847775989492E-2</v>
      </c>
      <c r="E23" s="48">
        <v>10298656.28308785</v>
      </c>
    </row>
    <row r="24" spans="1:5" s="54" customFormat="1" ht="18" customHeight="1" x14ac:dyDescent="0.25">
      <c r="A24" s="44">
        <v>2028</v>
      </c>
      <c r="B24" s="45">
        <v>938768427.10342574</v>
      </c>
      <c r="C24" s="46">
        <v>3.7859146047691805E-2</v>
      </c>
      <c r="D24" s="47">
        <v>1.2138884241557069E-2</v>
      </c>
      <c r="E24" s="48">
        <v>11258930.413266659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36</v>
      </c>
      <c r="B26" s="3"/>
      <c r="C26" s="3"/>
    </row>
    <row r="27" spans="1:5" ht="21.75" customHeight="1" x14ac:dyDescent="0.3">
      <c r="A27" s="30" t="s">
        <v>198</v>
      </c>
      <c r="B27" s="3"/>
      <c r="C27" s="3"/>
    </row>
    <row r="28" spans="1:5" ht="21.75" customHeight="1" x14ac:dyDescent="0.3">
      <c r="A28" s="137" t="s">
        <v>238</v>
      </c>
      <c r="B28" s="3"/>
      <c r="C28" s="3"/>
    </row>
    <row r="29" spans="1:5" ht="21.75" customHeight="1" x14ac:dyDescent="0.3">
      <c r="A29" s="137"/>
      <c r="B29" s="157"/>
    </row>
    <row r="30" spans="1:5" ht="21.75" customHeight="1" x14ac:dyDescent="0.3">
      <c r="A30" s="211" t="str">
        <f>Headings!F8</f>
        <v>Page 8</v>
      </c>
      <c r="B30" s="212"/>
      <c r="C30" s="212"/>
      <c r="D30" s="212"/>
      <c r="E30" s="219"/>
    </row>
    <row r="31" spans="1:5" ht="21.75" customHeight="1" x14ac:dyDescent="0.3">
      <c r="A31" s="3"/>
      <c r="B31" s="3"/>
      <c r="C31" s="3"/>
    </row>
    <row r="32" spans="1:5" ht="21.75" customHeight="1" x14ac:dyDescent="0.3">
      <c r="A32" s="206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18" t="str">
        <f>Headings!E9</f>
        <v>July 2019 Mental Health Sales Tax Forecast</v>
      </c>
      <c r="B1" s="219"/>
      <c r="C1" s="219"/>
      <c r="D1" s="219"/>
      <c r="E1" s="219"/>
    </row>
    <row r="2" spans="1:5" ht="21.75" customHeight="1" x14ac:dyDescent="0.3">
      <c r="A2" s="218" t="s">
        <v>91</v>
      </c>
      <c r="B2" s="219"/>
      <c r="C2" s="219"/>
      <c r="D2" s="219"/>
      <c r="E2" s="219"/>
    </row>
    <row r="4" spans="1:5" ht="66" customHeight="1" x14ac:dyDescent="0.3">
      <c r="A4" s="21" t="s">
        <v>115</v>
      </c>
      <c r="B4" s="32" t="s">
        <v>87</v>
      </c>
      <c r="C4" s="32" t="s">
        <v>33</v>
      </c>
      <c r="D4" s="24" t="str">
        <f>Headings!E50</f>
        <v>% Change from March 2019 Forecast</v>
      </c>
      <c r="E4" s="36" t="str">
        <f>Headings!F50</f>
        <v>$ Change from March 2019 Forecast</v>
      </c>
    </row>
    <row r="5" spans="1:5" ht="18" customHeight="1" x14ac:dyDescent="0.3">
      <c r="A5" s="39">
        <v>2009</v>
      </c>
      <c r="B5" s="40">
        <v>41773812.241183825</v>
      </c>
      <c r="C5" s="82" t="s">
        <v>85</v>
      </c>
      <c r="D5" s="52">
        <v>0</v>
      </c>
      <c r="E5" s="43">
        <v>0</v>
      </c>
    </row>
    <row r="6" spans="1:5" ht="18" customHeight="1" x14ac:dyDescent="0.3">
      <c r="A6" s="44">
        <v>2010</v>
      </c>
      <c r="B6" s="45">
        <v>40717980.148511201</v>
      </c>
      <c r="C6" s="46">
        <v>-2.5274975780920084E-2</v>
      </c>
      <c r="D6" s="47">
        <v>0</v>
      </c>
      <c r="E6" s="48">
        <v>0</v>
      </c>
    </row>
    <row r="7" spans="1:5" ht="18" customHeight="1" x14ac:dyDescent="0.3">
      <c r="A7" s="44">
        <v>2011</v>
      </c>
      <c r="B7" s="45">
        <v>43099477.537233301</v>
      </c>
      <c r="C7" s="46">
        <v>5.8487611125012329E-2</v>
      </c>
      <c r="D7" s="47">
        <v>0</v>
      </c>
      <c r="E7" s="48">
        <v>0</v>
      </c>
    </row>
    <row r="8" spans="1:5" ht="18" customHeight="1" x14ac:dyDescent="0.3">
      <c r="A8" s="44">
        <v>2012</v>
      </c>
      <c r="B8" s="45">
        <v>45000360</v>
      </c>
      <c r="C8" s="46">
        <v>4.4104536096163605E-2</v>
      </c>
      <c r="D8" s="47">
        <v>0</v>
      </c>
      <c r="E8" s="48">
        <v>0</v>
      </c>
    </row>
    <row r="9" spans="1:5" ht="18" customHeight="1" x14ac:dyDescent="0.3">
      <c r="A9" s="44">
        <v>2013</v>
      </c>
      <c r="B9" s="45">
        <v>48298262.639202163</v>
      </c>
      <c r="C9" s="47">
        <v>7.3286139026491393E-2</v>
      </c>
      <c r="D9" s="47">
        <v>0</v>
      </c>
      <c r="E9" s="48">
        <v>0</v>
      </c>
    </row>
    <row r="10" spans="1:5" ht="18" customHeight="1" x14ac:dyDescent="0.3">
      <c r="A10" s="44">
        <v>2014</v>
      </c>
      <c r="B10" s="45">
        <v>52288413.001330756</v>
      </c>
      <c r="C10" s="46">
        <v>8.2614780410132482E-2</v>
      </c>
      <c r="D10" s="47">
        <v>0</v>
      </c>
      <c r="E10" s="48">
        <v>0</v>
      </c>
    </row>
    <row r="11" spans="1:5" ht="18" customHeight="1" x14ac:dyDescent="0.3">
      <c r="A11" s="44">
        <v>2015</v>
      </c>
      <c r="B11" s="45">
        <v>57487652.461434349</v>
      </c>
      <c r="C11" s="46">
        <v>9.9433873810078621E-2</v>
      </c>
      <c r="D11" s="47">
        <v>0</v>
      </c>
      <c r="E11" s="48">
        <v>0</v>
      </c>
    </row>
    <row r="12" spans="1:5" ht="18" customHeight="1" x14ac:dyDescent="0.3">
      <c r="A12" s="44">
        <v>2016</v>
      </c>
      <c r="B12" s="45">
        <v>61907549.661434352</v>
      </c>
      <c r="C12" s="46">
        <v>7.6884287507914761E-2</v>
      </c>
      <c r="D12" s="47">
        <v>0</v>
      </c>
      <c r="E12" s="48">
        <v>0</v>
      </c>
    </row>
    <row r="13" spans="1:5" ht="18" customHeight="1" x14ac:dyDescent="0.3">
      <c r="A13" s="44">
        <v>2017</v>
      </c>
      <c r="B13" s="45">
        <v>64979113.680000007</v>
      </c>
      <c r="C13" s="46">
        <v>4.9615338280447174E-2</v>
      </c>
      <c r="D13" s="47">
        <v>0</v>
      </c>
      <c r="E13" s="48">
        <v>0</v>
      </c>
    </row>
    <row r="14" spans="1:5" ht="18" customHeight="1" thickBot="1" x14ac:dyDescent="0.35">
      <c r="A14" s="49">
        <v>2018</v>
      </c>
      <c r="B14" s="50">
        <v>71198451.760000005</v>
      </c>
      <c r="C14" s="51">
        <v>9.5712879535847728E-2</v>
      </c>
      <c r="D14" s="56">
        <v>0</v>
      </c>
      <c r="E14" s="85">
        <v>0</v>
      </c>
    </row>
    <row r="15" spans="1:5" ht="18" customHeight="1" thickTop="1" x14ac:dyDescent="0.3">
      <c r="A15" s="44">
        <v>2019</v>
      </c>
      <c r="B15" s="45">
        <v>74471074.296522841</v>
      </c>
      <c r="C15" s="46">
        <v>4.5964799172240278E-2</v>
      </c>
      <c r="D15" s="47">
        <v>1.4517591867663215E-2</v>
      </c>
      <c r="E15" s="48">
        <v>1065669.7047441304</v>
      </c>
    </row>
    <row r="16" spans="1:5" ht="18" customHeight="1" x14ac:dyDescent="0.3">
      <c r="A16" s="44">
        <v>2020</v>
      </c>
      <c r="B16" s="45">
        <v>75827882.799512178</v>
      </c>
      <c r="C16" s="46">
        <v>1.8219268565764279E-2</v>
      </c>
      <c r="D16" s="47">
        <v>1.3699691831387861E-2</v>
      </c>
      <c r="E16" s="48">
        <v>1024779.4637316465</v>
      </c>
    </row>
    <row r="17" spans="1:5" ht="18" customHeight="1" x14ac:dyDescent="0.3">
      <c r="A17" s="44">
        <v>2021</v>
      </c>
      <c r="B17" s="45">
        <v>78534301.108973011</v>
      </c>
      <c r="C17" s="46">
        <v>3.5691597991949209E-2</v>
      </c>
      <c r="D17" s="47">
        <v>1.2318313682295301E-2</v>
      </c>
      <c r="E17" s="48">
        <v>955638.30349095166</v>
      </c>
    </row>
    <row r="18" spans="1:5" ht="18" customHeight="1" x14ac:dyDescent="0.3">
      <c r="A18" s="44">
        <v>2022</v>
      </c>
      <c r="B18" s="45">
        <v>81250538.611593142</v>
      </c>
      <c r="C18" s="46">
        <v>3.458663875866308E-2</v>
      </c>
      <c r="D18" s="47">
        <v>1.1432920265838531E-2</v>
      </c>
      <c r="E18" s="48">
        <v>918430.5858450979</v>
      </c>
    </row>
    <row r="19" spans="1:5" ht="18" customHeight="1" x14ac:dyDescent="0.3">
      <c r="A19" s="44">
        <v>2023</v>
      </c>
      <c r="B19" s="45">
        <v>84683859.618817732</v>
      </c>
      <c r="C19" s="46">
        <v>4.2255978432796715E-2</v>
      </c>
      <c r="D19" s="47">
        <v>1.3008567664843262E-2</v>
      </c>
      <c r="E19" s="48">
        <v>1087469.2999989986</v>
      </c>
    </row>
    <row r="20" spans="1:5" ht="18" customHeight="1" x14ac:dyDescent="0.3">
      <c r="A20" s="44">
        <v>2024</v>
      </c>
      <c r="B20" s="45">
        <v>88859991.872424841</v>
      </c>
      <c r="C20" s="46">
        <v>4.9314382603779183E-2</v>
      </c>
      <c r="D20" s="47">
        <v>1.731253584479564E-2</v>
      </c>
      <c r="E20" s="48">
        <v>1512211.5773222893</v>
      </c>
    </row>
    <row r="21" spans="1:5" s="115" customFormat="1" ht="18" customHeight="1" x14ac:dyDescent="0.3">
      <c r="A21" s="44">
        <v>2025</v>
      </c>
      <c r="B21" s="45">
        <v>91968378.387092978</v>
      </c>
      <c r="C21" s="46">
        <v>3.4980720222558714E-2</v>
      </c>
      <c r="D21" s="47">
        <v>1.6698391484798458E-2</v>
      </c>
      <c r="E21" s="48">
        <v>1510501.048680678</v>
      </c>
    </row>
    <row r="22" spans="1:5" s="156" customFormat="1" ht="18" customHeight="1" x14ac:dyDescent="0.3">
      <c r="A22" s="44">
        <v>2026</v>
      </c>
      <c r="B22" s="45">
        <v>95161847.55063577</v>
      </c>
      <c r="C22" s="46">
        <v>3.4723556286939683E-2</v>
      </c>
      <c r="D22" s="47">
        <v>1.5108052496591196E-2</v>
      </c>
      <c r="E22" s="48">
        <v>1416312.4653889388</v>
      </c>
    </row>
    <row r="23" spans="1:5" s="193" customFormat="1" ht="18" customHeight="1" x14ac:dyDescent="0.3">
      <c r="A23" s="44">
        <v>2027</v>
      </c>
      <c r="B23" s="45">
        <v>98593107.690907538</v>
      </c>
      <c r="C23" s="46">
        <v>3.6057098812063204E-2</v>
      </c>
      <c r="D23" s="47">
        <v>1.1516847775989492E-2</v>
      </c>
      <c r="E23" s="48">
        <v>1122553.5348565727</v>
      </c>
    </row>
    <row r="24" spans="1:5" s="195" customFormat="1" ht="18" customHeight="1" x14ac:dyDescent="0.3">
      <c r="A24" s="44">
        <v>2028</v>
      </c>
      <c r="B24" s="45">
        <v>102325758.5542734</v>
      </c>
      <c r="C24" s="46">
        <v>3.7859146047691583E-2</v>
      </c>
      <c r="D24" s="47">
        <v>1.2138884241556847E-2</v>
      </c>
      <c r="E24" s="48">
        <v>1227223.4150460511</v>
      </c>
    </row>
    <row r="25" spans="1:5" ht="21.75" customHeight="1" x14ac:dyDescent="0.3">
      <c r="A25" s="25" t="s">
        <v>4</v>
      </c>
      <c r="B25" s="3"/>
      <c r="C25" s="3"/>
    </row>
    <row r="26" spans="1:5" ht="21.75" customHeight="1" x14ac:dyDescent="0.3">
      <c r="A26" s="26" t="s">
        <v>29</v>
      </c>
      <c r="B26" s="3"/>
      <c r="C26" s="3"/>
    </row>
    <row r="27" spans="1:5" ht="21.75" customHeight="1" x14ac:dyDescent="0.3">
      <c r="A27" s="79" t="s">
        <v>199</v>
      </c>
      <c r="B27" s="3"/>
      <c r="C27" s="3"/>
    </row>
    <row r="28" spans="1:5" ht="21.75" customHeight="1" x14ac:dyDescent="0.3">
      <c r="A28" s="137" t="s">
        <v>238</v>
      </c>
      <c r="B28" s="3"/>
      <c r="C28" s="3"/>
    </row>
    <row r="29" spans="1:5" ht="21.75" customHeight="1" x14ac:dyDescent="0.3">
      <c r="A29" s="137"/>
    </row>
    <row r="30" spans="1:5" ht="21.75" customHeight="1" x14ac:dyDescent="0.3">
      <c r="A30" s="211" t="str">
        <f>Headings!F9</f>
        <v>Page 9</v>
      </c>
      <c r="B30" s="212"/>
      <c r="C30" s="212"/>
      <c r="D30" s="212"/>
      <c r="E30" s="219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48</vt:i4>
      </vt:variant>
    </vt:vector>
  </HeadingPairs>
  <TitlesOfParts>
    <vt:vector size="97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ICRI</vt:lpstr>
      <vt:lpstr>AFIS</vt:lpstr>
      <vt:lpstr>Parks</vt:lpstr>
      <vt:lpstr>YSC</vt:lpstr>
      <vt:lpstr>VSHSL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'Hotel Sales Tax'!Print_Area</vt:lpstr>
      <vt:lpstr>ICRI!Print_Area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VSHSL!Print_Area</vt:lpstr>
      <vt:lpstr>YSC!Print_Area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2019-07-15T22:23:35Z</cp:lastPrinted>
  <dcterms:created xsi:type="dcterms:W3CDTF">2010-06-11T22:06:58Z</dcterms:created>
  <dcterms:modified xsi:type="dcterms:W3CDTF">2019-07-17T21:57:39Z</dcterms:modified>
</cp:coreProperties>
</file>